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8120" yWindow="1840" windowWidth="28840" windowHeight="21000" tabRatio="858" activeTab="0"/>
  </bookViews>
  <sheets>
    <sheet name="Well Location GHSZ depth" sheetId="1" r:id="rId1"/>
    <sheet name="Aklaq6 USGS" sheetId="2" r:id="rId2"/>
    <sheet name="Aklaqyaaq1 USGS" sheetId="3" r:id="rId3"/>
    <sheet name="Amaguq 2 USGS" sheetId="4" r:id="rId4"/>
    <sheet name="Atlas 1" sheetId="5" r:id="rId5"/>
    <sheet name="Antigua-1 USGS" sheetId="6" r:id="rId6"/>
    <sheet name="Carbon 1" sheetId="7" r:id="rId7"/>
    <sheet name="Caribou 26-11" sheetId="8" r:id="rId8"/>
    <sheet name="Iapetus 2" sheetId="9" r:id="rId9"/>
    <sheet name="Kokoda 1" sheetId="10" r:id="rId10"/>
    <sheet name="Kokoda 5" sheetId="11" r:id="rId11"/>
    <sheet name="KPU 1R-East USGS" sheetId="12" r:id="rId12"/>
    <sheet name="KPU 1H-South" sheetId="13" r:id="rId13"/>
    <sheet name="KPU 2N-305" sheetId="14" r:id="rId14"/>
    <sheet name="MPU SB S-15" sheetId="15" r:id="rId15"/>
    <sheet name="MPU SB I-16" sheetId="16" r:id="rId16"/>
    <sheet name="Mt. Elbert 1 cut" sheetId="17" r:id="rId17"/>
    <sheet name="Noatak 1" sheetId="18" r:id="rId18"/>
    <sheet name="Pioneer #1 isotubes" sheetId="19" r:id="rId19"/>
    <sheet name="Placer 1" sheetId="20" r:id="rId20"/>
    <sheet name="Scout 1" sheetId="21" r:id="rId21"/>
    <sheet name="Spark 4" sheetId="22" r:id="rId22"/>
    <sheet name="Spark DD9 Isotubes" sheetId="23" r:id="rId23"/>
    <sheet name="Spark DD9 Cut" sheetId="24" r:id="rId24"/>
    <sheet name="Thetis Island 1" sheetId="25" r:id="rId25"/>
    <sheet name="Wainwright W-OC1-08" sheetId="26" r:id="rId26"/>
    <sheet name="Wainwright 1" sheetId="27" r:id="rId27"/>
  </sheets>
  <definedNames>
    <definedName name="_xlnm.Print_Area" localSheetId="13">'KPU 2N-305'!$A$1:$AJ$109</definedName>
  </definedNames>
  <calcPr fullCalcOnLoad="1"/>
</workbook>
</file>

<file path=xl/sharedStrings.xml><?xml version="1.0" encoding="utf-8"?>
<sst xmlns="http://schemas.openxmlformats.org/spreadsheetml/2006/main" count="2183" uniqueCount="316">
  <si>
    <t>Casing at 1960 feet</t>
  </si>
  <si>
    <t>Drill 8 1/2" hole</t>
  </si>
  <si>
    <t>Coring started</t>
  </si>
  <si>
    <t>Coring stopped</t>
  </si>
  <si>
    <t>Drill to TD</t>
  </si>
  <si>
    <t>Mount Elbert 1 cuttings</t>
  </si>
  <si>
    <r>
      <t>m</t>
    </r>
    <r>
      <rPr>
        <sz val="10"/>
        <rFont val="Arial"/>
        <family val="0"/>
      </rPr>
      <t>L/L</t>
    </r>
  </si>
  <si>
    <r>
      <t xml:space="preserve">calc. </t>
    </r>
    <r>
      <rPr>
        <sz val="10"/>
        <rFont val="Symbol"/>
        <family val="1"/>
      </rPr>
      <t>m</t>
    </r>
    <r>
      <rPr>
        <sz val="10"/>
        <rFont val="Arial"/>
        <family val="0"/>
      </rPr>
      <t>L/L</t>
    </r>
  </si>
  <si>
    <t>50103204790000</t>
  </si>
  <si>
    <t>Aklaq 6 cuttings</t>
  </si>
  <si>
    <t>Aklaqyaaq1 cuttings</t>
  </si>
  <si>
    <t>Amaguq 2 cuttings</t>
  </si>
  <si>
    <t>Antigua-1 cuttings</t>
  </si>
  <si>
    <t>Caribou 26-11 cuttings</t>
  </si>
  <si>
    <t>Iapetus 2 cuttings</t>
  </si>
  <si>
    <t>Kokoda 1 cuttings</t>
  </si>
  <si>
    <t>Kokoda 5 cuttings</t>
  </si>
  <si>
    <t>KRU 1R-East cuttings</t>
  </si>
  <si>
    <t>KRU 1H-South cuttings</t>
  </si>
  <si>
    <t>MPU SB-15 cuttings</t>
  </si>
  <si>
    <t>MPU S I-16 cuttings</t>
  </si>
  <si>
    <t>Noatak 1 cuttings</t>
  </si>
  <si>
    <t xml:space="preserve">Pioneer 1 flowed gas Isotubes® </t>
  </si>
  <si>
    <t>Placer 1 cuttings</t>
  </si>
  <si>
    <t>Scout 1 cuttings</t>
  </si>
  <si>
    <t>Spark 4 cuttings</t>
  </si>
  <si>
    <t>Spark DD9 flowed gas Isotubes®</t>
  </si>
  <si>
    <t>Spark DD9 cuttings</t>
  </si>
  <si>
    <t>Thetis Island 1 cuttings</t>
  </si>
  <si>
    <t>Wainwright W-OC1-08 flowed gas Isotubes®</t>
  </si>
  <si>
    <t>Wainwright 1 flowed gas Isotubes®</t>
  </si>
  <si>
    <t>Atlas 1 flowed gas</t>
  </si>
  <si>
    <r>
      <t>neoC</t>
    </r>
    <r>
      <rPr>
        <vertAlign val="subscript"/>
        <sz val="10"/>
        <rFont val="Arial"/>
        <family val="2"/>
      </rPr>
      <t>5</t>
    </r>
  </si>
  <si>
    <t>SPRK DD9</t>
  </si>
  <si>
    <t>KUPARUK RIVER UNIT 3A-9</t>
  </si>
  <si>
    <t>KUPARUK RIVER UNIT 3H-9</t>
  </si>
  <si>
    <t>limited</t>
  </si>
  <si>
    <t>Depth</t>
  </si>
  <si>
    <t>(m)</t>
  </si>
  <si>
    <r>
      <t>m</t>
    </r>
    <r>
      <rPr>
        <sz val="10"/>
        <rFont val="Arial"/>
        <family val="0"/>
      </rPr>
      <t>L/L</t>
    </r>
  </si>
  <si>
    <r>
      <t>C</t>
    </r>
    <r>
      <rPr>
        <vertAlign val="subscript"/>
        <sz val="10"/>
        <rFont val="Arial"/>
        <family val="2"/>
      </rPr>
      <t>1</t>
    </r>
    <r>
      <rPr>
        <sz val="10"/>
        <rFont val="Arial"/>
        <family val="0"/>
      </rPr>
      <t>/C</t>
    </r>
    <r>
      <rPr>
        <vertAlign val="subscript"/>
        <sz val="10"/>
        <rFont val="Arial"/>
        <family val="2"/>
      </rPr>
      <t>2</t>
    </r>
    <r>
      <rPr>
        <sz val="10"/>
        <rFont val="Arial"/>
        <family val="0"/>
      </rPr>
      <t>+C</t>
    </r>
    <r>
      <rPr>
        <vertAlign val="subscript"/>
        <sz val="10"/>
        <rFont val="Arial"/>
        <family val="2"/>
      </rPr>
      <t>3</t>
    </r>
  </si>
  <si>
    <r>
      <t xml:space="preserve">a </t>
    </r>
    <r>
      <rPr>
        <sz val="10"/>
        <rFont val="Arial"/>
        <family val="0"/>
      </rPr>
      <t>CO</t>
    </r>
    <r>
      <rPr>
        <vertAlign val="subscript"/>
        <sz val="10"/>
        <rFont val="Arial"/>
        <family val="2"/>
      </rPr>
      <t>2</t>
    </r>
    <r>
      <rPr>
        <sz val="10"/>
        <rFont val="Arial"/>
        <family val="0"/>
      </rPr>
      <t>-C</t>
    </r>
    <r>
      <rPr>
        <vertAlign val="subscript"/>
        <sz val="10"/>
        <rFont val="Arial"/>
        <family val="2"/>
      </rPr>
      <t>1</t>
    </r>
  </si>
  <si>
    <t>KUPARUK RIVER UNIT 1H-SOUTH</t>
  </si>
  <si>
    <t>KUPARUK RIVER UNIT 1R-EAST</t>
  </si>
  <si>
    <t>STAGE 1 (wells drilled from 1979 to 1991; appendix 2</t>
  </si>
  <si>
    <t>STAGE 2 (wells drilled from 1993 to 2009; this appendix)</t>
  </si>
  <si>
    <t>General information for wells included in appendixes 2 and 3</t>
  </si>
  <si>
    <t>Appendix 3. Wells included in this study including calculated depths to selected geothermal boundaries based on maps from Collett and others, 2009</t>
  </si>
  <si>
    <t>ATLA 1</t>
  </si>
  <si>
    <t>50029211840000</t>
  </si>
  <si>
    <t>50029206990000</t>
  </si>
  <si>
    <t>Chemical analysis based on standards accurate to within 2%.</t>
  </si>
  <si>
    <t>in blue = carbon isotope data obtained via cryogenic enrichment</t>
  </si>
  <si>
    <t>Depth</t>
  </si>
  <si>
    <t>Depth</t>
  </si>
  <si>
    <t>Ft.</t>
  </si>
  <si>
    <r>
      <t>neoC</t>
    </r>
    <r>
      <rPr>
        <vertAlign val="subscript"/>
        <sz val="10"/>
        <rFont val="Arial"/>
        <family val="2"/>
      </rPr>
      <t>5</t>
    </r>
  </si>
  <si>
    <r>
      <t>C</t>
    </r>
    <r>
      <rPr>
        <vertAlign val="subscript"/>
        <sz val="10"/>
        <rFont val="Arial"/>
        <family val="2"/>
      </rPr>
      <t>6</t>
    </r>
  </si>
  <si>
    <t>ft.</t>
  </si>
  <si>
    <t>gm</t>
  </si>
  <si>
    <t>m</t>
  </si>
  <si>
    <t>Depth</t>
  </si>
  <si>
    <t>ft.</t>
  </si>
  <si>
    <t xml:space="preserve">Depth </t>
  </si>
  <si>
    <t>Sed. Wt.</t>
  </si>
  <si>
    <t>m</t>
  </si>
  <si>
    <t>Hdspc</t>
  </si>
  <si>
    <r>
      <t>C</t>
    </r>
    <r>
      <rPr>
        <vertAlign val="subscript"/>
        <sz val="10"/>
        <rFont val="Arial"/>
        <family val="2"/>
      </rPr>
      <t>7</t>
    </r>
  </si>
  <si>
    <t>CP</t>
  </si>
  <si>
    <t xml:space="preserve"> 3/19/2009</t>
  </si>
  <si>
    <t>TOTAL E&amp;P USA INC</t>
  </si>
  <si>
    <t>50029203530000</t>
  </si>
  <si>
    <t>SOHIO PETROLEUM CO</t>
  </si>
  <si>
    <t>50029220470000</t>
  </si>
  <si>
    <t>50029220460000</t>
  </si>
  <si>
    <t>50029217870000</t>
  </si>
  <si>
    <t>Depth</t>
  </si>
  <si>
    <t>ANTI 1</t>
  </si>
  <si>
    <t>CARI 26-11</t>
  </si>
  <si>
    <t>CARB 1</t>
  </si>
  <si>
    <t>KOKO 1</t>
  </si>
  <si>
    <t>SCOU 1</t>
  </si>
  <si>
    <t>SPAR 4</t>
  </si>
  <si>
    <t>KOKO 5</t>
  </si>
  <si>
    <t>PLAC 1</t>
  </si>
  <si>
    <t>NOAT 1</t>
  </si>
  <si>
    <t>AMAG 2</t>
  </si>
  <si>
    <t>KRU 1H-S</t>
  </si>
  <si>
    <t>KRU 1R-E</t>
  </si>
  <si>
    <t>IAPE 2</t>
  </si>
  <si>
    <t>MPU S-15</t>
  </si>
  <si>
    <t>MTEL 1</t>
  </si>
  <si>
    <t>THET 1</t>
  </si>
  <si>
    <t>AKLA 1</t>
  </si>
  <si>
    <t>WAIN 1</t>
  </si>
  <si>
    <t>AKLA 6</t>
  </si>
  <si>
    <t>MPU I-16</t>
  </si>
  <si>
    <t>WAINWRIGHT W-OC1-08</t>
  </si>
  <si>
    <t>W-OC1-08</t>
  </si>
  <si>
    <t>Thermogenic Gas</t>
  </si>
  <si>
    <t>[API, American Petroleum Institute; GHSZ, gas hydrate stability zone; Co, company; AK, Alaska; DOI, U.S. Department of the Interior. Estimated depth horizons were calculated by the interpolation of geothermal horizon contours of Collett and others (2009). GHSZ thickness was calculated as the difference of the bottom GHSZ and top GHSZ. GHSZ 2 was calculated directly from interpolated contours of GHSZ thickness in Collett and others (2009).]</t>
  </si>
  <si>
    <r>
      <t>iC</t>
    </r>
    <r>
      <rPr>
        <vertAlign val="subscript"/>
        <sz val="10"/>
        <rFont val="Arial"/>
        <family val="2"/>
      </rPr>
      <t>5</t>
    </r>
    <r>
      <rPr>
        <sz val="10"/>
        <rFont val="Arial"/>
        <family val="0"/>
      </rPr>
      <t>/nC</t>
    </r>
    <r>
      <rPr>
        <vertAlign val="subscript"/>
        <sz val="10"/>
        <rFont val="Arial"/>
        <family val="2"/>
      </rPr>
      <t>5</t>
    </r>
  </si>
  <si>
    <r>
      <t>H</t>
    </r>
    <r>
      <rPr>
        <vertAlign val="subscript"/>
        <sz val="10"/>
        <rFont val="Arial"/>
        <family val="2"/>
      </rPr>
      <t>2</t>
    </r>
  </si>
  <si>
    <t>50279200090000</t>
  </si>
  <si>
    <t>50103203490000</t>
  </si>
  <si>
    <t xml:space="preserve"> 6/14/2007</t>
  </si>
  <si>
    <t>50029233020000</t>
  </si>
  <si>
    <t>BP EXPL ALASKA INC</t>
  </si>
  <si>
    <t>50029210840000</t>
  </si>
  <si>
    <t>ARCO ALASKA INC</t>
  </si>
  <si>
    <t>L</t>
  </si>
  <si>
    <t>Sample</t>
  </si>
  <si>
    <t>ratio</t>
  </si>
  <si>
    <t>50103204810000</t>
  </si>
  <si>
    <t>50279200120000</t>
  </si>
  <si>
    <t>gm</t>
  </si>
  <si>
    <r>
      <t>d</t>
    </r>
    <r>
      <rPr>
        <vertAlign val="superscript"/>
        <sz val="10"/>
        <rFont val="Arial"/>
        <family val="2"/>
      </rPr>
      <t>13</t>
    </r>
    <r>
      <rPr>
        <sz val="10"/>
        <rFont val="Arial"/>
        <family val="0"/>
      </rPr>
      <t>iC</t>
    </r>
    <r>
      <rPr>
        <vertAlign val="subscript"/>
        <sz val="10"/>
        <rFont val="Arial"/>
        <family val="2"/>
      </rPr>
      <t>5</t>
    </r>
  </si>
  <si>
    <r>
      <t>d</t>
    </r>
    <r>
      <rPr>
        <vertAlign val="superscript"/>
        <sz val="10"/>
        <rFont val="Arial"/>
        <family val="2"/>
      </rPr>
      <t>13</t>
    </r>
    <r>
      <rPr>
        <sz val="10"/>
        <rFont val="Arial"/>
        <family val="0"/>
      </rPr>
      <t>nC</t>
    </r>
    <r>
      <rPr>
        <vertAlign val="subscript"/>
        <sz val="10"/>
        <rFont val="Arial"/>
        <family val="2"/>
      </rPr>
      <t>5</t>
    </r>
  </si>
  <si>
    <t>‰</t>
  </si>
  <si>
    <t xml:space="preserve"> 3/12/2009</t>
  </si>
  <si>
    <t xml:space="preserve"> 3/13/2009</t>
  </si>
  <si>
    <t xml:space="preserve"> 3/17/2009</t>
  </si>
  <si>
    <t xml:space="preserve"> 3/18/2009</t>
  </si>
  <si>
    <t>Air</t>
  </si>
  <si>
    <t>MCH</t>
  </si>
  <si>
    <r>
      <t>d</t>
    </r>
    <r>
      <rPr>
        <vertAlign val="superscript"/>
        <sz val="10"/>
        <rFont val="Arial"/>
        <family val="2"/>
      </rPr>
      <t>13</t>
    </r>
    <r>
      <rPr>
        <sz val="10"/>
        <rFont val="Arial"/>
        <family val="0"/>
      </rPr>
      <t>nC</t>
    </r>
    <r>
      <rPr>
        <vertAlign val="subscript"/>
        <sz val="10"/>
        <rFont val="Arial"/>
        <family val="2"/>
      </rPr>
      <t>4</t>
    </r>
  </si>
  <si>
    <r>
      <t>O</t>
    </r>
    <r>
      <rPr>
        <vertAlign val="subscript"/>
        <sz val="10"/>
        <rFont val="Arial"/>
        <family val="2"/>
      </rPr>
      <t>2</t>
    </r>
    <r>
      <rPr>
        <sz val="10"/>
        <rFont val="Arial"/>
        <family val="0"/>
      </rPr>
      <t xml:space="preserve"> + Ar</t>
    </r>
  </si>
  <si>
    <r>
      <t>CO</t>
    </r>
    <r>
      <rPr>
        <vertAlign val="subscript"/>
        <sz val="10"/>
        <rFont val="Arial"/>
        <family val="2"/>
      </rPr>
      <t>2</t>
    </r>
  </si>
  <si>
    <r>
      <t>N</t>
    </r>
    <r>
      <rPr>
        <vertAlign val="subscript"/>
        <sz val="10"/>
        <rFont val="Arial"/>
        <family val="2"/>
      </rPr>
      <t>2</t>
    </r>
  </si>
  <si>
    <t>CO</t>
  </si>
  <si>
    <r>
      <t>C</t>
    </r>
    <r>
      <rPr>
        <vertAlign val="subscript"/>
        <sz val="10"/>
        <rFont val="Arial"/>
        <family val="2"/>
      </rPr>
      <t>1</t>
    </r>
  </si>
  <si>
    <r>
      <t>C</t>
    </r>
    <r>
      <rPr>
        <vertAlign val="subscript"/>
        <sz val="10"/>
        <rFont val="Arial"/>
        <family val="2"/>
      </rPr>
      <t>2</t>
    </r>
  </si>
  <si>
    <r>
      <t>C</t>
    </r>
    <r>
      <rPr>
        <vertAlign val="subscript"/>
        <sz val="10"/>
        <rFont val="Arial"/>
        <family val="2"/>
      </rPr>
      <t>2</t>
    </r>
    <r>
      <rPr>
        <sz val="10"/>
        <rFont val="Arial"/>
        <family val="0"/>
      </rPr>
      <t>H</t>
    </r>
    <r>
      <rPr>
        <vertAlign val="subscript"/>
        <sz val="10"/>
        <rFont val="Arial"/>
        <family val="2"/>
      </rPr>
      <t>4</t>
    </r>
  </si>
  <si>
    <r>
      <t>C</t>
    </r>
    <r>
      <rPr>
        <vertAlign val="subscript"/>
        <sz val="10"/>
        <rFont val="Arial"/>
        <family val="2"/>
      </rPr>
      <t>3</t>
    </r>
  </si>
  <si>
    <r>
      <t>C</t>
    </r>
    <r>
      <rPr>
        <vertAlign val="subscript"/>
        <sz val="10"/>
        <rFont val="Arial"/>
        <family val="2"/>
      </rPr>
      <t>3</t>
    </r>
    <r>
      <rPr>
        <sz val="10"/>
        <rFont val="Arial"/>
        <family val="0"/>
      </rPr>
      <t>H</t>
    </r>
    <r>
      <rPr>
        <vertAlign val="subscript"/>
        <sz val="10"/>
        <rFont val="Arial"/>
        <family val="2"/>
      </rPr>
      <t>6</t>
    </r>
  </si>
  <si>
    <t>MILNE PT UNIT SB  I-16</t>
  </si>
  <si>
    <t>C1/C2+C3</t>
  </si>
  <si>
    <t>iC4/nC4</t>
  </si>
  <si>
    <t>50103200860000</t>
  </si>
  <si>
    <t>50029216560000</t>
  </si>
  <si>
    <t>50029230610000</t>
  </si>
  <si>
    <t>50279200170000</t>
  </si>
  <si>
    <t>50279200190000</t>
  </si>
  <si>
    <t>50029232960000</t>
  </si>
  <si>
    <t>50029232950000</t>
  </si>
  <si>
    <t>Carbon1 cuttings</t>
  </si>
  <si>
    <t>gm</t>
  </si>
  <si>
    <t xml:space="preserve">Depth </t>
  </si>
  <si>
    <t>m</t>
  </si>
  <si>
    <r>
      <t>d</t>
    </r>
    <r>
      <rPr>
        <vertAlign val="superscript"/>
        <sz val="10"/>
        <rFont val="Arial"/>
        <family val="2"/>
      </rPr>
      <t>13</t>
    </r>
    <r>
      <rPr>
        <sz val="10"/>
        <rFont val="Arial"/>
        <family val="0"/>
      </rPr>
      <t>nC</t>
    </r>
    <r>
      <rPr>
        <vertAlign val="subscript"/>
        <sz val="10"/>
        <rFont val="Arial"/>
        <family val="2"/>
      </rPr>
      <t>5</t>
    </r>
  </si>
  <si>
    <t xml:space="preserve">Depth </t>
  </si>
  <si>
    <t>m</t>
  </si>
  <si>
    <t>Depth</t>
  </si>
  <si>
    <t xml:space="preserve">Depth </t>
  </si>
  <si>
    <r>
      <t>d</t>
    </r>
    <r>
      <rPr>
        <vertAlign val="superscript"/>
        <sz val="10"/>
        <rFont val="Arial"/>
        <family val="2"/>
      </rPr>
      <t>13</t>
    </r>
    <r>
      <rPr>
        <sz val="10"/>
        <rFont val="Arial"/>
        <family val="0"/>
      </rPr>
      <t>C</t>
    </r>
    <r>
      <rPr>
        <vertAlign val="subscript"/>
        <sz val="10"/>
        <rFont val="Arial"/>
        <family val="2"/>
      </rPr>
      <t>2</t>
    </r>
  </si>
  <si>
    <r>
      <t>d</t>
    </r>
    <r>
      <rPr>
        <vertAlign val="superscript"/>
        <sz val="10"/>
        <rFont val="Arial"/>
        <family val="2"/>
      </rPr>
      <t>13</t>
    </r>
    <r>
      <rPr>
        <sz val="10"/>
        <rFont val="Arial"/>
        <family val="0"/>
      </rPr>
      <t>C</t>
    </r>
    <r>
      <rPr>
        <vertAlign val="subscript"/>
        <sz val="10"/>
        <rFont val="Arial"/>
        <family val="2"/>
      </rPr>
      <t>3</t>
    </r>
  </si>
  <si>
    <t xml:space="preserve">      </t>
  </si>
  <si>
    <t xml:space="preserve"> N</t>
  </si>
  <si>
    <t>Well name</t>
  </si>
  <si>
    <t>Label</t>
  </si>
  <si>
    <t>API number</t>
  </si>
  <si>
    <t>KUPARUK RIVER UNIT 3K-9</t>
  </si>
  <si>
    <t>AKLAQ 6</t>
  </si>
  <si>
    <t>AKLAQYAAQ 1</t>
  </si>
  <si>
    <t>CARBON 1</t>
  </si>
  <si>
    <t>MOUNT ELBERT 1</t>
  </si>
  <si>
    <t>PIONEER 1</t>
  </si>
  <si>
    <t>PION 1</t>
  </si>
  <si>
    <t>no evidence</t>
  </si>
  <si>
    <t xml:space="preserve">SPARK DD9 </t>
  </si>
  <si>
    <t>THETIS ISLAND 1</t>
  </si>
  <si>
    <t>WAINWRIGHT 1</t>
  </si>
  <si>
    <t>limited</t>
  </si>
  <si>
    <r>
      <t>d</t>
    </r>
    <r>
      <rPr>
        <vertAlign val="superscript"/>
        <sz val="10"/>
        <rFont val="Arial"/>
        <family val="2"/>
      </rPr>
      <t>13</t>
    </r>
    <r>
      <rPr>
        <sz val="10"/>
        <rFont val="Arial"/>
        <family val="0"/>
      </rPr>
      <t>iC</t>
    </r>
    <r>
      <rPr>
        <vertAlign val="subscript"/>
        <sz val="10"/>
        <rFont val="Arial"/>
        <family val="2"/>
      </rPr>
      <t>4</t>
    </r>
  </si>
  <si>
    <t>(gm)</t>
  </si>
  <si>
    <t>Sed. Wt.</t>
  </si>
  <si>
    <t>Sam. Vol.</t>
  </si>
  <si>
    <t>Hdspc</t>
  </si>
  <si>
    <t xml:space="preserve"> 6/07/2008</t>
  </si>
  <si>
    <t xml:space="preserve"> 6/08/2008</t>
  </si>
  <si>
    <t xml:space="preserve"> 6/09/2008</t>
  </si>
  <si>
    <t xml:space="preserve"> 6/10/2008</t>
  </si>
  <si>
    <t xml:space="preserve"> 6/11/2008</t>
  </si>
  <si>
    <t xml:space="preserve"> 6/12/2008</t>
  </si>
  <si>
    <t xml:space="preserve"> 6/13/2008</t>
  </si>
  <si>
    <t xml:space="preserve"> 6/14/2008</t>
  </si>
  <si>
    <r>
      <t>C</t>
    </r>
    <r>
      <rPr>
        <vertAlign val="subscript"/>
        <sz val="10"/>
        <rFont val="Arial"/>
        <family val="2"/>
      </rPr>
      <t>1</t>
    </r>
    <r>
      <rPr>
        <sz val="10"/>
        <rFont val="Arial"/>
        <family val="0"/>
      </rPr>
      <t>/C</t>
    </r>
    <r>
      <rPr>
        <vertAlign val="subscript"/>
        <sz val="10"/>
        <rFont val="Arial"/>
        <family val="2"/>
      </rPr>
      <t>2</t>
    </r>
    <r>
      <rPr>
        <sz val="10"/>
        <rFont val="Arial"/>
        <family val="0"/>
      </rPr>
      <t>+C</t>
    </r>
    <r>
      <rPr>
        <vertAlign val="subscript"/>
        <sz val="10"/>
        <rFont val="Arial"/>
        <family val="2"/>
      </rPr>
      <t>3</t>
    </r>
  </si>
  <si>
    <r>
      <t>iC</t>
    </r>
    <r>
      <rPr>
        <vertAlign val="subscript"/>
        <sz val="10"/>
        <rFont val="Arial"/>
        <family val="2"/>
      </rPr>
      <t>4</t>
    </r>
    <r>
      <rPr>
        <sz val="10"/>
        <rFont val="Arial"/>
        <family val="0"/>
      </rPr>
      <t>/nC</t>
    </r>
    <r>
      <rPr>
        <vertAlign val="subscript"/>
        <sz val="10"/>
        <rFont val="Arial"/>
        <family val="2"/>
      </rPr>
      <t>4</t>
    </r>
  </si>
  <si>
    <r>
      <t>C</t>
    </r>
    <r>
      <rPr>
        <vertAlign val="subscript"/>
        <sz val="10"/>
        <rFont val="Arial"/>
        <family val="2"/>
      </rPr>
      <t>1</t>
    </r>
    <r>
      <rPr>
        <sz val="10"/>
        <rFont val="Arial"/>
        <family val="0"/>
      </rPr>
      <t>/CO</t>
    </r>
    <r>
      <rPr>
        <vertAlign val="subscript"/>
        <sz val="10"/>
        <rFont val="Arial"/>
        <family val="2"/>
      </rPr>
      <t>2</t>
    </r>
  </si>
  <si>
    <r>
      <t>iC</t>
    </r>
    <r>
      <rPr>
        <vertAlign val="subscript"/>
        <sz val="10"/>
        <rFont val="Arial"/>
        <family val="2"/>
      </rPr>
      <t>5</t>
    </r>
    <r>
      <rPr>
        <sz val="10"/>
        <rFont val="Arial"/>
        <family val="0"/>
      </rPr>
      <t>/nC</t>
    </r>
    <r>
      <rPr>
        <vertAlign val="subscript"/>
        <sz val="10"/>
        <rFont val="Arial"/>
        <family val="2"/>
      </rPr>
      <t>5</t>
    </r>
  </si>
  <si>
    <t xml:space="preserve"> 6/15/2007</t>
  </si>
  <si>
    <t xml:space="preserve"> 6/16/2007</t>
  </si>
  <si>
    <t xml:space="preserve"> 6/17/2007</t>
  </si>
  <si>
    <t xml:space="preserve"> 6/18/2007</t>
  </si>
  <si>
    <t xml:space="preserve"> 6/19/2007</t>
  </si>
  <si>
    <t xml:space="preserve"> 6/20/2007</t>
  </si>
  <si>
    <t xml:space="preserve"> 6/21/2007</t>
  </si>
  <si>
    <t xml:space="preserve"> 6/22/2007</t>
  </si>
  <si>
    <t xml:space="preserve"> 6/24/2007</t>
  </si>
  <si>
    <t xml:space="preserve"> 6/26/2007</t>
  </si>
  <si>
    <t xml:space="preserve"> 6/27/2007</t>
  </si>
  <si>
    <r>
      <t>O</t>
    </r>
    <r>
      <rPr>
        <vertAlign val="subscript"/>
        <sz val="10"/>
        <rFont val="Arial"/>
        <family val="2"/>
      </rPr>
      <t>2</t>
    </r>
    <r>
      <rPr>
        <sz val="10"/>
        <rFont val="Arial"/>
        <family val="0"/>
      </rPr>
      <t>+Ar+N</t>
    </r>
    <r>
      <rPr>
        <vertAlign val="subscript"/>
        <sz val="10"/>
        <rFont val="Arial"/>
        <family val="2"/>
      </rPr>
      <t>2</t>
    </r>
  </si>
  <si>
    <t>50279200110000</t>
  </si>
  <si>
    <t>50029232990000</t>
  </si>
  <si>
    <t>IAPETUS</t>
  </si>
  <si>
    <t>50103205060000</t>
  </si>
  <si>
    <t>CONOCOPHILLIPS AK</t>
  </si>
  <si>
    <t>50279200130000</t>
  </si>
  <si>
    <r>
      <t>d</t>
    </r>
    <r>
      <rPr>
        <vertAlign val="superscript"/>
        <sz val="10"/>
        <rFont val="Arial"/>
        <family val="2"/>
      </rPr>
      <t>13</t>
    </r>
    <r>
      <rPr>
        <sz val="10"/>
        <rFont val="Arial"/>
        <family val="0"/>
      </rPr>
      <t>C</t>
    </r>
    <r>
      <rPr>
        <vertAlign val="subscript"/>
        <sz val="10"/>
        <rFont val="Arial"/>
        <family val="2"/>
      </rPr>
      <t>2</t>
    </r>
  </si>
  <si>
    <r>
      <t>iC</t>
    </r>
    <r>
      <rPr>
        <vertAlign val="subscript"/>
        <sz val="10"/>
        <rFont val="Arial"/>
        <family val="2"/>
      </rPr>
      <t>5</t>
    </r>
    <r>
      <rPr>
        <sz val="10"/>
        <rFont val="Arial"/>
        <family val="0"/>
      </rPr>
      <t>/nC</t>
    </r>
    <r>
      <rPr>
        <vertAlign val="subscript"/>
        <sz val="10"/>
        <rFont val="Arial"/>
        <family val="2"/>
      </rPr>
      <t>5</t>
    </r>
  </si>
  <si>
    <t>50301200100000</t>
  </si>
  <si>
    <t>Operator</t>
  </si>
  <si>
    <t>Latitude</t>
  </si>
  <si>
    <t>Longitude</t>
  </si>
  <si>
    <t>Gas Hydrate</t>
  </si>
  <si>
    <t>Top GHSZ</t>
  </si>
  <si>
    <t>Bottom GHSZ</t>
  </si>
  <si>
    <t>Permafrost</t>
  </si>
  <si>
    <t>GHSZ Thickness</t>
  </si>
  <si>
    <t>GHSZ Thickness 2</t>
  </si>
  <si>
    <t>W</t>
  </si>
  <si>
    <t>Present</t>
  </si>
  <si>
    <t>Presence</t>
  </si>
  <si>
    <t>ft.</t>
  </si>
  <si>
    <t>Base ft.</t>
  </si>
  <si>
    <t>ft.</t>
  </si>
  <si>
    <t>Estimated Depth Horizions</t>
  </si>
  <si>
    <t>Year</t>
  </si>
  <si>
    <t xml:space="preserve"> Drilled</t>
  </si>
  <si>
    <t>Time</t>
  </si>
  <si>
    <t>C1/CO2</t>
  </si>
  <si>
    <t>2-2DMB</t>
  </si>
  <si>
    <t>2MP</t>
  </si>
  <si>
    <t>3MP</t>
  </si>
  <si>
    <t>MCH</t>
  </si>
  <si>
    <t>spud mud</t>
  </si>
  <si>
    <t>Drill mud1010</t>
  </si>
  <si>
    <t>ATLAS 1</t>
  </si>
  <si>
    <t>KUPARUK RIVER UNIT TARN 2N-305</t>
  </si>
  <si>
    <t>ANTIGUA 1</t>
  </si>
  <si>
    <t>CARIBOU 26-11 1</t>
  </si>
  <si>
    <t>KUPARUK RIVER UNIT 2D-15</t>
  </si>
  <si>
    <t>KOKODA 1</t>
  </si>
  <si>
    <t>SCOUT 1</t>
  </si>
  <si>
    <t>SPARK 4</t>
  </si>
  <si>
    <t>KUPARUK RIVER UNIT 2B-10</t>
  </si>
  <si>
    <t>PRUDHOE BAY UNIT Z-7</t>
  </si>
  <si>
    <t>PRUDHOE BAY UNIT Z-8</t>
  </si>
  <si>
    <t>KOKODA 5</t>
  </si>
  <si>
    <t>PRUDHOE BAY UNIT R-1</t>
  </si>
  <si>
    <t>PLACER 1</t>
  </si>
  <si>
    <t>PRUDHOE BAY UNIT S-26</t>
  </si>
  <si>
    <t>NOATAK 1</t>
  </si>
  <si>
    <t>AMAGUQ 2</t>
  </si>
  <si>
    <t>MILNE PT UNIT SB S-15</t>
  </si>
  <si>
    <r>
      <t>C</t>
    </r>
    <r>
      <rPr>
        <vertAlign val="subscript"/>
        <sz val="10"/>
        <rFont val="Arial"/>
        <family val="2"/>
      </rPr>
      <t>1</t>
    </r>
    <r>
      <rPr>
        <sz val="10"/>
        <rFont val="Arial"/>
        <family val="0"/>
      </rPr>
      <t>/CO</t>
    </r>
    <r>
      <rPr>
        <vertAlign val="subscript"/>
        <sz val="10"/>
        <rFont val="Arial"/>
        <family val="2"/>
      </rPr>
      <t>2</t>
    </r>
  </si>
  <si>
    <t>KRU 2N-305</t>
  </si>
  <si>
    <t>Tarn KRU 2N-305 cuttings</t>
  </si>
  <si>
    <t xml:space="preserve"> 3/20/2009</t>
  </si>
  <si>
    <t xml:space="preserve"> 3/21/2009</t>
  </si>
  <si>
    <t xml:space="preserve"> 3/23/2009</t>
  </si>
  <si>
    <t xml:space="preserve"> 3/30/2009</t>
  </si>
  <si>
    <t>For the chemical analysis, values reported as zero are Not Detected/Below Detection Limit</t>
  </si>
  <si>
    <t xml:space="preserve">     </t>
  </si>
  <si>
    <t>Gas</t>
  </si>
  <si>
    <t>Units</t>
  </si>
  <si>
    <t xml:space="preserve"> 3/13/2008</t>
  </si>
  <si>
    <t xml:space="preserve"> 3/14/2008</t>
  </si>
  <si>
    <t xml:space="preserve"> 3/15/2008</t>
  </si>
  <si>
    <t xml:space="preserve"> 3/18/2008</t>
  </si>
  <si>
    <t>uL/L</t>
  </si>
  <si>
    <t>ratio</t>
  </si>
  <si>
    <t>50279200180000</t>
  </si>
  <si>
    <t>FEX LP</t>
  </si>
  <si>
    <t>50301200030000</t>
  </si>
  <si>
    <t>U S DEPT OF INTER AK</t>
  </si>
  <si>
    <t>50103201900000</t>
  </si>
  <si>
    <t>EXXON CO USA</t>
  </si>
  <si>
    <r>
      <t>iC</t>
    </r>
    <r>
      <rPr>
        <vertAlign val="subscript"/>
        <sz val="10"/>
        <rFont val="Arial"/>
        <family val="2"/>
      </rPr>
      <t>5</t>
    </r>
  </si>
  <si>
    <r>
      <t>nC</t>
    </r>
    <r>
      <rPr>
        <vertAlign val="subscript"/>
        <sz val="10"/>
        <rFont val="Arial"/>
        <family val="2"/>
      </rPr>
      <t>5</t>
    </r>
  </si>
  <si>
    <r>
      <t>C</t>
    </r>
    <r>
      <rPr>
        <vertAlign val="subscript"/>
        <sz val="10"/>
        <rFont val="Arial"/>
        <family val="2"/>
      </rPr>
      <t>6</t>
    </r>
    <r>
      <rPr>
        <sz val="10"/>
        <rFont val="Arial"/>
        <family val="0"/>
      </rPr>
      <t>+</t>
    </r>
  </si>
  <si>
    <r>
      <t>d</t>
    </r>
    <r>
      <rPr>
        <vertAlign val="superscript"/>
        <sz val="10"/>
        <rFont val="Arial"/>
        <family val="2"/>
      </rPr>
      <t>13</t>
    </r>
    <r>
      <rPr>
        <sz val="10"/>
        <rFont val="Arial"/>
        <family val="0"/>
      </rPr>
      <t>CO</t>
    </r>
    <r>
      <rPr>
        <vertAlign val="subscript"/>
        <sz val="10"/>
        <rFont val="Arial"/>
        <family val="2"/>
      </rPr>
      <t>2</t>
    </r>
  </si>
  <si>
    <r>
      <t>d</t>
    </r>
    <r>
      <rPr>
        <vertAlign val="superscript"/>
        <sz val="10"/>
        <rFont val="Arial"/>
        <family val="2"/>
      </rPr>
      <t>13</t>
    </r>
    <r>
      <rPr>
        <sz val="10"/>
        <rFont val="Arial"/>
        <family val="0"/>
      </rPr>
      <t>C</t>
    </r>
    <r>
      <rPr>
        <vertAlign val="subscript"/>
        <sz val="10"/>
        <rFont val="Arial"/>
        <family val="2"/>
      </rPr>
      <t>1</t>
    </r>
  </si>
  <si>
    <r>
      <t>d</t>
    </r>
    <r>
      <rPr>
        <sz val="10"/>
        <rFont val="Arial"/>
        <family val="0"/>
      </rPr>
      <t>DC</t>
    </r>
    <r>
      <rPr>
        <vertAlign val="subscript"/>
        <sz val="10"/>
        <rFont val="Arial"/>
        <family val="2"/>
      </rPr>
      <t>1</t>
    </r>
  </si>
  <si>
    <t>Feet</t>
  </si>
  <si>
    <t>Date</t>
  </si>
  <si>
    <t>ppm</t>
  </si>
  <si>
    <t>PHILLIPS ALASKA INC</t>
  </si>
  <si>
    <t>50103203600000</t>
  </si>
  <si>
    <t>MCP</t>
  </si>
  <si>
    <t>KRU 2B-10</t>
  </si>
  <si>
    <t>KRU 2D-15</t>
  </si>
  <si>
    <t>KRU 3A-9</t>
  </si>
  <si>
    <t>KRU 3H-9</t>
  </si>
  <si>
    <t>KRU 3K-9</t>
  </si>
  <si>
    <t>MPU E-4</t>
  </si>
  <si>
    <t>PBU R-1</t>
  </si>
  <si>
    <t>PBU S-26</t>
  </si>
  <si>
    <t>PBU Z-7</t>
  </si>
  <si>
    <t>PBU Z-8</t>
  </si>
  <si>
    <t>evidence</t>
  </si>
  <si>
    <t>limited</t>
  </si>
  <si>
    <t>no evidence</t>
  </si>
  <si>
    <r>
      <t>iC</t>
    </r>
    <r>
      <rPr>
        <vertAlign val="subscript"/>
        <sz val="10"/>
        <rFont val="Arial"/>
        <family val="2"/>
      </rPr>
      <t>4</t>
    </r>
  </si>
  <si>
    <r>
      <t>nC</t>
    </r>
    <r>
      <rPr>
        <vertAlign val="subscript"/>
        <sz val="10"/>
        <rFont val="Arial"/>
        <family val="2"/>
      </rPr>
      <t>4</t>
    </r>
  </si>
  <si>
    <t>Sample Vol.</t>
  </si>
  <si>
    <t xml:space="preserve">Depth </t>
  </si>
  <si>
    <t>Comments</t>
  </si>
  <si>
    <t>(ft.)</t>
  </si>
  <si>
    <t>(m)</t>
  </si>
  <si>
    <t>Drill 12 1/4" hole</t>
  </si>
  <si>
    <t>MILNE POINT UNIT KR E-4</t>
  </si>
  <si>
    <t>50103204800000</t>
  </si>
  <si>
    <t>50103204770000</t>
  </si>
  <si>
    <t>50029219970000</t>
  </si>
  <si>
    <t>MCP</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</si>
</sst>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0"/>
  </numFmts>
  <fonts count="42">
    <font>
      <sz val="10"/>
      <name val="Verdana"/>
      <family val="0"/>
    </font>
    <font>
      <b/>
      <sz val="10"/>
      <name val="Verdana"/>
      <family val="0"/>
    </font>
    <font>
      <i/>
      <sz val="10"/>
      <name val="Verdana"/>
      <family val="0"/>
    </font>
    <font>
      <b/>
      <i/>
      <sz val="10"/>
      <name val="Verdana"/>
      <family val="0"/>
    </font>
    <font>
      <sz val="8"/>
      <name val="Verdana"/>
      <family val="0"/>
    </font>
    <font>
      <sz val="12"/>
      <name val="Arial"/>
      <family val="2"/>
    </font>
    <font>
      <sz val="10"/>
      <name val="Arial"/>
      <family val="0"/>
    </font>
    <font>
      <vertAlign val="subscript"/>
      <sz val="10"/>
      <name val="Arial"/>
      <family val="2"/>
    </font>
    <font>
      <sz val="10"/>
      <name val="Symbol"/>
      <family val="1"/>
    </font>
    <font>
      <vertAlign val="superscript"/>
      <sz val="10"/>
      <name val="Arial"/>
      <family val="2"/>
    </font>
    <font>
      <sz val="10"/>
      <name val="Times New Roman"/>
      <family val="1"/>
    </font>
    <font>
      <b/>
      <sz val="12"/>
      <name val="Times New Roman"/>
      <family val="0"/>
    </font>
    <font>
      <sz val="12"/>
      <name val="Times New Roman"/>
      <family val="0"/>
    </font>
    <font>
      <b/>
      <sz val="10"/>
      <color indexed="12"/>
      <name val="Arial"/>
      <family val="2"/>
    </font>
    <font>
      <sz val="11"/>
      <color indexed="8"/>
      <name val="Arial Bold"/>
      <family val="0"/>
    </font>
    <font>
      <sz val="11"/>
      <name val="Arial Bold"/>
      <family val="0"/>
    </font>
    <font>
      <sz val="11"/>
      <color indexed="8"/>
      <name val="Arial"/>
      <family val="0"/>
    </font>
    <font>
      <b/>
      <sz val="11"/>
      <color indexed="8"/>
      <name val="Arial"/>
      <family val="0"/>
    </font>
    <font>
      <b/>
      <sz val="11"/>
      <name val="Arial"/>
      <family val="0"/>
    </font>
    <font>
      <sz val="10"/>
      <color indexed="8"/>
      <name val="Arial"/>
      <family val="0"/>
    </font>
    <font>
      <sz val="11"/>
      <name val="Arial"/>
      <family val="0"/>
    </font>
    <font>
      <b/>
      <sz val="14"/>
      <name val="Times New Roman"/>
      <family val="0"/>
    </font>
    <font>
      <b/>
      <sz val="14"/>
      <name val="Verdana"/>
      <family val="0"/>
    </font>
    <font>
      <b/>
      <sz val="12"/>
      <name val="Verdana"/>
      <family val="0"/>
    </font>
    <font>
      <sz val="10"/>
      <name val="Univers LT Std 57 Cn"/>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indexed="62"/>
        <bgColor indexed="64"/>
      </patternFill>
    </fill>
    <fill>
      <patternFill patternType="solid">
        <fgColor indexed="19"/>
        <bgColor indexed="64"/>
      </patternFill>
    </fill>
    <fill>
      <patternFill patternType="solid">
        <fgColor indexed="36"/>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double"/>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double"/>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2" borderId="0" applyNumberFormat="0" applyBorder="0" applyAlignment="0" applyProtection="0"/>
    <xf numFmtId="0" fontId="25" fillId="5" borderId="0" applyNumberFormat="0" applyBorder="0" applyAlignment="0" applyProtection="0"/>
    <xf numFmtId="0" fontId="25" fillId="3" borderId="0" applyNumberFormat="0" applyBorder="0" applyAlignment="0" applyProtection="0"/>
    <xf numFmtId="0" fontId="25" fillId="6"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7"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4"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3"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4" borderId="0" applyNumberFormat="0" applyBorder="0" applyAlignment="0" applyProtection="0"/>
    <xf numFmtId="0" fontId="26" fillId="15" borderId="0" applyNumberFormat="0" applyBorder="0" applyAlignment="0" applyProtection="0"/>
    <xf numFmtId="0" fontId="26" fillId="12" borderId="0" applyNumberFormat="0" applyBorder="0" applyAlignment="0" applyProtection="0"/>
    <xf numFmtId="0" fontId="26" fillId="10" borderId="0" applyNumberFormat="0" applyBorder="0" applyAlignment="0" applyProtection="0"/>
    <xf numFmtId="0" fontId="27" fillId="16" borderId="0" applyNumberFormat="0" applyBorder="0" applyAlignment="0" applyProtection="0"/>
    <xf numFmtId="0" fontId="28" fillId="11" borderId="1" applyNumberFormat="0" applyAlignment="0" applyProtection="0"/>
    <xf numFmtId="0" fontId="29"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1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 borderId="1" applyNumberFormat="0" applyAlignment="0" applyProtection="0"/>
    <xf numFmtId="0" fontId="36" fillId="0" borderId="6" applyNumberFormat="0" applyFill="0" applyAlignment="0" applyProtection="0"/>
    <xf numFmtId="0" fontId="37" fillId="19" borderId="0" applyNumberFormat="0" applyBorder="0" applyAlignment="0" applyProtection="0"/>
    <xf numFmtId="0" fontId="6" fillId="0" borderId="0">
      <alignment/>
      <protection/>
    </xf>
    <xf numFmtId="0" fontId="0" fillId="20" borderId="7" applyNumberFormat="0" applyFont="0" applyAlignment="0" applyProtection="0"/>
    <xf numFmtId="0" fontId="38" fillId="11"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67">
    <xf numFmtId="0" fontId="0" fillId="0" borderId="0" xfId="0" applyAlignment="1">
      <alignment/>
    </xf>
    <xf numFmtId="0" fontId="0" fillId="0" borderId="0" xfId="0" applyAlignment="1">
      <alignment horizontal="center"/>
    </xf>
    <xf numFmtId="0" fontId="5" fillId="0" borderId="0" xfId="0" applyFont="1" applyAlignment="1">
      <alignment horizontal="center"/>
    </xf>
    <xf numFmtId="0" fontId="6" fillId="0" borderId="0" xfId="0" applyFont="1" applyAlignment="1">
      <alignment horizontal="center"/>
    </xf>
    <xf numFmtId="0" fontId="6" fillId="0" borderId="10" xfId="0" applyFont="1" applyBorder="1" applyAlignment="1">
      <alignment horizontal="center"/>
    </xf>
    <xf numFmtId="0" fontId="6" fillId="0" borderId="0" xfId="0" applyFont="1" applyBorder="1" applyAlignment="1">
      <alignment horizontal="center"/>
    </xf>
    <xf numFmtId="164" fontId="0" fillId="0" borderId="0" xfId="0" applyNumberFormat="1" applyAlignment="1">
      <alignment horizontal="center"/>
    </xf>
    <xf numFmtId="164" fontId="6" fillId="0" borderId="10" xfId="0" applyNumberFormat="1" applyFont="1" applyBorder="1" applyAlignment="1">
      <alignment horizontal="center"/>
    </xf>
    <xf numFmtId="164" fontId="0" fillId="0" borderId="0" xfId="0" applyNumberFormat="1" applyAlignment="1">
      <alignment/>
    </xf>
    <xf numFmtId="0" fontId="10" fillId="0" borderId="0" xfId="0" applyFont="1" applyAlignment="1">
      <alignment/>
    </xf>
    <xf numFmtId="1" fontId="0" fillId="0" borderId="0" xfId="0" applyNumberFormat="1" applyAlignment="1">
      <alignment horizontal="center"/>
    </xf>
    <xf numFmtId="1" fontId="6" fillId="0" borderId="10" xfId="0" applyNumberFormat="1" applyFont="1" applyBorder="1" applyAlignment="1">
      <alignment horizontal="center"/>
    </xf>
    <xf numFmtId="164" fontId="6" fillId="0" borderId="0" xfId="0" applyNumberFormat="1" applyFont="1" applyAlignment="1">
      <alignment horizontal="center"/>
    </xf>
    <xf numFmtId="1" fontId="6" fillId="0" borderId="0" xfId="0" applyNumberFormat="1" applyFont="1" applyAlignment="1">
      <alignment horizontal="center"/>
    </xf>
    <xf numFmtId="0" fontId="12" fillId="0" borderId="0" xfId="0" applyFont="1" applyAlignment="1">
      <alignment/>
    </xf>
    <xf numFmtId="1" fontId="12" fillId="0" borderId="0" xfId="0" applyNumberFormat="1" applyFont="1" applyAlignment="1">
      <alignment/>
    </xf>
    <xf numFmtId="164" fontId="12" fillId="0" borderId="0" xfId="0" applyNumberFormat="1" applyFont="1" applyAlignment="1">
      <alignment/>
    </xf>
    <xf numFmtId="1" fontId="0" fillId="0" borderId="0" xfId="0" applyNumberFormat="1" applyAlignment="1">
      <alignment/>
    </xf>
    <xf numFmtId="20" fontId="6" fillId="0" borderId="0" xfId="0" applyNumberFormat="1" applyFont="1" applyAlignment="1">
      <alignment horizontal="center"/>
    </xf>
    <xf numFmtId="0" fontId="13" fillId="0" borderId="0" xfId="0" applyFont="1" applyAlignment="1">
      <alignment horizontal="center"/>
    </xf>
    <xf numFmtId="0" fontId="6" fillId="0" borderId="0" xfId="0" applyFont="1" applyAlignment="1">
      <alignment/>
    </xf>
    <xf numFmtId="2" fontId="6" fillId="0" borderId="0" xfId="0" applyNumberFormat="1" applyFont="1" applyAlignment="1">
      <alignment/>
    </xf>
    <xf numFmtId="2" fontId="0" fillId="0" borderId="0" xfId="0" applyNumberFormat="1" applyAlignment="1">
      <alignment horizontal="center"/>
    </xf>
    <xf numFmtId="2" fontId="6" fillId="0" borderId="0" xfId="0" applyNumberFormat="1" applyFont="1" applyAlignment="1">
      <alignment horizontal="center"/>
    </xf>
    <xf numFmtId="0" fontId="0" fillId="0" borderId="0" xfId="0" applyFont="1" applyAlignment="1">
      <alignment/>
    </xf>
    <xf numFmtId="2" fontId="0" fillId="0" borderId="0" xfId="0" applyNumberFormat="1" applyFont="1" applyAlignment="1">
      <alignment/>
    </xf>
    <xf numFmtId="164" fontId="0" fillId="0" borderId="0" xfId="0" applyNumberFormat="1" applyFont="1" applyAlignment="1">
      <alignment/>
    </xf>
    <xf numFmtId="0" fontId="0" fillId="0" borderId="0" xfId="0" applyFont="1" applyAlignment="1">
      <alignment/>
    </xf>
    <xf numFmtId="164" fontId="0" fillId="0" borderId="0" xfId="0" applyNumberFormat="1" applyFont="1" applyAlignment="1">
      <alignment horizontal="center"/>
    </xf>
    <xf numFmtId="164" fontId="13" fillId="0" borderId="0" xfId="0" applyNumberFormat="1" applyFont="1" applyAlignment="1">
      <alignment horizontal="center"/>
    </xf>
    <xf numFmtId="0" fontId="12" fillId="0" borderId="0" xfId="0" applyFont="1" applyFill="1" applyAlignment="1">
      <alignment/>
    </xf>
    <xf numFmtId="164" fontId="0" fillId="0" borderId="0" xfId="0" applyNumberFormat="1" applyAlignment="1">
      <alignment horizontal="right"/>
    </xf>
    <xf numFmtId="0" fontId="6" fillId="0" borderId="0" xfId="0" applyFont="1" applyAlignment="1">
      <alignment horizontal="left"/>
    </xf>
    <xf numFmtId="164" fontId="0" fillId="0" borderId="10" xfId="0" applyNumberFormat="1" applyBorder="1" applyAlignment="1">
      <alignment horizontal="center"/>
    </xf>
    <xf numFmtId="1" fontId="6" fillId="0" borderId="0" xfId="0" applyNumberFormat="1" applyFont="1" applyAlignment="1">
      <alignment/>
    </xf>
    <xf numFmtId="164" fontId="6" fillId="0" borderId="0" xfId="0" applyNumberFormat="1" applyFont="1" applyAlignment="1">
      <alignment/>
    </xf>
    <xf numFmtId="164" fontId="6" fillId="0" borderId="0" xfId="0" applyNumberFormat="1" applyFont="1" applyAlignment="1">
      <alignment horizontal="right"/>
    </xf>
    <xf numFmtId="2" fontId="6" fillId="0" borderId="10" xfId="0" applyNumberFormat="1" applyFont="1" applyBorder="1" applyAlignment="1">
      <alignment horizontal="center"/>
    </xf>
    <xf numFmtId="2" fontId="0" fillId="0" borderId="0" xfId="0" applyNumberFormat="1" applyAlignment="1">
      <alignment/>
    </xf>
    <xf numFmtId="0" fontId="8" fillId="0" borderId="10" xfId="0" applyFont="1" applyBorder="1" applyAlignment="1">
      <alignment horizontal="center"/>
    </xf>
    <xf numFmtId="0" fontId="6" fillId="0" borderId="0" xfId="0" applyFont="1" applyFill="1" applyAlignment="1">
      <alignment/>
    </xf>
    <xf numFmtId="2" fontId="6" fillId="0" borderId="0" xfId="0" applyNumberFormat="1" applyFont="1" applyFill="1" applyAlignment="1">
      <alignment/>
    </xf>
    <xf numFmtId="1" fontId="6" fillId="0" borderId="0" xfId="0" applyNumberFormat="1" applyFont="1" applyFill="1" applyAlignment="1">
      <alignment/>
    </xf>
    <xf numFmtId="164" fontId="6" fillId="0" borderId="0" xfId="0" applyNumberFormat="1" applyFont="1" applyFill="1" applyAlignment="1">
      <alignment/>
    </xf>
    <xf numFmtId="0" fontId="6" fillId="0" borderId="0" xfId="0" applyFont="1" applyBorder="1" applyAlignment="1">
      <alignment/>
    </xf>
    <xf numFmtId="165" fontId="0" fillId="0" borderId="0" xfId="0" applyNumberFormat="1" applyAlignment="1">
      <alignment/>
    </xf>
    <xf numFmtId="165" fontId="6" fillId="0" borderId="0" xfId="0" applyNumberFormat="1" applyFont="1" applyAlignment="1">
      <alignment horizontal="center"/>
    </xf>
    <xf numFmtId="165" fontId="6" fillId="0" borderId="10" xfId="0" applyNumberFormat="1" applyFont="1" applyBorder="1" applyAlignment="1">
      <alignment horizontal="center"/>
    </xf>
    <xf numFmtId="1" fontId="8" fillId="0" borderId="10" xfId="0" applyNumberFormat="1" applyFont="1" applyBorder="1" applyAlignment="1">
      <alignment horizontal="center"/>
    </xf>
    <xf numFmtId="164" fontId="6" fillId="0" borderId="0" xfId="0" applyNumberFormat="1" applyFont="1" applyBorder="1" applyAlignment="1">
      <alignment horizontal="center"/>
    </xf>
    <xf numFmtId="164" fontId="8" fillId="0" borderId="10" xfId="0" applyNumberFormat="1" applyFont="1" applyBorder="1" applyAlignment="1">
      <alignment horizontal="center"/>
    </xf>
    <xf numFmtId="1" fontId="0" fillId="0" borderId="0" xfId="0" applyNumberFormat="1" applyFont="1" applyAlignment="1">
      <alignment/>
    </xf>
    <xf numFmtId="1" fontId="6" fillId="0" borderId="0" xfId="0" applyNumberFormat="1" applyFont="1" applyBorder="1" applyAlignment="1">
      <alignment/>
    </xf>
    <xf numFmtId="164" fontId="6" fillId="0" borderId="0" xfId="0" applyNumberFormat="1" applyFont="1" applyBorder="1" applyAlignment="1">
      <alignment/>
    </xf>
    <xf numFmtId="1" fontId="6" fillId="0" borderId="0" xfId="0" applyNumberFormat="1" applyFont="1" applyFill="1" applyBorder="1" applyAlignment="1">
      <alignment/>
    </xf>
    <xf numFmtId="164" fontId="6" fillId="0" borderId="0" xfId="0" applyNumberFormat="1" applyFont="1" applyFill="1" applyBorder="1" applyAlignment="1">
      <alignment/>
    </xf>
    <xf numFmtId="165" fontId="6" fillId="0" borderId="0" xfId="0" applyNumberFormat="1" applyFont="1" applyBorder="1" applyAlignment="1">
      <alignment/>
    </xf>
    <xf numFmtId="1" fontId="0" fillId="0" borderId="10" xfId="0" applyNumberFormat="1" applyBorder="1" applyAlignment="1">
      <alignment horizontal="center"/>
    </xf>
    <xf numFmtId="164" fontId="0" fillId="0" borderId="0" xfId="0" applyNumberFormat="1" applyFont="1" applyAlignment="1">
      <alignment/>
    </xf>
    <xf numFmtId="2" fontId="6" fillId="0" borderId="0" xfId="0" applyNumberFormat="1" applyFont="1" applyBorder="1" applyAlignment="1">
      <alignment/>
    </xf>
    <xf numFmtId="164" fontId="6" fillId="0" borderId="0" xfId="0" applyNumberFormat="1" applyFont="1" applyBorder="1" applyAlignment="1">
      <alignment horizontal="right"/>
    </xf>
    <xf numFmtId="0" fontId="13" fillId="0" borderId="0" xfId="0" applyFont="1" applyAlignment="1">
      <alignment/>
    </xf>
    <xf numFmtId="0" fontId="0" fillId="0" borderId="0" xfId="0" applyAlignment="1">
      <alignment/>
    </xf>
    <xf numFmtId="2" fontId="6" fillId="0" borderId="0" xfId="0" applyNumberFormat="1" applyFont="1" applyAlignment="1">
      <alignment horizontal="left"/>
    </xf>
    <xf numFmtId="164" fontId="6" fillId="0" borderId="0" xfId="0" applyNumberFormat="1" applyFont="1" applyAlignment="1">
      <alignment horizontal="left"/>
    </xf>
    <xf numFmtId="0" fontId="0" fillId="0" borderId="10" xfId="0" applyBorder="1" applyAlignment="1">
      <alignment horizontal="center"/>
    </xf>
    <xf numFmtId="0" fontId="6" fillId="0" borderId="0" xfId="0" applyFont="1" applyBorder="1" applyAlignment="1">
      <alignment horizontal="left"/>
    </xf>
    <xf numFmtId="164" fontId="0" fillId="0" borderId="0" xfId="0" applyNumberFormat="1" applyBorder="1" applyAlignment="1">
      <alignment/>
    </xf>
    <xf numFmtId="0" fontId="0" fillId="0" borderId="0" xfId="0" applyBorder="1" applyAlignment="1">
      <alignment/>
    </xf>
    <xf numFmtId="166" fontId="0" fillId="0" borderId="0" xfId="0" applyNumberFormat="1" applyAlignment="1">
      <alignment/>
    </xf>
    <xf numFmtId="0" fontId="14" fillId="0" borderId="0" xfId="0" applyFont="1" applyBorder="1" applyAlignment="1">
      <alignment horizontal="center"/>
    </xf>
    <xf numFmtId="166" fontId="14" fillId="0" borderId="0" xfId="0" applyNumberFormat="1" applyFont="1" applyBorder="1" applyAlignment="1">
      <alignment horizontal="center"/>
    </xf>
    <xf numFmtId="0" fontId="1" fillId="0" borderId="10" xfId="0" applyFont="1" applyBorder="1" applyAlignment="1">
      <alignment horizontal="center"/>
    </xf>
    <xf numFmtId="164" fontId="1" fillId="0" borderId="10" xfId="0" applyNumberFormat="1" applyFont="1" applyBorder="1" applyAlignment="1">
      <alignment horizontal="center"/>
    </xf>
    <xf numFmtId="166" fontId="1" fillId="0" borderId="10" xfId="0" applyNumberFormat="1" applyFont="1" applyBorder="1" applyAlignment="1">
      <alignment horizontal="center"/>
    </xf>
    <xf numFmtId="0" fontId="15" fillId="0" borderId="0" xfId="0" applyFont="1" applyBorder="1" applyAlignment="1">
      <alignment horizontal="center"/>
    </xf>
    <xf numFmtId="1" fontId="15" fillId="0" borderId="0" xfId="0" applyNumberFormat="1" applyFont="1" applyBorder="1" applyAlignment="1">
      <alignment horizontal="center"/>
    </xf>
    <xf numFmtId="1" fontId="14" fillId="0" borderId="0" xfId="0" applyNumberFormat="1" applyFont="1" applyBorder="1" applyAlignment="1">
      <alignment horizontal="center"/>
    </xf>
    <xf numFmtId="1" fontId="1" fillId="0" borderId="10" xfId="0" applyNumberFormat="1" applyFont="1" applyBorder="1" applyAlignment="1">
      <alignment horizontal="center"/>
    </xf>
    <xf numFmtId="166" fontId="0" fillId="0" borderId="0" xfId="0" applyNumberFormat="1" applyAlignment="1">
      <alignment horizontal="center"/>
    </xf>
    <xf numFmtId="49" fontId="6" fillId="0" borderId="0" xfId="0" applyNumberFormat="1" applyFont="1" applyAlignment="1">
      <alignment/>
    </xf>
    <xf numFmtId="0" fontId="6" fillId="0" borderId="0" xfId="0" applyNumberFormat="1" applyFont="1" applyAlignment="1">
      <alignment horizontal="center"/>
    </xf>
    <xf numFmtId="166" fontId="6" fillId="0" borderId="0" xfId="0" applyNumberFormat="1" applyFont="1" applyAlignment="1">
      <alignment/>
    </xf>
    <xf numFmtId="49" fontId="6" fillId="0" borderId="0" xfId="0" applyNumberFormat="1" applyFont="1" applyAlignment="1">
      <alignment horizontal="center"/>
    </xf>
    <xf numFmtId="1" fontId="6" fillId="0" borderId="0" xfId="0" applyNumberFormat="1" applyFont="1" applyFill="1" applyBorder="1" applyAlignment="1">
      <alignment horizontal="left"/>
    </xf>
    <xf numFmtId="0" fontId="6" fillId="0" borderId="0" xfId="0" applyNumberFormat="1" applyFont="1" applyAlignment="1" quotePrefix="1">
      <alignment/>
    </xf>
    <xf numFmtId="1" fontId="6" fillId="0" borderId="0" xfId="0" applyNumberFormat="1" applyFont="1" applyAlignment="1">
      <alignment horizontal="left"/>
    </xf>
    <xf numFmtId="166" fontId="6" fillId="0" borderId="0" xfId="0" applyNumberFormat="1" applyFont="1" applyAlignment="1">
      <alignment horizontal="center"/>
    </xf>
    <xf numFmtId="49" fontId="19" fillId="0" borderId="0" xfId="0" applyNumberFormat="1" applyFont="1" applyAlignment="1">
      <alignment/>
    </xf>
    <xf numFmtId="0" fontId="11" fillId="0" borderId="0" xfId="0" applyFont="1" applyAlignment="1">
      <alignment/>
    </xf>
    <xf numFmtId="0" fontId="1" fillId="0" borderId="0" xfId="0" applyFont="1" applyBorder="1" applyAlignment="1">
      <alignment horizontal="center"/>
    </xf>
    <xf numFmtId="49" fontId="6" fillId="0" borderId="0" xfId="0" applyNumberFormat="1" applyFont="1" applyBorder="1" applyAlignment="1">
      <alignment/>
    </xf>
    <xf numFmtId="0" fontId="6" fillId="0" borderId="0" xfId="0" applyNumberFormat="1" applyFont="1" applyBorder="1" applyAlignment="1">
      <alignment horizontal="center"/>
    </xf>
    <xf numFmtId="166" fontId="6" fillId="0" borderId="0" xfId="0" applyNumberFormat="1" applyFont="1" applyBorder="1" applyAlignment="1">
      <alignment/>
    </xf>
    <xf numFmtId="49" fontId="6" fillId="0" borderId="0" xfId="0" applyNumberFormat="1" applyFont="1" applyBorder="1" applyAlignment="1">
      <alignment horizontal="center"/>
    </xf>
    <xf numFmtId="164" fontId="1" fillId="0" borderId="0" xfId="0" applyNumberFormat="1" applyFont="1" applyAlignment="1">
      <alignment horizontal="center"/>
    </xf>
    <xf numFmtId="1" fontId="1" fillId="0" borderId="0" xfId="0" applyNumberFormat="1" applyFont="1" applyAlignment="1">
      <alignment horizontal="center"/>
    </xf>
    <xf numFmtId="0" fontId="1" fillId="0" borderId="0" xfId="0" applyFont="1" applyAlignment="1">
      <alignment horizontal="center"/>
    </xf>
    <xf numFmtId="0" fontId="6" fillId="0" borderId="0" xfId="0" applyFont="1" applyAlignment="1">
      <alignment/>
    </xf>
    <xf numFmtId="1" fontId="20" fillId="0" borderId="0" xfId="0" applyNumberFormat="1" applyFont="1" applyAlignment="1">
      <alignment horizontal="left"/>
    </xf>
    <xf numFmtId="0" fontId="20" fillId="0" borderId="0" xfId="0" applyFont="1" applyAlignment="1">
      <alignment horizontal="right"/>
    </xf>
    <xf numFmtId="0" fontId="6" fillId="0" borderId="0" xfId="0" applyFont="1" applyAlignment="1">
      <alignment horizontal="right"/>
    </xf>
    <xf numFmtId="14" fontId="20" fillId="0" borderId="0" xfId="0" applyNumberFormat="1" applyFont="1" applyAlignment="1">
      <alignment horizontal="right"/>
    </xf>
    <xf numFmtId="14" fontId="20" fillId="0" borderId="0" xfId="55" applyNumberFormat="1" applyFont="1" applyFill="1">
      <alignment/>
      <protection/>
    </xf>
    <xf numFmtId="0" fontId="20" fillId="0" borderId="0" xfId="55" applyNumberFormat="1" applyFont="1" applyFill="1" quotePrefix="1">
      <alignment/>
      <protection/>
    </xf>
    <xf numFmtId="165" fontId="6" fillId="0" borderId="0" xfId="0" applyNumberFormat="1" applyFont="1" applyAlignment="1">
      <alignment/>
    </xf>
    <xf numFmtId="0" fontId="6" fillId="0" borderId="11" xfId="0" applyFont="1" applyBorder="1" applyAlignment="1">
      <alignment horizontal="center"/>
    </xf>
    <xf numFmtId="2" fontId="6" fillId="0" borderId="11" xfId="0" applyNumberFormat="1" applyFont="1" applyBorder="1" applyAlignment="1">
      <alignment horizontal="center"/>
    </xf>
    <xf numFmtId="1" fontId="6" fillId="0" borderId="11" xfId="0" applyNumberFormat="1" applyFont="1" applyBorder="1" applyAlignment="1">
      <alignment horizontal="center"/>
    </xf>
    <xf numFmtId="164" fontId="6" fillId="0" borderId="11" xfId="0" applyNumberFormat="1" applyFont="1" applyBorder="1" applyAlignment="1">
      <alignment horizontal="center"/>
    </xf>
    <xf numFmtId="0" fontId="8" fillId="0" borderId="11" xfId="0" applyFont="1" applyBorder="1" applyAlignment="1">
      <alignment horizontal="center"/>
    </xf>
    <xf numFmtId="164" fontId="8" fillId="0" borderId="11" xfId="0" applyNumberFormat="1" applyFont="1" applyBorder="1" applyAlignment="1">
      <alignment horizontal="center"/>
    </xf>
    <xf numFmtId="0" fontId="6" fillId="0" borderId="12" xfId="0" applyFont="1" applyBorder="1" applyAlignment="1">
      <alignment/>
    </xf>
    <xf numFmtId="164" fontId="6" fillId="0" borderId="12" xfId="0" applyNumberFormat="1" applyFont="1" applyBorder="1" applyAlignment="1">
      <alignment/>
    </xf>
    <xf numFmtId="2" fontId="6" fillId="0" borderId="12" xfId="0" applyNumberFormat="1" applyFont="1" applyBorder="1" applyAlignment="1">
      <alignment/>
    </xf>
    <xf numFmtId="1" fontId="6" fillId="0" borderId="12" xfId="0" applyNumberFormat="1" applyFont="1" applyBorder="1" applyAlignment="1">
      <alignment/>
    </xf>
    <xf numFmtId="164" fontId="6" fillId="0" borderId="12" xfId="0" applyNumberFormat="1" applyFont="1" applyBorder="1" applyAlignment="1">
      <alignment horizontal="center"/>
    </xf>
    <xf numFmtId="0" fontId="6" fillId="0" borderId="12" xfId="0" applyFont="1" applyBorder="1" applyAlignment="1">
      <alignment horizontal="center"/>
    </xf>
    <xf numFmtId="165" fontId="6" fillId="0" borderId="12" xfId="0" applyNumberFormat="1" applyFont="1" applyBorder="1" applyAlignment="1">
      <alignment/>
    </xf>
    <xf numFmtId="0" fontId="0" fillId="0" borderId="11" xfId="0" applyBorder="1" applyAlignment="1">
      <alignment/>
    </xf>
    <xf numFmtId="164" fontId="0" fillId="0" borderId="11" xfId="0" applyNumberFormat="1" applyBorder="1" applyAlignment="1">
      <alignment/>
    </xf>
    <xf numFmtId="0" fontId="0" fillId="0" borderId="11" xfId="0" applyBorder="1" applyAlignment="1">
      <alignment horizontal="center"/>
    </xf>
    <xf numFmtId="166" fontId="0" fillId="0" borderId="11" xfId="0" applyNumberFormat="1" applyBorder="1" applyAlignment="1">
      <alignment/>
    </xf>
    <xf numFmtId="166" fontId="0" fillId="0" borderId="11" xfId="0" applyNumberFormat="1" applyBorder="1" applyAlignment="1">
      <alignment horizontal="center"/>
    </xf>
    <xf numFmtId="1" fontId="15" fillId="0" borderId="11" xfId="0" applyNumberFormat="1" applyFont="1" applyBorder="1" applyAlignment="1">
      <alignment/>
    </xf>
    <xf numFmtId="1" fontId="0" fillId="0" borderId="11" xfId="0" applyNumberFormat="1" applyBorder="1" applyAlignment="1">
      <alignment/>
    </xf>
    <xf numFmtId="49" fontId="6" fillId="0" borderId="12" xfId="0" applyNumberFormat="1" applyFont="1" applyBorder="1" applyAlignment="1">
      <alignment/>
    </xf>
    <xf numFmtId="0" fontId="6" fillId="0" borderId="12" xfId="0" applyNumberFormat="1" applyFont="1" applyBorder="1" applyAlignment="1">
      <alignment horizontal="center"/>
    </xf>
    <xf numFmtId="166" fontId="6" fillId="0" borderId="12" xfId="0" applyNumberFormat="1" applyFont="1" applyBorder="1" applyAlignment="1">
      <alignment/>
    </xf>
    <xf numFmtId="49" fontId="6" fillId="0" borderId="12" xfId="0" applyNumberFormat="1" applyFont="1" applyBorder="1" applyAlignment="1">
      <alignment horizontal="center"/>
    </xf>
    <xf numFmtId="0" fontId="12" fillId="0" borderId="12" xfId="0" applyFont="1" applyBorder="1" applyAlignment="1">
      <alignment/>
    </xf>
    <xf numFmtId="164" fontId="0" fillId="0" borderId="11" xfId="0" applyNumberFormat="1" applyFont="1" applyBorder="1" applyAlignment="1">
      <alignment horizontal="center"/>
    </xf>
    <xf numFmtId="164" fontId="0" fillId="0" borderId="11" xfId="0" applyNumberFormat="1" applyFont="1" applyBorder="1" applyAlignment="1">
      <alignment horizontal="center"/>
    </xf>
    <xf numFmtId="164" fontId="6" fillId="0" borderId="12" xfId="0" applyNumberFormat="1" applyFont="1" applyBorder="1" applyAlignment="1">
      <alignment horizontal="right"/>
    </xf>
    <xf numFmtId="165" fontId="6" fillId="0" borderId="11" xfId="0" applyNumberFormat="1" applyFont="1" applyBorder="1" applyAlignment="1">
      <alignment horizontal="center"/>
    </xf>
    <xf numFmtId="0" fontId="6" fillId="0" borderId="12" xfId="0" applyFont="1" applyFill="1" applyBorder="1" applyAlignment="1">
      <alignment/>
    </xf>
    <xf numFmtId="2" fontId="6" fillId="0" borderId="12" xfId="0" applyNumberFormat="1" applyFont="1" applyFill="1" applyBorder="1" applyAlignment="1">
      <alignment/>
    </xf>
    <xf numFmtId="1" fontId="8" fillId="0" borderId="11" xfId="0" applyNumberFormat="1" applyFont="1" applyBorder="1" applyAlignment="1">
      <alignment horizontal="center"/>
    </xf>
    <xf numFmtId="1" fontId="6" fillId="0" borderId="12" xfId="0" applyNumberFormat="1" applyFont="1" applyBorder="1" applyAlignment="1">
      <alignment horizontal="center"/>
    </xf>
    <xf numFmtId="2" fontId="6" fillId="0" borderId="12" xfId="0" applyNumberFormat="1" applyFont="1" applyBorder="1" applyAlignment="1">
      <alignment horizontal="center"/>
    </xf>
    <xf numFmtId="0" fontId="0" fillId="0" borderId="11" xfId="0" applyFont="1" applyBorder="1" applyAlignment="1">
      <alignment horizontal="center"/>
    </xf>
    <xf numFmtId="20" fontId="6" fillId="0" borderId="12" xfId="0" applyNumberFormat="1" applyFont="1" applyBorder="1" applyAlignment="1">
      <alignment horizontal="center"/>
    </xf>
    <xf numFmtId="165" fontId="6" fillId="0" borderId="12" xfId="0" applyNumberFormat="1" applyFont="1" applyBorder="1" applyAlignment="1">
      <alignment horizontal="center"/>
    </xf>
    <xf numFmtId="166" fontId="21" fillId="0" borderId="0" xfId="0" applyNumberFormat="1" applyFont="1" applyAlignment="1">
      <alignment vertical="center"/>
    </xf>
    <xf numFmtId="166" fontId="21" fillId="0" borderId="0" xfId="0" applyNumberFormat="1" applyFont="1" applyAlignment="1">
      <alignment horizontal="center" vertical="center"/>
    </xf>
    <xf numFmtId="1" fontId="21" fillId="0" borderId="0" xfId="0" applyNumberFormat="1" applyFont="1" applyAlignment="1">
      <alignment vertical="center"/>
    </xf>
    <xf numFmtId="0" fontId="17" fillId="0" borderId="13" xfId="0" applyFont="1" applyBorder="1" applyAlignment="1">
      <alignment horizontal="center"/>
    </xf>
    <xf numFmtId="166" fontId="17" fillId="0" borderId="13" xfId="0" applyNumberFormat="1" applyFont="1" applyBorder="1" applyAlignment="1">
      <alignment horizontal="center"/>
    </xf>
    <xf numFmtId="1" fontId="18" fillId="0" borderId="13" xfId="0" applyNumberFormat="1" applyFont="1" applyBorder="1" applyAlignment="1">
      <alignment/>
    </xf>
    <xf numFmtId="1" fontId="17" fillId="0" borderId="13" xfId="0" applyNumberFormat="1" applyFont="1" applyBorder="1" applyAlignment="1">
      <alignment/>
    </xf>
    <xf numFmtId="0" fontId="22" fillId="0" borderId="0" xfId="0" applyFont="1" applyAlignment="1">
      <alignment vertical="center"/>
    </xf>
    <xf numFmtId="164" fontId="22" fillId="0" borderId="0" xfId="0" applyNumberFormat="1" applyFont="1" applyAlignment="1">
      <alignment vertical="center"/>
    </xf>
    <xf numFmtId="0" fontId="22" fillId="0" borderId="0" xfId="0" applyFont="1" applyAlignment="1">
      <alignment horizontal="center" vertical="center"/>
    </xf>
    <xf numFmtId="166" fontId="22" fillId="0" borderId="0" xfId="0" applyNumberFormat="1" applyFont="1" applyAlignment="1">
      <alignment vertical="center"/>
    </xf>
    <xf numFmtId="166" fontId="22" fillId="0" borderId="0" xfId="0" applyNumberFormat="1" applyFont="1" applyAlignment="1">
      <alignment horizontal="center" vertical="center"/>
    </xf>
    <xf numFmtId="1" fontId="22" fillId="0" borderId="0" xfId="0" applyNumberFormat="1" applyFont="1" applyAlignment="1">
      <alignment vertical="center"/>
    </xf>
    <xf numFmtId="0" fontId="23" fillId="0" borderId="0" xfId="0" applyFont="1" applyAlignment="1">
      <alignment vertical="center"/>
    </xf>
    <xf numFmtId="164" fontId="23" fillId="0" borderId="0" xfId="0" applyNumberFormat="1" applyFont="1" applyAlignment="1">
      <alignment vertical="center"/>
    </xf>
    <xf numFmtId="1" fontId="6" fillId="0" borderId="0" xfId="0" applyNumberFormat="1" applyFont="1" applyBorder="1" applyAlignment="1">
      <alignment horizontal="center"/>
    </xf>
    <xf numFmtId="1" fontId="19" fillId="0" borderId="0" xfId="0" applyNumberFormat="1" applyFont="1" applyAlignment="1">
      <alignment horizontal="center"/>
    </xf>
    <xf numFmtId="1" fontId="16" fillId="0" borderId="0" xfId="0" applyNumberFormat="1" applyFont="1" applyAlignment="1">
      <alignment horizontal="center"/>
    </xf>
    <xf numFmtId="0" fontId="17" fillId="0" borderId="13" xfId="0" applyFont="1" applyBorder="1" applyAlignment="1">
      <alignment/>
    </xf>
    <xf numFmtId="0" fontId="0" fillId="0" borderId="13" xfId="0" applyBorder="1" applyAlignment="1">
      <alignment/>
    </xf>
    <xf numFmtId="0" fontId="17" fillId="0" borderId="12" xfId="0" applyFont="1" applyBorder="1" applyAlignment="1">
      <alignment/>
    </xf>
    <xf numFmtId="0" fontId="0" fillId="0" borderId="12" xfId="0" applyBorder="1" applyAlignment="1">
      <alignment/>
    </xf>
    <xf numFmtId="0" fontId="24" fillId="0" borderId="12" xfId="0" applyFont="1" applyBorder="1" applyAlignment="1">
      <alignment horizontal="left" vertical="center" wrapText="1"/>
    </xf>
    <xf numFmtId="164" fontId="6" fillId="0" borderId="0" xfId="0" applyNumberFormat="1" applyFont="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51"/>
  <sheetViews>
    <sheetView tabSelected="1" workbookViewId="0" topLeftCell="A1">
      <selection activeCell="A1" sqref="A1"/>
    </sheetView>
  </sheetViews>
  <sheetFormatPr defaultColWidth="7.625" defaultRowHeight="12.75"/>
  <cols>
    <col min="1" max="1" width="27.375" style="0" customWidth="1"/>
    <col min="2" max="2" width="10.00390625" style="8" customWidth="1"/>
    <col min="3" max="3" width="14.75390625" style="0" customWidth="1"/>
    <col min="4" max="4" width="18.00390625" style="0" customWidth="1"/>
    <col min="5" max="5" width="6.875" style="1" customWidth="1"/>
    <col min="6" max="6" width="8.625" style="69" bestFit="1" customWidth="1"/>
    <col min="7" max="7" width="10.25390625" style="69" bestFit="1" customWidth="1"/>
    <col min="8" max="8" width="10.375" style="79" bestFit="1" customWidth="1"/>
    <col min="9" max="9" width="14.375" style="79" bestFit="1" customWidth="1"/>
    <col min="10" max="10" width="8.75390625" style="17" customWidth="1"/>
    <col min="11" max="11" width="11.375" style="17" customWidth="1"/>
    <col min="12" max="12" width="9.375" style="17" customWidth="1"/>
    <col min="13" max="13" width="13.625" style="17" customWidth="1"/>
    <col min="14" max="14" width="14.875" style="17" customWidth="1"/>
  </cols>
  <sheetData>
    <row r="1" spans="1:14" s="89" customFormat="1" ht="30.75" customHeight="1">
      <c r="A1" s="150" t="s">
        <v>47</v>
      </c>
      <c r="B1" s="151"/>
      <c r="C1" s="150"/>
      <c r="D1" s="150"/>
      <c r="E1" s="152"/>
      <c r="F1" s="153"/>
      <c r="G1" s="153"/>
      <c r="H1" s="154"/>
      <c r="I1" s="154"/>
      <c r="J1" s="155"/>
      <c r="K1" s="145"/>
      <c r="L1" s="145"/>
      <c r="M1" s="145"/>
      <c r="N1" s="145"/>
    </row>
    <row r="2" spans="1:14" s="89" customFormat="1" ht="27" customHeight="1">
      <c r="A2" s="156" t="s">
        <v>46</v>
      </c>
      <c r="B2" s="157"/>
      <c r="C2" s="156"/>
      <c r="D2" s="156"/>
      <c r="E2" s="152"/>
      <c r="F2" s="143"/>
      <c r="G2" s="143"/>
      <c r="H2" s="144"/>
      <c r="I2" s="144"/>
      <c r="J2" s="145"/>
      <c r="K2" s="145"/>
      <c r="L2" s="145"/>
      <c r="M2" s="145"/>
      <c r="N2" s="145"/>
    </row>
    <row r="3" spans="1:14" s="89" customFormat="1" ht="39.75" customHeight="1" thickBot="1">
      <c r="A3" s="165" t="s">
        <v>100</v>
      </c>
      <c r="B3" s="165"/>
      <c r="C3" s="165"/>
      <c r="D3" s="165"/>
      <c r="E3" s="165"/>
      <c r="F3" s="165"/>
      <c r="G3" s="165"/>
      <c r="H3" s="165"/>
      <c r="I3" s="165"/>
      <c r="J3" s="165"/>
      <c r="K3" s="165"/>
      <c r="L3" s="165"/>
      <c r="M3" s="165"/>
      <c r="N3" s="165"/>
    </row>
    <row r="4" spans="1:14" ht="12.75">
      <c r="A4" s="119"/>
      <c r="B4" s="120"/>
      <c r="C4" s="119"/>
      <c r="D4" s="119"/>
      <c r="E4" s="121"/>
      <c r="F4" s="122"/>
      <c r="G4" s="122"/>
      <c r="H4" s="123"/>
      <c r="I4" s="123"/>
      <c r="J4" s="124" t="s">
        <v>226</v>
      </c>
      <c r="K4" s="125"/>
      <c r="L4" s="125"/>
      <c r="M4" s="125"/>
      <c r="N4" s="125"/>
    </row>
    <row r="5" spans="1:14" s="75" customFormat="1" ht="12.75">
      <c r="A5" s="70" t="s">
        <v>158</v>
      </c>
      <c r="B5" s="70" t="s">
        <v>159</v>
      </c>
      <c r="C5" s="70" t="s">
        <v>160</v>
      </c>
      <c r="D5" s="70" t="s">
        <v>211</v>
      </c>
      <c r="E5" s="70" t="s">
        <v>227</v>
      </c>
      <c r="F5" s="71" t="s">
        <v>212</v>
      </c>
      <c r="G5" s="71" t="s">
        <v>213</v>
      </c>
      <c r="H5" s="70" t="s">
        <v>214</v>
      </c>
      <c r="I5" s="70" t="s">
        <v>99</v>
      </c>
      <c r="J5" s="76" t="s">
        <v>215</v>
      </c>
      <c r="K5" s="77" t="s">
        <v>216</v>
      </c>
      <c r="L5" s="77" t="s">
        <v>217</v>
      </c>
      <c r="M5" s="77" t="s">
        <v>218</v>
      </c>
      <c r="N5" s="77" t="s">
        <v>219</v>
      </c>
    </row>
    <row r="6" spans="1:14" s="90" customFormat="1" ht="13.5" thickBot="1">
      <c r="A6" s="72"/>
      <c r="B6" s="73"/>
      <c r="C6" s="72"/>
      <c r="D6" s="72"/>
      <c r="E6" s="72" t="s">
        <v>228</v>
      </c>
      <c r="F6" s="74" t="s">
        <v>157</v>
      </c>
      <c r="G6" s="74" t="s">
        <v>220</v>
      </c>
      <c r="H6" s="74" t="s">
        <v>222</v>
      </c>
      <c r="I6" s="74" t="s">
        <v>221</v>
      </c>
      <c r="J6" s="78" t="s">
        <v>223</v>
      </c>
      <c r="K6" s="78" t="s">
        <v>223</v>
      </c>
      <c r="L6" s="78" t="s">
        <v>224</v>
      </c>
      <c r="M6" s="78" t="s">
        <v>223</v>
      </c>
      <c r="N6" s="78" t="s">
        <v>225</v>
      </c>
    </row>
    <row r="7" spans="1:15" ht="15" thickBot="1" thickTop="1">
      <c r="A7" s="161" t="s">
        <v>44</v>
      </c>
      <c r="B7" s="162"/>
      <c r="C7" s="162"/>
      <c r="D7" s="162"/>
      <c r="E7" s="146"/>
      <c r="F7" s="147"/>
      <c r="G7" s="147"/>
      <c r="H7" s="146"/>
      <c r="I7" s="146"/>
      <c r="J7" s="148"/>
      <c r="K7" s="149"/>
      <c r="L7" s="149"/>
      <c r="M7" s="149"/>
      <c r="N7" s="149"/>
      <c r="O7" s="20"/>
    </row>
    <row r="8" spans="1:15" ht="12.75">
      <c r="A8" s="91" t="s">
        <v>245</v>
      </c>
      <c r="B8" s="91" t="s">
        <v>290</v>
      </c>
      <c r="C8" s="91" t="s">
        <v>108</v>
      </c>
      <c r="D8" s="91" t="s">
        <v>109</v>
      </c>
      <c r="E8" s="92">
        <v>1984</v>
      </c>
      <c r="F8" s="93">
        <v>70.28937</v>
      </c>
      <c r="G8" s="93">
        <v>-149.93751</v>
      </c>
      <c r="H8" s="94" t="s">
        <v>300</v>
      </c>
      <c r="I8" s="94" t="s">
        <v>300</v>
      </c>
      <c r="J8" s="158">
        <v>704.923095703125</v>
      </c>
      <c r="K8" s="158">
        <v>2432.02197265625</v>
      </c>
      <c r="L8" s="158">
        <v>1523.164306640625</v>
      </c>
      <c r="M8" s="158">
        <v>1727.098876953125</v>
      </c>
      <c r="N8" s="158">
        <v>1727.968994140625</v>
      </c>
      <c r="O8" s="20"/>
    </row>
    <row r="9" spans="1:15" ht="12.75">
      <c r="A9" s="91" t="s">
        <v>241</v>
      </c>
      <c r="B9" s="91" t="s">
        <v>291</v>
      </c>
      <c r="C9" s="91" t="s">
        <v>49</v>
      </c>
      <c r="D9" s="91" t="s">
        <v>109</v>
      </c>
      <c r="E9" s="92">
        <v>1984</v>
      </c>
      <c r="F9" s="93">
        <v>70.28401</v>
      </c>
      <c r="G9" s="93">
        <v>-149.76165</v>
      </c>
      <c r="H9" s="94" t="s">
        <v>300</v>
      </c>
      <c r="I9" s="94" t="s">
        <v>300</v>
      </c>
      <c r="J9" s="158">
        <v>702.4971923828125</v>
      </c>
      <c r="K9" s="158">
        <v>2504.0205078125</v>
      </c>
      <c r="L9" s="158">
        <v>1553.5107421875</v>
      </c>
      <c r="M9" s="158">
        <v>1801.5233154296875</v>
      </c>
      <c r="N9" s="158">
        <v>1806.8966064453125</v>
      </c>
      <c r="O9" s="20"/>
    </row>
    <row r="10" spans="1:15" ht="12.75">
      <c r="A10" s="91" t="s">
        <v>34</v>
      </c>
      <c r="B10" s="91" t="s">
        <v>292</v>
      </c>
      <c r="C10" s="91" t="s">
        <v>50</v>
      </c>
      <c r="D10" s="91" t="s">
        <v>109</v>
      </c>
      <c r="E10" s="92">
        <v>1982</v>
      </c>
      <c r="F10" s="93">
        <v>70.403303</v>
      </c>
      <c r="G10" s="93">
        <v>-149.937755</v>
      </c>
      <c r="H10" s="94" t="s">
        <v>300</v>
      </c>
      <c r="I10" s="94" t="s">
        <v>300</v>
      </c>
      <c r="J10" s="158">
        <v>697.1229858398438</v>
      </c>
      <c r="K10" s="158">
        <v>2643.91552734375</v>
      </c>
      <c r="L10" s="158">
        <v>1577.7532958984375</v>
      </c>
      <c r="M10" s="158">
        <v>1946.79248046875</v>
      </c>
      <c r="N10" s="158">
        <v>1866.931884765625</v>
      </c>
      <c r="O10" s="20"/>
    </row>
    <row r="11" spans="1:15" ht="12.75">
      <c r="A11" s="91" t="s">
        <v>35</v>
      </c>
      <c r="B11" s="91" t="s">
        <v>293</v>
      </c>
      <c r="C11" s="91" t="s">
        <v>138</v>
      </c>
      <c r="D11" s="91" t="s">
        <v>109</v>
      </c>
      <c r="E11" s="92">
        <v>1987</v>
      </c>
      <c r="F11" s="93">
        <v>70.41181</v>
      </c>
      <c r="G11" s="93">
        <v>-150.01174</v>
      </c>
      <c r="H11" s="94" t="s">
        <v>36</v>
      </c>
      <c r="I11" s="94" t="s">
        <v>300</v>
      </c>
      <c r="J11" s="158">
        <v>699.9159545898438</v>
      </c>
      <c r="K11" s="158">
        <v>2640.46484375</v>
      </c>
      <c r="L11" s="158">
        <v>1581.895263671875</v>
      </c>
      <c r="M11" s="158">
        <v>1940.5489501953125</v>
      </c>
      <c r="N11" s="158">
        <v>1805.7967529296875</v>
      </c>
      <c r="O11" s="20"/>
    </row>
    <row r="12" spans="1:15" ht="12.75">
      <c r="A12" s="91" t="s">
        <v>161</v>
      </c>
      <c r="B12" s="91" t="s">
        <v>294</v>
      </c>
      <c r="C12" s="91" t="s">
        <v>139</v>
      </c>
      <c r="D12" s="91" t="s">
        <v>109</v>
      </c>
      <c r="E12" s="92">
        <v>1986</v>
      </c>
      <c r="F12" s="93">
        <v>70.43321</v>
      </c>
      <c r="G12" s="93">
        <v>-149.76079</v>
      </c>
      <c r="H12" s="94" t="s">
        <v>36</v>
      </c>
      <c r="I12" s="94" t="s">
        <v>300</v>
      </c>
      <c r="J12" s="158">
        <v>689.5447998046875</v>
      </c>
      <c r="K12" s="158">
        <v>2771.653564453125</v>
      </c>
      <c r="L12" s="158">
        <v>1790.79931640625</v>
      </c>
      <c r="M12" s="158">
        <v>2082.10888671875</v>
      </c>
      <c r="N12" s="158">
        <v>2079.122802734375</v>
      </c>
      <c r="O12" s="20"/>
    </row>
    <row r="13" spans="1:15" ht="12.75">
      <c r="A13" s="91" t="s">
        <v>311</v>
      </c>
      <c r="B13" s="91" t="s">
        <v>295</v>
      </c>
      <c r="C13" s="91" t="s">
        <v>314</v>
      </c>
      <c r="D13" s="44" t="s">
        <v>206</v>
      </c>
      <c r="E13" s="92">
        <v>1990</v>
      </c>
      <c r="F13" s="93">
        <v>70.45542</v>
      </c>
      <c r="G13" s="93">
        <v>-149.43674</v>
      </c>
      <c r="H13" s="94" t="s">
        <v>300</v>
      </c>
      <c r="I13" s="94" t="s">
        <v>300</v>
      </c>
      <c r="J13" s="158">
        <v>694.695068359375</v>
      </c>
      <c r="K13" s="158">
        <v>2821.47412109375</v>
      </c>
      <c r="L13" s="158">
        <v>1847.6153564453125</v>
      </c>
      <c r="M13" s="158">
        <v>2126.779052734375</v>
      </c>
      <c r="N13" s="158">
        <v>2132.96435546875</v>
      </c>
      <c r="O13" s="20"/>
    </row>
    <row r="14" spans="1:15" ht="12.75">
      <c r="A14" s="91" t="s">
        <v>249</v>
      </c>
      <c r="B14" s="91" t="s">
        <v>296</v>
      </c>
      <c r="C14" s="91" t="s">
        <v>71</v>
      </c>
      <c r="D14" s="91" t="s">
        <v>72</v>
      </c>
      <c r="E14" s="92">
        <v>1979</v>
      </c>
      <c r="F14" s="93">
        <v>70.34547</v>
      </c>
      <c r="G14" s="93">
        <v>-148.91084</v>
      </c>
      <c r="H14" s="94" t="s">
        <v>301</v>
      </c>
      <c r="I14" s="94" t="s">
        <v>300</v>
      </c>
      <c r="J14" s="158">
        <v>680.1323852539062</v>
      </c>
      <c r="K14" s="158">
        <v>3399.84228515625</v>
      </c>
      <c r="L14" s="158">
        <v>2000.0467529296875</v>
      </c>
      <c r="M14" s="158">
        <v>2719.710205078125</v>
      </c>
      <c r="N14" s="158">
        <v>2894.761474609375</v>
      </c>
      <c r="O14" s="20"/>
    </row>
    <row r="15" spans="1:15" ht="12.75">
      <c r="A15" s="91" t="s">
        <v>251</v>
      </c>
      <c r="B15" s="91" t="s">
        <v>297</v>
      </c>
      <c r="C15" s="91" t="s">
        <v>73</v>
      </c>
      <c r="D15" s="91" t="s">
        <v>107</v>
      </c>
      <c r="E15" s="92">
        <v>1990</v>
      </c>
      <c r="F15" s="93">
        <v>70.35359</v>
      </c>
      <c r="G15" s="93">
        <v>-149.03021</v>
      </c>
      <c r="H15" s="94" t="s">
        <v>301</v>
      </c>
      <c r="I15" s="94" t="s">
        <v>300</v>
      </c>
      <c r="J15" s="158">
        <v>679.4684448242188</v>
      </c>
      <c r="K15" s="158">
        <v>3263.3017578125</v>
      </c>
      <c r="L15" s="158">
        <v>1997.9185791015625</v>
      </c>
      <c r="M15" s="158">
        <v>2583.833251953125</v>
      </c>
      <c r="N15" s="158">
        <v>2586.840576171875</v>
      </c>
      <c r="O15" s="20"/>
    </row>
    <row r="16" spans="1:15" ht="12.75">
      <c r="A16" s="91" t="s">
        <v>246</v>
      </c>
      <c r="B16" s="91" t="s">
        <v>298</v>
      </c>
      <c r="C16" s="91" t="s">
        <v>74</v>
      </c>
      <c r="D16" s="91" t="s">
        <v>107</v>
      </c>
      <c r="E16" s="92">
        <v>1990</v>
      </c>
      <c r="F16" s="93">
        <v>70.29769</v>
      </c>
      <c r="G16" s="93">
        <v>-149.19553</v>
      </c>
      <c r="H16" s="94" t="s">
        <v>300</v>
      </c>
      <c r="I16" s="94" t="s">
        <v>300</v>
      </c>
      <c r="J16" s="158">
        <v>689.4303588867188</v>
      </c>
      <c r="K16" s="158">
        <v>3014.810546875</v>
      </c>
      <c r="L16" s="158">
        <v>1909.227294921875</v>
      </c>
      <c r="M16" s="158">
        <v>2325.380126953125</v>
      </c>
      <c r="N16" s="158">
        <v>2299.90625</v>
      </c>
      <c r="O16" s="20"/>
    </row>
    <row r="17" spans="1:15" ht="13.5" thickBot="1">
      <c r="A17" s="126" t="s">
        <v>247</v>
      </c>
      <c r="B17" s="126" t="s">
        <v>299</v>
      </c>
      <c r="C17" s="126" t="s">
        <v>75</v>
      </c>
      <c r="D17" s="126" t="s">
        <v>107</v>
      </c>
      <c r="E17" s="127">
        <v>1988</v>
      </c>
      <c r="F17" s="128">
        <v>70.29777</v>
      </c>
      <c r="G17" s="128">
        <v>-149.19959</v>
      </c>
      <c r="H17" s="129" t="s">
        <v>300</v>
      </c>
      <c r="I17" s="129" t="s">
        <v>300</v>
      </c>
      <c r="J17" s="138">
        <v>689.6062622070312</v>
      </c>
      <c r="K17" s="138">
        <v>3009.96435546875</v>
      </c>
      <c r="L17" s="138">
        <v>1907.853759765625</v>
      </c>
      <c r="M17" s="138">
        <v>2320.358154296875</v>
      </c>
      <c r="N17" s="138">
        <v>2296.89599609375</v>
      </c>
      <c r="O17" s="20"/>
    </row>
    <row r="18" spans="1:15" ht="12.75">
      <c r="A18" s="80"/>
      <c r="B18" s="80"/>
      <c r="C18" s="80"/>
      <c r="D18" s="80"/>
      <c r="E18" s="81"/>
      <c r="F18" s="82"/>
      <c r="G18" s="82"/>
      <c r="H18" s="83"/>
      <c r="I18" s="83"/>
      <c r="J18" s="13"/>
      <c r="K18" s="13"/>
      <c r="L18" s="13"/>
      <c r="M18" s="13"/>
      <c r="N18" s="13"/>
      <c r="O18" s="20"/>
    </row>
    <row r="19" spans="1:15" ht="13.5" thickBot="1">
      <c r="A19" s="163" t="s">
        <v>45</v>
      </c>
      <c r="B19" s="164"/>
      <c r="C19" s="164"/>
      <c r="D19" s="164"/>
      <c r="E19" s="127"/>
      <c r="F19" s="128"/>
      <c r="G19" s="128"/>
      <c r="H19" s="129"/>
      <c r="I19" s="129"/>
      <c r="J19" s="138"/>
      <c r="K19" s="138"/>
      <c r="L19" s="138"/>
      <c r="M19" s="138"/>
      <c r="N19" s="138"/>
      <c r="O19" s="20"/>
    </row>
    <row r="20" spans="1:15" ht="12.75">
      <c r="A20" s="80" t="s">
        <v>162</v>
      </c>
      <c r="B20" s="80" t="s">
        <v>95</v>
      </c>
      <c r="C20" s="80" t="s">
        <v>142</v>
      </c>
      <c r="D20" s="80" t="s">
        <v>273</v>
      </c>
      <c r="E20" s="81">
        <v>2007</v>
      </c>
      <c r="F20" s="82">
        <v>70.71232</v>
      </c>
      <c r="G20" s="82">
        <v>-154.607668</v>
      </c>
      <c r="H20" s="83" t="s">
        <v>301</v>
      </c>
      <c r="I20" s="83" t="s">
        <v>302</v>
      </c>
      <c r="J20" s="13">
        <v>794.3013305664062</v>
      </c>
      <c r="K20" s="13">
        <v>1638.1461181640625</v>
      </c>
      <c r="L20" s="13">
        <v>994.3477783203125</v>
      </c>
      <c r="M20" s="13">
        <v>843.8447875976562</v>
      </c>
      <c r="N20" s="13">
        <v>767.5607299804688</v>
      </c>
      <c r="O20" s="20"/>
    </row>
    <row r="21" spans="1:15" ht="12.75">
      <c r="A21" s="80" t="s">
        <v>163</v>
      </c>
      <c r="B21" s="80" t="s">
        <v>93</v>
      </c>
      <c r="C21" s="80" t="s">
        <v>272</v>
      </c>
      <c r="D21" s="80" t="s">
        <v>273</v>
      </c>
      <c r="E21" s="83">
        <v>2007</v>
      </c>
      <c r="F21" s="82">
        <v>70.55727</v>
      </c>
      <c r="G21" s="82">
        <v>-155.42036</v>
      </c>
      <c r="H21" s="83" t="s">
        <v>301</v>
      </c>
      <c r="I21" s="83" t="s">
        <v>301</v>
      </c>
      <c r="J21" s="13">
        <v>788.3245239257812</v>
      </c>
      <c r="K21" s="13">
        <v>1723.7403564453125</v>
      </c>
      <c r="L21" s="13">
        <v>1009.0333251953125</v>
      </c>
      <c r="M21" s="13">
        <v>935.415771484375</v>
      </c>
      <c r="N21" s="13">
        <v>997.8139038085938</v>
      </c>
      <c r="O21" s="20"/>
    </row>
    <row r="22" spans="1:15" ht="12.75">
      <c r="A22" s="80" t="s">
        <v>253</v>
      </c>
      <c r="B22" s="80" t="s">
        <v>86</v>
      </c>
      <c r="C22" s="80" t="s">
        <v>141</v>
      </c>
      <c r="D22" s="80" t="s">
        <v>273</v>
      </c>
      <c r="E22" s="81">
        <v>2007</v>
      </c>
      <c r="F22" s="82">
        <v>70.39315</v>
      </c>
      <c r="G22" s="82">
        <v>-155.80656</v>
      </c>
      <c r="H22" s="83" t="s">
        <v>300</v>
      </c>
      <c r="I22" s="83" t="s">
        <v>300</v>
      </c>
      <c r="J22" s="13">
        <v>794.6105346679688</v>
      </c>
      <c r="K22" s="13">
        <v>1658.437744140625</v>
      </c>
      <c r="L22" s="13">
        <v>927.3031616210938</v>
      </c>
      <c r="M22" s="13">
        <v>863.8272094726562</v>
      </c>
      <c r="N22" s="13">
        <v>783.1710205078125</v>
      </c>
      <c r="O22" s="20"/>
    </row>
    <row r="23" spans="1:15" ht="12.75">
      <c r="A23" s="80" t="s">
        <v>239</v>
      </c>
      <c r="B23" s="80" t="s">
        <v>77</v>
      </c>
      <c r="C23" s="80" t="s">
        <v>203</v>
      </c>
      <c r="D23" s="80" t="s">
        <v>206</v>
      </c>
      <c r="E23" s="81">
        <v>2006</v>
      </c>
      <c r="F23" s="82">
        <v>70.18088</v>
      </c>
      <c r="G23" s="82">
        <v>-149.52665</v>
      </c>
      <c r="H23" s="83" t="s">
        <v>300</v>
      </c>
      <c r="I23" s="83" t="s">
        <v>300</v>
      </c>
      <c r="J23" s="13">
        <v>707.0673828125</v>
      </c>
      <c r="K23" s="13">
        <v>2658.14599609375</v>
      </c>
      <c r="L23" s="13">
        <v>1542.2393798828125</v>
      </c>
      <c r="M23" s="13">
        <v>1951.07861328125</v>
      </c>
      <c r="N23" s="13">
        <v>1882.7840576171875</v>
      </c>
      <c r="O23" s="20"/>
    </row>
    <row r="24" spans="1:15" ht="12.75">
      <c r="A24" s="80" t="s">
        <v>237</v>
      </c>
      <c r="B24" s="80" t="s">
        <v>48</v>
      </c>
      <c r="C24" s="80" t="s">
        <v>288</v>
      </c>
      <c r="D24" s="80" t="s">
        <v>287</v>
      </c>
      <c r="E24" s="83">
        <v>2001</v>
      </c>
      <c r="F24" s="82">
        <v>70.15183</v>
      </c>
      <c r="G24" s="82">
        <v>-150.55046</v>
      </c>
      <c r="H24" s="83" t="s">
        <v>300</v>
      </c>
      <c r="I24" s="83" t="s">
        <v>300</v>
      </c>
      <c r="J24" s="13">
        <v>742.92529296875</v>
      </c>
      <c r="K24" s="13">
        <v>2444.853271484375</v>
      </c>
      <c r="L24" s="13">
        <v>1273.45654296875</v>
      </c>
      <c r="M24" s="13">
        <v>1701.9278564453125</v>
      </c>
      <c r="N24" s="13">
        <v>1549.1737060546875</v>
      </c>
      <c r="O24" s="20"/>
    </row>
    <row r="25" spans="1:15" ht="12.75">
      <c r="A25" s="80" t="s">
        <v>164</v>
      </c>
      <c r="B25" s="80" t="s">
        <v>79</v>
      </c>
      <c r="C25" s="80" t="s">
        <v>313</v>
      </c>
      <c r="D25" s="80" t="s">
        <v>206</v>
      </c>
      <c r="E25" s="81">
        <v>2004</v>
      </c>
      <c r="F25" s="82">
        <v>70.24785</v>
      </c>
      <c r="G25" s="82">
        <v>-151.88878</v>
      </c>
      <c r="H25" s="83" t="s">
        <v>300</v>
      </c>
      <c r="I25" s="83" t="s">
        <v>300</v>
      </c>
      <c r="J25" s="13">
        <v>814.47216796875</v>
      </c>
      <c r="K25" s="13">
        <v>1389.27490234375</v>
      </c>
      <c r="L25" s="13">
        <v>959.5869140625</v>
      </c>
      <c r="M25" s="13">
        <v>574.8026733398438</v>
      </c>
      <c r="N25" s="13">
        <v>50.79876708984375</v>
      </c>
      <c r="O25" s="20"/>
    </row>
    <row r="26" spans="1:15" ht="12.75">
      <c r="A26" s="80" t="s">
        <v>240</v>
      </c>
      <c r="B26" s="80" t="s">
        <v>78</v>
      </c>
      <c r="C26" s="80" t="s">
        <v>103</v>
      </c>
      <c r="D26" s="80" t="s">
        <v>70</v>
      </c>
      <c r="E26" s="81">
        <v>2004</v>
      </c>
      <c r="F26" s="82">
        <v>70.18979</v>
      </c>
      <c r="G26" s="82">
        <v>-153.08764</v>
      </c>
      <c r="H26" s="83" t="s">
        <v>301</v>
      </c>
      <c r="I26" s="83" t="s">
        <v>301</v>
      </c>
      <c r="J26" s="13">
        <v>795.698486328125</v>
      </c>
      <c r="K26" s="13">
        <v>1654.306640625</v>
      </c>
      <c r="L26" s="13">
        <v>943.3562622070312</v>
      </c>
      <c r="M26" s="13">
        <v>858.608154296875</v>
      </c>
      <c r="N26" s="13">
        <v>647.63525390625</v>
      </c>
      <c r="O26" s="20"/>
    </row>
    <row r="27" spans="1:15" ht="12.75">
      <c r="A27" s="80" t="s">
        <v>204</v>
      </c>
      <c r="B27" s="80" t="s">
        <v>89</v>
      </c>
      <c r="C27" s="80" t="s">
        <v>205</v>
      </c>
      <c r="D27" s="80" t="s">
        <v>206</v>
      </c>
      <c r="E27" s="81">
        <v>2005</v>
      </c>
      <c r="F27" s="82">
        <v>70.4079</v>
      </c>
      <c r="G27" s="82">
        <v>-151.18305</v>
      </c>
      <c r="H27" s="83" t="s">
        <v>300</v>
      </c>
      <c r="I27" s="83" t="s">
        <v>300</v>
      </c>
      <c r="J27" s="13">
        <v>749.9395751953125</v>
      </c>
      <c r="K27" s="13">
        <v>2212.87744140625</v>
      </c>
      <c r="L27" s="13">
        <v>1353.37548828125</v>
      </c>
      <c r="M27" s="13">
        <v>1462.9378662109375</v>
      </c>
      <c r="N27" s="13">
        <v>1209.8912353515625</v>
      </c>
      <c r="O27" s="20"/>
    </row>
    <row r="28" spans="1:15" ht="12.75">
      <c r="A28" s="80" t="s">
        <v>242</v>
      </c>
      <c r="B28" s="80" t="s">
        <v>80</v>
      </c>
      <c r="C28" s="80" t="s">
        <v>202</v>
      </c>
      <c r="D28" s="80" t="s">
        <v>206</v>
      </c>
      <c r="E28" s="81">
        <v>2005</v>
      </c>
      <c r="F28" s="82">
        <v>70.28495</v>
      </c>
      <c r="G28" s="82">
        <v>-153.13746</v>
      </c>
      <c r="H28" s="83" t="s">
        <v>300</v>
      </c>
      <c r="I28" s="83" t="s">
        <v>300</v>
      </c>
      <c r="J28" s="13">
        <v>811.2379760742188</v>
      </c>
      <c r="K28" s="13">
        <v>1492.0557861328125</v>
      </c>
      <c r="L28" s="13">
        <v>944.0957641601562</v>
      </c>
      <c r="M28" s="13">
        <v>680.81787109375</v>
      </c>
      <c r="N28" s="13">
        <v>486.2925109863281</v>
      </c>
      <c r="O28" s="20"/>
    </row>
    <row r="29" spans="1:15" ht="12.75">
      <c r="A29" s="80" t="s">
        <v>248</v>
      </c>
      <c r="B29" s="80" t="s">
        <v>83</v>
      </c>
      <c r="C29" s="80" t="s">
        <v>114</v>
      </c>
      <c r="D29" s="80" t="s">
        <v>206</v>
      </c>
      <c r="E29" s="81">
        <v>2005</v>
      </c>
      <c r="F29" s="82">
        <v>70.33439</v>
      </c>
      <c r="G29" s="82">
        <v>-153.20463</v>
      </c>
      <c r="H29" s="83" t="s">
        <v>300</v>
      </c>
      <c r="I29" s="83" t="s">
        <v>300</v>
      </c>
      <c r="J29" s="13">
        <v>813.7254028320312</v>
      </c>
      <c r="K29" s="13">
        <v>1471.5826416015625</v>
      </c>
      <c r="L29" s="13">
        <v>947.5867309570312</v>
      </c>
      <c r="M29" s="13">
        <v>657.857177734375</v>
      </c>
      <c r="N29" s="13">
        <v>423.70855712890625</v>
      </c>
      <c r="O29" s="20"/>
    </row>
    <row r="30" spans="1:15" ht="12.75">
      <c r="A30" s="80" t="s">
        <v>42</v>
      </c>
      <c r="B30" s="80" t="s">
        <v>87</v>
      </c>
      <c r="C30" s="80" t="s">
        <v>143</v>
      </c>
      <c r="D30" s="80" t="s">
        <v>206</v>
      </c>
      <c r="E30" s="81">
        <v>2006</v>
      </c>
      <c r="F30" s="82">
        <v>70.39486</v>
      </c>
      <c r="G30" s="82">
        <v>-149.55789</v>
      </c>
      <c r="H30" s="83" t="s">
        <v>300</v>
      </c>
      <c r="I30" s="83" t="s">
        <v>300</v>
      </c>
      <c r="J30" s="13">
        <v>686.2314453125</v>
      </c>
      <c r="K30" s="13">
        <v>2737.40234375</v>
      </c>
      <c r="L30" s="13">
        <v>1845.1046142578125</v>
      </c>
      <c r="M30" s="13">
        <v>2051.1708984375</v>
      </c>
      <c r="N30" s="13">
        <v>2006.099853515625</v>
      </c>
      <c r="O30" s="20"/>
    </row>
    <row r="31" spans="1:15" ht="12.75">
      <c r="A31" s="80" t="s">
        <v>43</v>
      </c>
      <c r="B31" s="80" t="s">
        <v>88</v>
      </c>
      <c r="C31" s="80" t="s">
        <v>144</v>
      </c>
      <c r="D31" s="80" t="s">
        <v>206</v>
      </c>
      <c r="E31" s="81">
        <v>2006</v>
      </c>
      <c r="F31" s="82">
        <v>70.39541</v>
      </c>
      <c r="G31" s="82">
        <v>-149.55907</v>
      </c>
      <c r="H31" s="83" t="s">
        <v>300</v>
      </c>
      <c r="I31" s="83" t="s">
        <v>300</v>
      </c>
      <c r="J31" s="13">
        <v>686.2225341796875</v>
      </c>
      <c r="K31" s="13">
        <v>2737.410888671875</v>
      </c>
      <c r="L31" s="13">
        <v>1844.9425048828125</v>
      </c>
      <c r="M31" s="13">
        <v>2051.188232421875</v>
      </c>
      <c r="N31" s="13">
        <v>2006.7713623046875</v>
      </c>
      <c r="O31" s="20"/>
    </row>
    <row r="32" spans="1:15" ht="12.75">
      <c r="A32" s="80" t="s">
        <v>238</v>
      </c>
      <c r="B32" s="80" t="s">
        <v>256</v>
      </c>
      <c r="C32" s="80" t="s">
        <v>104</v>
      </c>
      <c r="D32" s="80" t="s">
        <v>287</v>
      </c>
      <c r="E32" s="81">
        <v>2000</v>
      </c>
      <c r="F32" s="82">
        <v>70.17132</v>
      </c>
      <c r="G32" s="82">
        <v>-150.31427</v>
      </c>
      <c r="H32" s="83" t="s">
        <v>300</v>
      </c>
      <c r="I32" s="83" t="s">
        <v>300</v>
      </c>
      <c r="J32" s="13">
        <v>728.6455078125</v>
      </c>
      <c r="K32" s="13">
        <v>2430.296630859375</v>
      </c>
      <c r="L32" s="13">
        <v>1333.8580322265625</v>
      </c>
      <c r="M32" s="13">
        <v>1701.6510009765625</v>
      </c>
      <c r="N32" s="13">
        <v>1609.516845703125</v>
      </c>
      <c r="O32" s="20"/>
    </row>
    <row r="33" spans="1:15" ht="12.75">
      <c r="A33" s="80" t="s">
        <v>135</v>
      </c>
      <c r="B33" s="80" t="s">
        <v>96</v>
      </c>
      <c r="C33" s="84">
        <v>50029232210000</v>
      </c>
      <c r="D33" s="20" t="s">
        <v>206</v>
      </c>
      <c r="E33" s="81">
        <v>2004</v>
      </c>
      <c r="F33" s="82">
        <v>70.436532</v>
      </c>
      <c r="G33" s="82">
        <v>-149.578002</v>
      </c>
      <c r="H33" s="83" t="s">
        <v>300</v>
      </c>
      <c r="I33" s="83" t="s">
        <v>300</v>
      </c>
      <c r="J33" s="13">
        <v>690.4481201171875</v>
      </c>
      <c r="K33" s="13">
        <v>2768.326171875</v>
      </c>
      <c r="L33" s="13">
        <v>1842.2689208984375</v>
      </c>
      <c r="M33" s="13">
        <v>2077.878173828125</v>
      </c>
      <c r="N33" s="13">
        <v>2057.418701171875</v>
      </c>
      <c r="O33" s="20"/>
    </row>
    <row r="34" spans="1:15" ht="12.75">
      <c r="A34" s="85" t="s">
        <v>254</v>
      </c>
      <c r="B34" s="80" t="s">
        <v>90</v>
      </c>
      <c r="C34" s="80" t="s">
        <v>140</v>
      </c>
      <c r="D34" s="80" t="s">
        <v>107</v>
      </c>
      <c r="E34" s="81">
        <v>2002</v>
      </c>
      <c r="F34" s="82">
        <v>70.40972</v>
      </c>
      <c r="G34" s="82">
        <v>-149.4663</v>
      </c>
      <c r="H34" s="83" t="s">
        <v>300</v>
      </c>
      <c r="I34" s="83" t="s">
        <v>300</v>
      </c>
      <c r="J34" s="13">
        <v>685.5422973632812</v>
      </c>
      <c r="K34" s="13">
        <v>2803.924072265625</v>
      </c>
      <c r="L34" s="13">
        <v>1868.5478515625</v>
      </c>
      <c r="M34" s="13">
        <v>2118.381591796875</v>
      </c>
      <c r="N34" s="13">
        <v>2070.18408203125</v>
      </c>
      <c r="O34" s="20"/>
    </row>
    <row r="35" spans="1:15" ht="12.75">
      <c r="A35" s="80" t="s">
        <v>165</v>
      </c>
      <c r="B35" s="80" t="s">
        <v>91</v>
      </c>
      <c r="C35" s="80" t="s">
        <v>106</v>
      </c>
      <c r="D35" s="80" t="s">
        <v>107</v>
      </c>
      <c r="E35" s="81">
        <v>2007</v>
      </c>
      <c r="F35" s="82">
        <v>70.45559</v>
      </c>
      <c r="G35" s="82">
        <v>-149.41321</v>
      </c>
      <c r="H35" s="83" t="s">
        <v>300</v>
      </c>
      <c r="I35" s="83" t="s">
        <v>300</v>
      </c>
      <c r="J35" s="13">
        <v>694.1096801757812</v>
      </c>
      <c r="K35" s="13">
        <v>2843.368896484375</v>
      </c>
      <c r="L35" s="13">
        <v>1851.2540283203125</v>
      </c>
      <c r="M35" s="13">
        <v>2149.25927734375</v>
      </c>
      <c r="N35" s="13">
        <v>2150.56201171875</v>
      </c>
      <c r="O35" s="20"/>
    </row>
    <row r="36" spans="1:15" ht="12.75">
      <c r="A36" s="80" t="s">
        <v>252</v>
      </c>
      <c r="B36" s="80" t="s">
        <v>85</v>
      </c>
      <c r="C36" s="80" t="s">
        <v>207</v>
      </c>
      <c r="D36" s="80" t="s">
        <v>206</v>
      </c>
      <c r="E36" s="81">
        <v>2007</v>
      </c>
      <c r="F36" s="82">
        <v>70.3802</v>
      </c>
      <c r="G36" s="82">
        <v>-153.13346</v>
      </c>
      <c r="H36" s="83" t="s">
        <v>301</v>
      </c>
      <c r="I36" s="83" t="s">
        <v>301</v>
      </c>
      <c r="J36" s="13">
        <v>821.7108154296875</v>
      </c>
      <c r="K36" s="13">
        <v>1391.0399169921875</v>
      </c>
      <c r="L36" s="13">
        <v>939.080078125</v>
      </c>
      <c r="M36" s="13">
        <v>569.3291625976562</v>
      </c>
      <c r="N36" s="13">
        <v>274.08917236328125</v>
      </c>
      <c r="O36" s="20"/>
    </row>
    <row r="37" spans="1:15" ht="12.75">
      <c r="A37" s="20" t="s">
        <v>166</v>
      </c>
      <c r="B37" s="80" t="s">
        <v>167</v>
      </c>
      <c r="C37" s="86">
        <v>50103205950000</v>
      </c>
      <c r="D37" s="20" t="s">
        <v>206</v>
      </c>
      <c r="E37" s="83">
        <v>2009</v>
      </c>
      <c r="F37" s="82">
        <v>70.1420490044634</v>
      </c>
      <c r="G37" s="82">
        <v>-151.486449498248</v>
      </c>
      <c r="H37" s="83" t="s">
        <v>300</v>
      </c>
      <c r="I37" s="83" t="s">
        <v>300</v>
      </c>
      <c r="J37" s="159">
        <v>801.8222045898435</v>
      </c>
      <c r="K37" s="159">
        <v>1515.6363525390618</v>
      </c>
      <c r="L37" s="159">
        <v>1005.9129028320309</v>
      </c>
      <c r="M37" s="159">
        <v>713.8140869140625</v>
      </c>
      <c r="N37" s="160">
        <v>517.3125</v>
      </c>
      <c r="O37" s="20"/>
    </row>
    <row r="38" spans="1:15" ht="12.75">
      <c r="A38" s="80" t="s">
        <v>250</v>
      </c>
      <c r="B38" s="80" t="s">
        <v>84</v>
      </c>
      <c r="C38" s="80" t="s">
        <v>113</v>
      </c>
      <c r="D38" s="80" t="s">
        <v>206</v>
      </c>
      <c r="E38" s="81">
        <v>2004</v>
      </c>
      <c r="F38" s="82">
        <v>70.34671</v>
      </c>
      <c r="G38" s="82">
        <v>-150.39832</v>
      </c>
      <c r="H38" s="83" t="s">
        <v>300</v>
      </c>
      <c r="I38" s="83" t="s">
        <v>300</v>
      </c>
      <c r="J38" s="13">
        <v>723.1505737304688</v>
      </c>
      <c r="K38" s="13">
        <v>2447.01220703125</v>
      </c>
      <c r="L38" s="13">
        <v>1545.755126953125</v>
      </c>
      <c r="M38" s="13">
        <v>1723.8616943359375</v>
      </c>
      <c r="N38" s="13">
        <v>1614.663330078125</v>
      </c>
      <c r="O38" s="20"/>
    </row>
    <row r="39" spans="1:15" ht="12.75">
      <c r="A39" s="80" t="s">
        <v>243</v>
      </c>
      <c r="B39" s="80" t="s">
        <v>81</v>
      </c>
      <c r="C39" s="80" t="s">
        <v>8</v>
      </c>
      <c r="D39" s="80" t="s">
        <v>206</v>
      </c>
      <c r="E39" s="81">
        <v>2004</v>
      </c>
      <c r="F39" s="82">
        <v>70.28673</v>
      </c>
      <c r="G39" s="82">
        <v>-151.95708</v>
      </c>
      <c r="H39" s="83" t="s">
        <v>168</v>
      </c>
      <c r="I39" s="83" t="s">
        <v>300</v>
      </c>
      <c r="J39" s="13">
        <v>0</v>
      </c>
      <c r="K39" s="13">
        <v>0</v>
      </c>
      <c r="L39" s="13">
        <v>955.216796875</v>
      </c>
      <c r="M39" s="13">
        <v>0</v>
      </c>
      <c r="N39" s="13">
        <v>0</v>
      </c>
      <c r="O39" s="20"/>
    </row>
    <row r="40" spans="1:15" ht="12.75">
      <c r="A40" s="80" t="s">
        <v>244</v>
      </c>
      <c r="B40" s="80" t="s">
        <v>82</v>
      </c>
      <c r="C40" s="80" t="s">
        <v>312</v>
      </c>
      <c r="D40" s="80" t="s">
        <v>206</v>
      </c>
      <c r="E40" s="81">
        <v>2004</v>
      </c>
      <c r="F40" s="82">
        <v>70.28837</v>
      </c>
      <c r="G40" s="82">
        <v>-151.79243</v>
      </c>
      <c r="H40" s="83" t="s">
        <v>300</v>
      </c>
      <c r="I40" s="83" t="s">
        <v>300</v>
      </c>
      <c r="J40" s="13">
        <v>810.0909423828125</v>
      </c>
      <c r="K40" s="13">
        <v>1462.911865234375</v>
      </c>
      <c r="L40" s="13">
        <v>1025.3319091796875</v>
      </c>
      <c r="M40" s="13">
        <v>652.82080078125</v>
      </c>
      <c r="N40" s="13">
        <v>147.0711669921875</v>
      </c>
      <c r="O40" s="20"/>
    </row>
    <row r="41" spans="1:15" ht="12.75">
      <c r="A41" s="20" t="s">
        <v>169</v>
      </c>
      <c r="B41" s="88" t="s">
        <v>33</v>
      </c>
      <c r="C41" s="86">
        <v>50103205690000</v>
      </c>
      <c r="D41" s="20" t="s">
        <v>206</v>
      </c>
      <c r="E41" s="83">
        <v>2008</v>
      </c>
      <c r="F41" s="82">
        <v>70.2040605933967</v>
      </c>
      <c r="G41" s="82">
        <v>-151.646432042158</v>
      </c>
      <c r="H41" s="83" t="s">
        <v>300</v>
      </c>
      <c r="I41" s="83" t="s">
        <v>300</v>
      </c>
      <c r="J41" s="159">
        <v>806.9298095703126</v>
      </c>
      <c r="K41" s="159">
        <v>1424.2957763671873</v>
      </c>
      <c r="L41" s="159">
        <v>1007.040100097656</v>
      </c>
      <c r="M41" s="159">
        <v>617.3658447265625</v>
      </c>
      <c r="N41" s="160">
        <v>374.9544372558594</v>
      </c>
      <c r="O41" s="20"/>
    </row>
    <row r="42" spans="1:15" ht="12.75">
      <c r="A42" s="80" t="s">
        <v>170</v>
      </c>
      <c r="B42" s="80" t="s">
        <v>92</v>
      </c>
      <c r="C42" s="80" t="s">
        <v>276</v>
      </c>
      <c r="D42" s="80" t="s">
        <v>277</v>
      </c>
      <c r="E42" s="81">
        <v>1993</v>
      </c>
      <c r="F42" s="82">
        <v>70.55393</v>
      </c>
      <c r="G42" s="82">
        <v>-150.15224</v>
      </c>
      <c r="H42" s="83" t="s">
        <v>301</v>
      </c>
      <c r="I42" s="83" t="s">
        <v>300</v>
      </c>
      <c r="J42" s="13">
        <v>711.3140869140625</v>
      </c>
      <c r="K42" s="13">
        <v>2654.343505859375</v>
      </c>
      <c r="L42" s="13">
        <v>1586.938720703125</v>
      </c>
      <c r="M42" s="13">
        <v>1943.029296875</v>
      </c>
      <c r="N42" s="13">
        <v>1870.7139892578125</v>
      </c>
      <c r="O42" s="20"/>
    </row>
    <row r="43" spans="1:15" ht="12.75">
      <c r="A43" s="80" t="s">
        <v>171</v>
      </c>
      <c r="B43" s="80" t="s">
        <v>94</v>
      </c>
      <c r="C43" s="80" t="s">
        <v>274</v>
      </c>
      <c r="D43" s="80" t="s">
        <v>275</v>
      </c>
      <c r="E43" s="81">
        <v>2007</v>
      </c>
      <c r="F43" s="82">
        <v>70.644092</v>
      </c>
      <c r="G43" s="82">
        <v>-160.023741</v>
      </c>
      <c r="H43" s="83" t="s">
        <v>301</v>
      </c>
      <c r="I43" s="83" t="s">
        <v>302</v>
      </c>
      <c r="J43" s="13">
        <v>838.3277587890625</v>
      </c>
      <c r="K43" s="13">
        <v>1488.10302734375</v>
      </c>
      <c r="L43" s="13">
        <v>1003.6714477539062</v>
      </c>
      <c r="M43" s="13">
        <v>649.7752685546875</v>
      </c>
      <c r="N43" s="13">
        <v>287.225830078125</v>
      </c>
      <c r="O43" s="20"/>
    </row>
    <row r="44" spans="1:15" ht="13.5" thickBot="1">
      <c r="A44" s="126" t="s">
        <v>97</v>
      </c>
      <c r="B44" s="126" t="s">
        <v>98</v>
      </c>
      <c r="C44" s="126" t="s">
        <v>210</v>
      </c>
      <c r="D44" s="126" t="s">
        <v>275</v>
      </c>
      <c r="E44" s="127">
        <v>2008</v>
      </c>
      <c r="F44" s="128">
        <v>70.643639</v>
      </c>
      <c r="G44" s="128">
        <v>-160.023861</v>
      </c>
      <c r="H44" s="129" t="s">
        <v>172</v>
      </c>
      <c r="I44" s="129" t="s">
        <v>301</v>
      </c>
      <c r="J44" s="138">
        <v>838.3538208007812</v>
      </c>
      <c r="K44" s="138">
        <v>1487.84033203125</v>
      </c>
      <c r="L44" s="138">
        <v>1003.6239013671875</v>
      </c>
      <c r="M44" s="138">
        <v>649.486572265625</v>
      </c>
      <c r="N44" s="138">
        <v>287.59765625</v>
      </c>
      <c r="O44" s="20"/>
    </row>
    <row r="45" spans="1:15" ht="12.75">
      <c r="A45" s="20"/>
      <c r="B45" s="35"/>
      <c r="C45" s="20"/>
      <c r="D45" s="20"/>
      <c r="E45" s="3"/>
      <c r="F45" s="82"/>
      <c r="G45" s="82"/>
      <c r="H45" s="87"/>
      <c r="I45" s="87"/>
      <c r="J45" s="34"/>
      <c r="K45" s="34"/>
      <c r="L45" s="34"/>
      <c r="M45" s="34"/>
      <c r="N45" s="34"/>
      <c r="O45" s="20"/>
    </row>
    <row r="46" spans="1:15" ht="12.75">
      <c r="A46" s="20"/>
      <c r="B46" s="35"/>
      <c r="C46" s="20"/>
      <c r="D46" s="20"/>
      <c r="E46" s="3"/>
      <c r="F46" s="82"/>
      <c r="G46" s="82"/>
      <c r="H46" s="87"/>
      <c r="I46" s="87"/>
      <c r="J46" s="34"/>
      <c r="K46" s="34"/>
      <c r="L46" s="34"/>
      <c r="M46" s="34"/>
      <c r="N46" s="34"/>
      <c r="O46" s="20"/>
    </row>
    <row r="47" spans="1:15" ht="12.75">
      <c r="A47" s="20"/>
      <c r="B47" s="35"/>
      <c r="C47" s="20"/>
      <c r="D47" s="20"/>
      <c r="E47" s="3"/>
      <c r="F47" s="82"/>
      <c r="G47" s="82"/>
      <c r="H47" s="87"/>
      <c r="I47" s="87"/>
      <c r="J47" s="34"/>
      <c r="K47" s="34"/>
      <c r="L47" s="34"/>
      <c r="M47" s="34"/>
      <c r="N47" s="34"/>
      <c r="O47" s="20"/>
    </row>
    <row r="48" spans="1:15" ht="12.75">
      <c r="A48" s="20"/>
      <c r="B48" s="35"/>
      <c r="C48" s="20"/>
      <c r="D48" s="20"/>
      <c r="E48" s="3"/>
      <c r="F48" s="82"/>
      <c r="G48" s="82"/>
      <c r="H48" s="87"/>
      <c r="I48" s="87"/>
      <c r="J48" s="34"/>
      <c r="K48" s="34"/>
      <c r="L48" s="34"/>
      <c r="M48" s="34"/>
      <c r="N48" s="34"/>
      <c r="O48" s="20"/>
    </row>
    <row r="49" spans="1:15" ht="12.75">
      <c r="A49" s="20"/>
      <c r="B49" s="35"/>
      <c r="C49" s="20"/>
      <c r="D49" s="20"/>
      <c r="E49" s="3"/>
      <c r="F49" s="82"/>
      <c r="G49" s="82"/>
      <c r="H49" s="87"/>
      <c r="I49" s="87"/>
      <c r="J49" s="34"/>
      <c r="K49" s="34"/>
      <c r="L49" s="34"/>
      <c r="M49" s="34"/>
      <c r="N49" s="34"/>
      <c r="O49" s="20"/>
    </row>
    <row r="50" spans="1:15" ht="12.75">
      <c r="A50" s="20"/>
      <c r="B50" s="35"/>
      <c r="C50" s="20"/>
      <c r="D50" s="20"/>
      <c r="E50" s="3"/>
      <c r="F50" s="82"/>
      <c r="G50" s="82"/>
      <c r="H50" s="87"/>
      <c r="I50" s="88"/>
      <c r="O50" s="20"/>
    </row>
    <row r="51" spans="1:15" ht="12.75">
      <c r="A51" s="20"/>
      <c r="B51" s="35"/>
      <c r="C51" s="20"/>
      <c r="D51" s="20"/>
      <c r="E51" s="3"/>
      <c r="F51" s="82"/>
      <c r="G51" s="82"/>
      <c r="H51" s="87"/>
      <c r="I51" s="88"/>
      <c r="O51" s="20"/>
    </row>
  </sheetData>
  <mergeCells count="3">
    <mergeCell ref="A7:D7"/>
    <mergeCell ref="A19:D19"/>
    <mergeCell ref="A3:N3"/>
  </mergeCells>
  <printOptions/>
  <pageMargins left="0.75" right="0.75" top="1" bottom="1" header="0.5" footer="0.5"/>
  <pageSetup fitToHeight="1" fitToWidth="1" orientation="portrait"/>
</worksheet>
</file>

<file path=xl/worksheets/sheet10.xml><?xml version="1.0" encoding="utf-8"?>
<worksheet xmlns="http://schemas.openxmlformats.org/spreadsheetml/2006/main" xmlns:r="http://schemas.openxmlformats.org/officeDocument/2006/relationships">
  <sheetPr>
    <pageSetUpPr fitToPage="1"/>
  </sheetPr>
  <dimension ref="A1:AG54"/>
  <sheetViews>
    <sheetView workbookViewId="0" topLeftCell="A1">
      <selection activeCell="A1" sqref="A1"/>
    </sheetView>
  </sheetViews>
  <sheetFormatPr defaultColWidth="11.00390625" defaultRowHeight="12.75"/>
  <cols>
    <col min="1" max="1" width="6.375" style="0" customWidth="1"/>
    <col min="2" max="2" width="4.875" style="8" bestFit="1" customWidth="1"/>
    <col min="3" max="3" width="6.625" style="0" bestFit="1" customWidth="1"/>
    <col min="4" max="4" width="8.75390625" style="0" bestFit="1" customWidth="1"/>
    <col min="5" max="5" width="5.125" style="0" bestFit="1" customWidth="1"/>
    <col min="6" max="7" width="5.00390625" style="17" bestFit="1" customWidth="1"/>
    <col min="8" max="8" width="5.375" style="8" bestFit="1" customWidth="1"/>
    <col min="9" max="9" width="3.875" style="8" bestFit="1" customWidth="1"/>
    <col min="10" max="10" width="4.75390625" style="8" bestFit="1" customWidth="1"/>
    <col min="11" max="11" width="3.875" style="8" bestFit="1" customWidth="1"/>
    <col min="12" max="12" width="5.00390625" style="8" bestFit="1" customWidth="1"/>
    <col min="13" max="15" width="3.875" style="8" bestFit="1" customWidth="1"/>
    <col min="16" max="16" width="6.25390625" style="8" bestFit="1" customWidth="1"/>
    <col min="17" max="18" width="4.00390625" style="8" bestFit="1" customWidth="1"/>
    <col min="19" max="19" width="3.875" style="8" bestFit="1" customWidth="1"/>
    <col min="20" max="20" width="4.125" style="8" bestFit="1" customWidth="1"/>
    <col min="21" max="21" width="3.875" style="8" bestFit="1" customWidth="1"/>
    <col min="22" max="22" width="4.75390625" style="8" bestFit="1" customWidth="1"/>
    <col min="23" max="23" width="7.375" style="0" bestFit="1" customWidth="1"/>
    <col min="24" max="26" width="5.875" style="0" bestFit="1" customWidth="1"/>
    <col min="27" max="27" width="5.00390625" style="0" bestFit="1" customWidth="1"/>
    <col min="28" max="28" width="5.75390625" style="0" bestFit="1" customWidth="1"/>
    <col min="29" max="30" width="5.00390625" style="0" bestFit="1" customWidth="1"/>
    <col min="31" max="31" width="4.875" style="0" bestFit="1" customWidth="1"/>
    <col min="32" max="32" width="5.25390625" style="0" bestFit="1" customWidth="1"/>
    <col min="33" max="33" width="6.75390625" style="0" bestFit="1" customWidth="1"/>
  </cols>
  <sheetData>
    <row r="1" ht="13.5" thickBot="1">
      <c r="A1" s="20" t="s">
        <v>15</v>
      </c>
    </row>
    <row r="2" spans="1:33" s="24" customFormat="1" ht="13.5">
      <c r="A2" s="106" t="s">
        <v>76</v>
      </c>
      <c r="B2" s="109" t="s">
        <v>76</v>
      </c>
      <c r="C2" s="106" t="s">
        <v>175</v>
      </c>
      <c r="D2" s="107" t="s">
        <v>305</v>
      </c>
      <c r="E2" s="107" t="s">
        <v>177</v>
      </c>
      <c r="F2" s="108" t="s">
        <v>127</v>
      </c>
      <c r="G2" s="108" t="s">
        <v>130</v>
      </c>
      <c r="H2" s="109" t="s">
        <v>131</v>
      </c>
      <c r="I2" s="109" t="s">
        <v>133</v>
      </c>
      <c r="J2" s="109" t="s">
        <v>303</v>
      </c>
      <c r="K2" s="109" t="s">
        <v>304</v>
      </c>
      <c r="L2" s="109" t="s">
        <v>56</v>
      </c>
      <c r="M2" s="109" t="s">
        <v>278</v>
      </c>
      <c r="N2" s="109" t="s">
        <v>279</v>
      </c>
      <c r="O2" s="131" t="s">
        <v>68</v>
      </c>
      <c r="P2" s="109" t="s">
        <v>231</v>
      </c>
      <c r="Q2" s="109" t="s">
        <v>232</v>
      </c>
      <c r="R2" s="109" t="s">
        <v>233</v>
      </c>
      <c r="S2" s="109" t="s">
        <v>57</v>
      </c>
      <c r="T2" s="132" t="s">
        <v>315</v>
      </c>
      <c r="U2" s="109" t="s">
        <v>67</v>
      </c>
      <c r="V2" s="109" t="s">
        <v>234</v>
      </c>
      <c r="W2" s="108" t="s">
        <v>186</v>
      </c>
      <c r="X2" s="109" t="s">
        <v>187</v>
      </c>
      <c r="Y2" s="109" t="s">
        <v>189</v>
      </c>
      <c r="Z2" s="109" t="s">
        <v>188</v>
      </c>
      <c r="AA2" s="111" t="s">
        <v>282</v>
      </c>
      <c r="AB2" s="111" t="s">
        <v>281</v>
      </c>
      <c r="AC2" s="111" t="s">
        <v>208</v>
      </c>
      <c r="AD2" s="111" t="s">
        <v>155</v>
      </c>
      <c r="AE2" s="111" t="s">
        <v>173</v>
      </c>
      <c r="AF2" s="111" t="s">
        <v>125</v>
      </c>
      <c r="AG2" s="110" t="s">
        <v>41</v>
      </c>
    </row>
    <row r="3" spans="1:33" s="24" customFormat="1" ht="15" thickBot="1">
      <c r="A3" s="4" t="s">
        <v>58</v>
      </c>
      <c r="B3" s="7" t="s">
        <v>60</v>
      </c>
      <c r="C3" s="4" t="s">
        <v>115</v>
      </c>
      <c r="D3" s="37" t="s">
        <v>110</v>
      </c>
      <c r="E3" s="37" t="s">
        <v>110</v>
      </c>
      <c r="F3" s="48" t="s">
        <v>39</v>
      </c>
      <c r="G3" s="48" t="s">
        <v>39</v>
      </c>
      <c r="H3" s="50" t="s">
        <v>39</v>
      </c>
      <c r="I3" s="50" t="s">
        <v>39</v>
      </c>
      <c r="J3" s="50" t="s">
        <v>39</v>
      </c>
      <c r="K3" s="50" t="s">
        <v>39</v>
      </c>
      <c r="L3" s="50" t="s">
        <v>39</v>
      </c>
      <c r="M3" s="50" t="s">
        <v>39</v>
      </c>
      <c r="N3" s="50" t="s">
        <v>39</v>
      </c>
      <c r="O3" s="50" t="s">
        <v>39</v>
      </c>
      <c r="P3" s="50" t="s">
        <v>39</v>
      </c>
      <c r="Q3" s="50" t="s">
        <v>39</v>
      </c>
      <c r="R3" s="50" t="s">
        <v>39</v>
      </c>
      <c r="S3" s="50" t="s">
        <v>39</v>
      </c>
      <c r="T3" s="50" t="s">
        <v>39</v>
      </c>
      <c r="U3" s="50" t="s">
        <v>39</v>
      </c>
      <c r="V3" s="50" t="s">
        <v>39</v>
      </c>
      <c r="W3" s="11" t="s">
        <v>271</v>
      </c>
      <c r="X3" s="7" t="s">
        <v>271</v>
      </c>
      <c r="Y3" s="7" t="s">
        <v>271</v>
      </c>
      <c r="Z3" s="7" t="s">
        <v>271</v>
      </c>
      <c r="AA3" s="7" t="s">
        <v>118</v>
      </c>
      <c r="AB3" s="7" t="s">
        <v>118</v>
      </c>
      <c r="AC3" s="7" t="s">
        <v>118</v>
      </c>
      <c r="AD3" s="7" t="s">
        <v>118</v>
      </c>
      <c r="AE3" s="7" t="s">
        <v>118</v>
      </c>
      <c r="AF3" s="7" t="s">
        <v>118</v>
      </c>
      <c r="AG3" s="4"/>
    </row>
    <row r="4" spans="1:33" s="20" customFormat="1" ht="12.75" thickTop="1">
      <c r="A4" s="20">
        <v>120</v>
      </c>
      <c r="B4" s="35">
        <v>36.58536585365854</v>
      </c>
      <c r="C4" s="20">
        <v>361</v>
      </c>
      <c r="D4" s="21">
        <v>0.1719047619047619</v>
      </c>
      <c r="E4" s="21">
        <v>0.3280952380952381</v>
      </c>
      <c r="F4" s="34">
        <v>190.85872576177286</v>
      </c>
      <c r="G4" s="34">
        <v>209.94459833795014</v>
      </c>
      <c r="H4" s="35">
        <v>7.634349030470915</v>
      </c>
      <c r="I4" s="35">
        <v>0.2977396121883657</v>
      </c>
      <c r="J4" s="35">
        <v>0.0801606648199446</v>
      </c>
      <c r="K4" s="35">
        <v>0.2271218836565097</v>
      </c>
      <c r="L4" s="35">
        <v>0.0935207756232687</v>
      </c>
      <c r="M4" s="35">
        <v>0.16413850415512465</v>
      </c>
      <c r="N4" s="35">
        <v>1.2062271468144046</v>
      </c>
      <c r="O4" s="35">
        <v>0.04580609418282548</v>
      </c>
      <c r="P4" s="35">
        <v>0.005725761772853185</v>
      </c>
      <c r="Q4" s="35">
        <v>0.39126038781163436</v>
      </c>
      <c r="R4" s="35">
        <v>0.3282770083102493</v>
      </c>
      <c r="S4" s="35">
        <v>0.2576592797783934</v>
      </c>
      <c r="T4" s="35">
        <v>1.351279778393352</v>
      </c>
      <c r="U4" s="35">
        <v>0.6126565096952908</v>
      </c>
      <c r="V4" s="35">
        <v>10.73198614958449</v>
      </c>
      <c r="W4" s="34">
        <v>26.46775745909528</v>
      </c>
      <c r="X4" s="35">
        <v>0.35294117647058826</v>
      </c>
      <c r="Y4" s="35">
        <v>0.13607594936708858</v>
      </c>
      <c r="Z4" s="35">
        <v>1.1</v>
      </c>
      <c r="AG4" s="105"/>
    </row>
    <row r="5" spans="1:33" s="20" customFormat="1" ht="12">
      <c r="A5" s="20">
        <v>180</v>
      </c>
      <c r="B5" s="35">
        <v>54.87804878048781</v>
      </c>
      <c r="C5" s="20">
        <v>315</v>
      </c>
      <c r="D5" s="21">
        <v>0.15</v>
      </c>
      <c r="E5" s="21">
        <v>0.35</v>
      </c>
      <c r="F5" s="34">
        <v>2496.666666666667</v>
      </c>
      <c r="G5" s="34">
        <v>9660</v>
      </c>
      <c r="H5" s="35">
        <v>3.754333333333333</v>
      </c>
      <c r="I5" s="35">
        <v>0.567</v>
      </c>
      <c r="J5" s="35">
        <v>0.13533333333333333</v>
      </c>
      <c r="K5" s="35">
        <v>0.13766666666666666</v>
      </c>
      <c r="L5" s="35">
        <v>0.10266666666666666</v>
      </c>
      <c r="M5" s="35">
        <v>0.07233333333333333</v>
      </c>
      <c r="N5" s="35">
        <v>0.665</v>
      </c>
      <c r="O5" s="35">
        <v>0.018666666666666668</v>
      </c>
      <c r="P5" s="35">
        <v>0</v>
      </c>
      <c r="Q5" s="35">
        <v>0</v>
      </c>
      <c r="R5" s="35">
        <v>0</v>
      </c>
      <c r="S5" s="35">
        <v>0.34533333333333327</v>
      </c>
      <c r="T5" s="35">
        <v>1.4746666666666666</v>
      </c>
      <c r="U5" s="35">
        <v>0</v>
      </c>
      <c r="V5" s="35">
        <v>16.613333333333333</v>
      </c>
      <c r="W5" s="34">
        <v>2235.421166306696</v>
      </c>
      <c r="X5" s="35">
        <v>0.9830508474576272</v>
      </c>
      <c r="Y5" s="35">
        <v>0.10877192982456141</v>
      </c>
      <c r="Z5" s="35">
        <v>3.869158878504672</v>
      </c>
      <c r="AA5" s="20">
        <v>-65.6</v>
      </c>
      <c r="AB5" s="20">
        <v>-15.4</v>
      </c>
      <c r="AG5" s="105">
        <f>(AB5+1000)/(AA5+1000)</f>
        <v>1.0537243150684932</v>
      </c>
    </row>
    <row r="6" spans="1:26" s="20" customFormat="1" ht="12">
      <c r="A6" s="20">
        <v>240</v>
      </c>
      <c r="B6" s="35">
        <v>73.17073170731707</v>
      </c>
      <c r="C6" s="20">
        <v>384</v>
      </c>
      <c r="D6" s="21">
        <v>0.18285714285714286</v>
      </c>
      <c r="E6" s="21">
        <v>0.31714285714285717</v>
      </c>
      <c r="F6" s="34">
        <v>6226.40625</v>
      </c>
      <c r="G6" s="34">
        <v>27385.78125</v>
      </c>
      <c r="H6" s="35">
        <v>29.340421875000008</v>
      </c>
      <c r="I6" s="35">
        <v>1.221</v>
      </c>
      <c r="J6" s="35">
        <v>0.4370625</v>
      </c>
      <c r="K6" s="35">
        <v>0.45787500000000003</v>
      </c>
      <c r="L6" s="35">
        <v>0.178640625</v>
      </c>
      <c r="M6" s="35">
        <v>0.7960781250000001</v>
      </c>
      <c r="N6" s="35">
        <v>1.188046875</v>
      </c>
      <c r="O6" s="35">
        <v>0.12140625</v>
      </c>
      <c r="P6" s="35">
        <v>0.07978125000000001</v>
      </c>
      <c r="Q6" s="35">
        <v>0.98859375</v>
      </c>
      <c r="R6" s="35">
        <v>0.74925</v>
      </c>
      <c r="S6" s="35">
        <v>0.6261093750000001</v>
      </c>
      <c r="T6" s="35">
        <v>1.5834843750000003</v>
      </c>
      <c r="U6" s="35">
        <v>1.2973125</v>
      </c>
      <c r="V6" s="35">
        <v>24.3853125</v>
      </c>
      <c r="W6" s="34">
        <v>896.0898927416149</v>
      </c>
      <c r="X6" s="35">
        <v>0.9545454545454545</v>
      </c>
      <c r="Y6" s="35">
        <v>0.67007299270073</v>
      </c>
      <c r="Z6" s="35">
        <v>4.3983286908078</v>
      </c>
    </row>
    <row r="7" spans="1:33" s="20" customFormat="1" ht="12">
      <c r="A7" s="20">
        <v>300</v>
      </c>
      <c r="B7" s="35">
        <v>91.46341463414635</v>
      </c>
      <c r="C7" s="20">
        <v>269</v>
      </c>
      <c r="D7" s="21">
        <v>0.1280952380952381</v>
      </c>
      <c r="E7" s="21">
        <v>0.3719047619047619</v>
      </c>
      <c r="F7" s="34">
        <v>3280.7806691449814</v>
      </c>
      <c r="G7" s="34">
        <v>14981.263940520446</v>
      </c>
      <c r="H7" s="35">
        <v>37.74349442379182</v>
      </c>
      <c r="I7" s="35">
        <v>1.103271375464684</v>
      </c>
      <c r="J7" s="35">
        <v>0.3077546468401487</v>
      </c>
      <c r="K7" s="35">
        <v>0.3861449814126394</v>
      </c>
      <c r="L7" s="35">
        <v>0.17710408921933085</v>
      </c>
      <c r="M7" s="35">
        <v>0.5719591078066915</v>
      </c>
      <c r="N7" s="35">
        <v>0.8013234200743495</v>
      </c>
      <c r="O7" s="35">
        <v>0.11032713754646839</v>
      </c>
      <c r="P7" s="35">
        <v>0.049356877323420076</v>
      </c>
      <c r="Q7" s="35">
        <v>0.3629182156133829</v>
      </c>
      <c r="R7" s="35">
        <v>0.33678810408921933</v>
      </c>
      <c r="S7" s="35">
        <v>0.37453159851301115</v>
      </c>
      <c r="T7" s="35">
        <v>1.2165018587360594</v>
      </c>
      <c r="U7" s="35">
        <v>0.778096654275093</v>
      </c>
      <c r="V7" s="35">
        <v>13.454104089219332</v>
      </c>
      <c r="W7" s="34">
        <v>385.6502242152466</v>
      </c>
      <c r="X7" s="35">
        <v>0.7969924812030075</v>
      </c>
      <c r="Y7" s="35">
        <v>0.7137681159420289</v>
      </c>
      <c r="Z7" s="35">
        <v>4.566371681415929</v>
      </c>
      <c r="AA7" s="20">
        <v>-67.3</v>
      </c>
      <c r="AB7" s="20">
        <v>-14.6</v>
      </c>
      <c r="AG7" s="105">
        <f>(AB7+1000)/(AA7+1000)</f>
        <v>1.0565026267824595</v>
      </c>
    </row>
    <row r="8" spans="1:26" s="20" customFormat="1" ht="12">
      <c r="A8" s="20">
        <v>360</v>
      </c>
      <c r="B8" s="35">
        <v>109.75609756097562</v>
      </c>
      <c r="C8" s="20">
        <v>369</v>
      </c>
      <c r="D8" s="21">
        <v>0.17571428571428568</v>
      </c>
      <c r="E8" s="21">
        <v>0.3242857142857143</v>
      </c>
      <c r="F8" s="34">
        <v>830.4878048780489</v>
      </c>
      <c r="G8" s="34">
        <v>4263.170731707318</v>
      </c>
      <c r="H8" s="35">
        <v>18.45528455284553</v>
      </c>
      <c r="I8" s="35">
        <v>0.9061544715447155</v>
      </c>
      <c r="J8" s="35">
        <v>0.450308943089431</v>
      </c>
      <c r="K8" s="35">
        <v>0.48537398373983753</v>
      </c>
      <c r="L8" s="35">
        <v>0.15133333333333335</v>
      </c>
      <c r="M8" s="35">
        <v>0.8858536585365855</v>
      </c>
      <c r="N8" s="35">
        <v>0.8397154471544718</v>
      </c>
      <c r="O8" s="35">
        <v>0.21223577235772362</v>
      </c>
      <c r="P8" s="35">
        <v>0.07013008130081302</v>
      </c>
      <c r="Q8" s="35">
        <v>1.1663739837398375</v>
      </c>
      <c r="R8" s="35">
        <v>0.9689024390243904</v>
      </c>
      <c r="S8" s="35">
        <v>1.1202357723577236</v>
      </c>
      <c r="T8" s="35">
        <v>3.196455284552846</v>
      </c>
      <c r="U8" s="35">
        <v>2.043</v>
      </c>
      <c r="V8" s="35">
        <v>34.75499186991871</v>
      </c>
      <c r="W8" s="34">
        <v>220.18873319988563</v>
      </c>
      <c r="X8" s="35">
        <v>0.9277566539923954</v>
      </c>
      <c r="Y8" s="35">
        <v>1.0549450549450547</v>
      </c>
      <c r="Z8" s="35">
        <v>5.133333333333334</v>
      </c>
    </row>
    <row r="9" spans="1:33" s="20" customFormat="1" ht="12">
      <c r="A9" s="20">
        <v>420</v>
      </c>
      <c r="B9" s="35">
        <v>128.0487804878049</v>
      </c>
      <c r="C9" s="20">
        <v>365</v>
      </c>
      <c r="D9" s="21">
        <v>0.1738095238095238</v>
      </c>
      <c r="E9" s="21">
        <v>0.3261904761904762</v>
      </c>
      <c r="F9" s="34">
        <v>1201.0958904109589</v>
      </c>
      <c r="G9" s="34">
        <v>12893.013698630139</v>
      </c>
      <c r="H9" s="35">
        <v>45.041095890410965</v>
      </c>
      <c r="I9" s="35">
        <v>1.3943972602739727</v>
      </c>
      <c r="J9" s="35">
        <v>0.38660273972602743</v>
      </c>
      <c r="K9" s="35">
        <v>0.5198493150684932</v>
      </c>
      <c r="L9" s="35">
        <v>0.152013698630137</v>
      </c>
      <c r="M9" s="35">
        <v>0.9158356164383561</v>
      </c>
      <c r="N9" s="35">
        <v>0.8051095890410959</v>
      </c>
      <c r="O9" s="35">
        <v>0.19142465753424656</v>
      </c>
      <c r="P9" s="35">
        <v>0.09195890410958905</v>
      </c>
      <c r="Q9" s="35">
        <v>0.8163698630136987</v>
      </c>
      <c r="R9" s="35">
        <v>0.6193150684931508</v>
      </c>
      <c r="S9" s="35">
        <v>0.5986712328767124</v>
      </c>
      <c r="T9" s="35">
        <v>1.6834109589041097</v>
      </c>
      <c r="U9" s="35">
        <v>1.1898356164383563</v>
      </c>
      <c r="V9" s="35">
        <v>16.49817808219178</v>
      </c>
      <c r="W9" s="34">
        <v>277.65428606070407</v>
      </c>
      <c r="X9" s="35">
        <v>0.7436823104693141</v>
      </c>
      <c r="Y9" s="35">
        <v>1.1375291375291374</v>
      </c>
      <c r="Z9" s="35">
        <v>10.734375</v>
      </c>
      <c r="AA9" s="20">
        <v>-61.7</v>
      </c>
      <c r="AB9" s="20">
        <v>-12.9</v>
      </c>
      <c r="AG9" s="105">
        <f>(AB9+1000)/(AA9+1000)</f>
        <v>1.0520089523606524</v>
      </c>
    </row>
    <row r="10" spans="1:26" s="20" customFormat="1" ht="12">
      <c r="A10" s="20">
        <v>480</v>
      </c>
      <c r="B10" s="35">
        <v>146.34146341463415</v>
      </c>
      <c r="C10" s="20">
        <v>364</v>
      </c>
      <c r="D10" s="21">
        <v>0.1733333333333333</v>
      </c>
      <c r="E10" s="21">
        <v>0.32666666666666666</v>
      </c>
      <c r="F10" s="34">
        <v>584.2307692307693</v>
      </c>
      <c r="G10" s="34">
        <v>23765</v>
      </c>
      <c r="H10" s="35">
        <v>62.19230769230769</v>
      </c>
      <c r="I10" s="35">
        <v>2.050461538461539</v>
      </c>
      <c r="J10" s="35">
        <v>0.23934615384615388</v>
      </c>
      <c r="K10" s="35">
        <v>0.3241538461538462</v>
      </c>
      <c r="L10" s="35">
        <v>0.10930769230769233</v>
      </c>
      <c r="M10" s="35">
        <v>0.3222692307692308</v>
      </c>
      <c r="N10" s="35">
        <v>0.37880769230769235</v>
      </c>
      <c r="O10" s="35">
        <v>0.0621923076923077</v>
      </c>
      <c r="P10" s="35">
        <v>0.024500000000000004</v>
      </c>
      <c r="Q10" s="35">
        <v>0</v>
      </c>
      <c r="R10" s="35">
        <v>0.05088461538461539</v>
      </c>
      <c r="S10" s="35">
        <v>0.15642307692307694</v>
      </c>
      <c r="T10" s="35">
        <v>0.42592307692307696</v>
      </c>
      <c r="U10" s="35">
        <v>0.11496153846153846</v>
      </c>
      <c r="V10" s="35">
        <v>0</v>
      </c>
      <c r="W10" s="34">
        <v>369.9249002581554</v>
      </c>
      <c r="X10" s="35">
        <v>0.7383720930232558</v>
      </c>
      <c r="Y10" s="35">
        <v>0.8507462686567164</v>
      </c>
      <c r="Z10" s="35">
        <v>40.677419354838705</v>
      </c>
    </row>
    <row r="11" spans="1:33" s="20" customFormat="1" ht="12">
      <c r="A11" s="20">
        <v>540</v>
      </c>
      <c r="B11" s="35">
        <v>164.63414634146343</v>
      </c>
      <c r="C11" s="20">
        <v>446</v>
      </c>
      <c r="D11" s="21">
        <v>0.2123809523809524</v>
      </c>
      <c r="E11" s="21">
        <v>0.2876190476190476</v>
      </c>
      <c r="F11" s="34">
        <v>243.76681614349775</v>
      </c>
      <c r="G11" s="34">
        <v>10509.058295964123</v>
      </c>
      <c r="H11" s="35">
        <v>24.195210762331833</v>
      </c>
      <c r="I11" s="35">
        <v>0.7719282511210761</v>
      </c>
      <c r="J11" s="35">
        <v>0.12188340807174886</v>
      </c>
      <c r="K11" s="35">
        <v>0.15032286995515695</v>
      </c>
      <c r="L11" s="35">
        <v>0.06229596412556053</v>
      </c>
      <c r="M11" s="35">
        <v>0.13948878923766814</v>
      </c>
      <c r="N11" s="35">
        <v>0.1638654708520179</v>
      </c>
      <c r="O11" s="35">
        <v>0</v>
      </c>
      <c r="P11" s="35">
        <v>0</v>
      </c>
      <c r="Q11" s="35">
        <v>0.46451121076233187</v>
      </c>
      <c r="R11" s="35">
        <v>0.23699551569506722</v>
      </c>
      <c r="S11" s="35">
        <v>0.12730044843049326</v>
      </c>
      <c r="T11" s="35">
        <v>0.3642959641255605</v>
      </c>
      <c r="U11" s="35">
        <v>0</v>
      </c>
      <c r="V11" s="35">
        <v>3.9720448430493267</v>
      </c>
      <c r="W11" s="34">
        <v>420.9155999132133</v>
      </c>
      <c r="X11" s="35">
        <v>0.8108108108108106</v>
      </c>
      <c r="Y11" s="35">
        <v>0.8512396694214875</v>
      </c>
      <c r="Z11" s="35">
        <v>43.1111111111111</v>
      </c>
      <c r="AA11" s="20">
        <v>-59.8</v>
      </c>
      <c r="AB11" s="20">
        <v>-14.3</v>
      </c>
      <c r="AG11" s="105">
        <f>(AB11+1000)/(AA11+1000)</f>
        <v>1.0483939587321847</v>
      </c>
    </row>
    <row r="12" spans="1:26" s="20" customFormat="1" ht="12">
      <c r="A12" s="20">
        <v>600</v>
      </c>
      <c r="B12" s="35">
        <v>182.9268292682927</v>
      </c>
      <c r="C12" s="20">
        <v>334</v>
      </c>
      <c r="D12" s="21">
        <v>0.15904761904761905</v>
      </c>
      <c r="E12" s="21">
        <v>0.34095238095238095</v>
      </c>
      <c r="F12" s="34">
        <v>385.8682634730539</v>
      </c>
      <c r="G12" s="34">
        <v>8724.910179640718</v>
      </c>
      <c r="H12" s="35">
        <v>27.86826347305389</v>
      </c>
      <c r="I12" s="35">
        <v>0.5959520958083833</v>
      </c>
      <c r="J12" s="35">
        <v>0.09432335329341317</v>
      </c>
      <c r="K12" s="35">
        <v>0.12433532934131737</v>
      </c>
      <c r="L12" s="35">
        <v>0.09217964071856287</v>
      </c>
      <c r="M12" s="35">
        <v>0.14148502994011977</v>
      </c>
      <c r="N12" s="35">
        <v>0.22508982035928143</v>
      </c>
      <c r="O12" s="35">
        <v>0</v>
      </c>
      <c r="P12" s="35">
        <v>0</v>
      </c>
      <c r="Q12" s="35">
        <v>0</v>
      </c>
      <c r="R12" s="35">
        <v>0.36657485029940123</v>
      </c>
      <c r="S12" s="35">
        <v>0.15220359281437124</v>
      </c>
      <c r="T12" s="35">
        <v>0.336562874251497</v>
      </c>
      <c r="U12" s="35">
        <v>0</v>
      </c>
      <c r="V12" s="35">
        <v>0</v>
      </c>
      <c r="W12" s="34">
        <v>306.5220665762916</v>
      </c>
      <c r="X12" s="35">
        <v>0.7586206896551724</v>
      </c>
      <c r="Y12" s="35">
        <v>0.6285714285714287</v>
      </c>
      <c r="Z12" s="35">
        <v>22.611111111111107</v>
      </c>
    </row>
    <row r="13" spans="1:33" s="20" customFormat="1" ht="12">
      <c r="A13" s="20">
        <v>660</v>
      </c>
      <c r="B13" s="35">
        <v>201.21951219512195</v>
      </c>
      <c r="C13" s="20">
        <v>411</v>
      </c>
      <c r="D13" s="21">
        <v>0.1957142857142857</v>
      </c>
      <c r="E13" s="21">
        <v>0.30428571428571427</v>
      </c>
      <c r="F13" s="34">
        <v>264.3065693430657</v>
      </c>
      <c r="G13" s="34">
        <v>12531.240875912408</v>
      </c>
      <c r="H13" s="35">
        <v>43.53284671532847</v>
      </c>
      <c r="I13" s="35">
        <v>0.8566642335766423</v>
      </c>
      <c r="J13" s="35">
        <v>0.11971532846715328</v>
      </c>
      <c r="K13" s="35">
        <v>0.1648029197080292</v>
      </c>
      <c r="L13" s="35">
        <v>0.09172992700729928</v>
      </c>
      <c r="M13" s="35">
        <v>0.27985401459854015</v>
      </c>
      <c r="N13" s="35">
        <v>0.32494160583941606</v>
      </c>
      <c r="O13" s="35">
        <v>0.05752554744525547</v>
      </c>
      <c r="P13" s="35">
        <v>0.004664233576642337</v>
      </c>
      <c r="Q13" s="35">
        <v>0.21766423357664236</v>
      </c>
      <c r="R13" s="35">
        <v>0.18812408759124086</v>
      </c>
      <c r="S13" s="35">
        <v>0.1445912408759124</v>
      </c>
      <c r="T13" s="35">
        <v>0.3000656934306569</v>
      </c>
      <c r="U13" s="35">
        <v>0.37158394160583946</v>
      </c>
      <c r="V13" s="35">
        <v>3.813788321167883</v>
      </c>
      <c r="W13" s="34">
        <v>282.3018458197611</v>
      </c>
      <c r="X13" s="35">
        <v>0.7264150943396226</v>
      </c>
      <c r="Y13" s="35">
        <v>0.861244019138756</v>
      </c>
      <c r="Z13" s="35">
        <v>47.411764705882355</v>
      </c>
      <c r="AA13" s="20">
        <v>-60.4</v>
      </c>
      <c r="AB13" s="20">
        <v>-11.2</v>
      </c>
      <c r="AG13" s="105">
        <f>(AB13+1000)/(AA13+1000)</f>
        <v>1.0523627075351212</v>
      </c>
    </row>
    <row r="14" spans="1:26" s="20" customFormat="1" ht="12">
      <c r="A14" s="20">
        <v>720</v>
      </c>
      <c r="B14" s="35">
        <v>219.51219512195124</v>
      </c>
      <c r="C14" s="20">
        <v>461</v>
      </c>
      <c r="D14" s="21">
        <v>0.2195238095238095</v>
      </c>
      <c r="E14" s="21">
        <v>0.2804761904761905</v>
      </c>
      <c r="F14" s="34">
        <v>306.63774403470717</v>
      </c>
      <c r="G14" s="34">
        <v>15459.652928416488</v>
      </c>
      <c r="H14" s="35">
        <v>68.99349240780911</v>
      </c>
      <c r="I14" s="35">
        <v>1.1460585683297182</v>
      </c>
      <c r="J14" s="35">
        <v>0.16609544468546641</v>
      </c>
      <c r="K14" s="35">
        <v>0.20825813449023864</v>
      </c>
      <c r="L14" s="35">
        <v>0.12521041214750545</v>
      </c>
      <c r="M14" s="35">
        <v>0.20698047722342738</v>
      </c>
      <c r="N14" s="35">
        <v>0.27086334056399136</v>
      </c>
      <c r="O14" s="35">
        <v>0.028108459869848158</v>
      </c>
      <c r="P14" s="35">
        <v>0.0127765726681128</v>
      </c>
      <c r="Q14" s="35">
        <v>0.08177006507592191</v>
      </c>
      <c r="R14" s="35">
        <v>0.1724837310195228</v>
      </c>
      <c r="S14" s="35">
        <v>0.15970715835141</v>
      </c>
      <c r="T14" s="35">
        <v>0.4548459869848156</v>
      </c>
      <c r="U14" s="35">
        <v>0.287472885032538</v>
      </c>
      <c r="V14" s="35">
        <v>3.177533622559653</v>
      </c>
      <c r="W14" s="34">
        <v>220.41277301127568</v>
      </c>
      <c r="X14" s="35">
        <v>0.7975460122699387</v>
      </c>
      <c r="Y14" s="35">
        <v>0.7641509433962265</v>
      </c>
      <c r="Z14" s="35">
        <v>50.41666666666667</v>
      </c>
    </row>
    <row r="15" spans="1:33" s="20" customFormat="1" ht="12">
      <c r="A15" s="20">
        <v>780</v>
      </c>
      <c r="B15" s="35">
        <v>237.8048780487805</v>
      </c>
      <c r="C15" s="20">
        <v>382</v>
      </c>
      <c r="D15" s="21">
        <v>0.1819047619047619</v>
      </c>
      <c r="E15" s="21">
        <v>0.3180952380952381</v>
      </c>
      <c r="F15" s="34">
        <v>244.81675392670155</v>
      </c>
      <c r="G15" s="34">
        <v>11261.570680628272</v>
      </c>
      <c r="H15" s="35">
        <v>31.476439790575917</v>
      </c>
      <c r="I15" s="35">
        <v>1.0264816753926702</v>
      </c>
      <c r="J15" s="35">
        <v>0.3532356020942409</v>
      </c>
      <c r="K15" s="35">
        <v>0.3829633507853403</v>
      </c>
      <c r="L15" s="35">
        <v>0.13464921465968585</v>
      </c>
      <c r="M15" s="35">
        <v>0.6714973821989528</v>
      </c>
      <c r="N15" s="35">
        <v>0.5316020942408377</v>
      </c>
      <c r="O15" s="35">
        <v>0.12240837696335079</v>
      </c>
      <c r="P15" s="35">
        <v>0.048963350785340316</v>
      </c>
      <c r="Q15" s="35">
        <v>0.7781675392670158</v>
      </c>
      <c r="R15" s="35">
        <v>0.6172879581151832</v>
      </c>
      <c r="S15" s="35">
        <v>0.48788481675392675</v>
      </c>
      <c r="T15" s="35">
        <v>1.236324607329843</v>
      </c>
      <c r="U15" s="35">
        <v>0.8988272251308901</v>
      </c>
      <c r="V15" s="35">
        <v>7.879602094240838</v>
      </c>
      <c r="W15" s="34">
        <v>346.4787216872008</v>
      </c>
      <c r="X15" s="35">
        <v>0.9223744292237445</v>
      </c>
      <c r="Y15" s="35">
        <v>1.263157894736842</v>
      </c>
      <c r="Z15" s="35">
        <v>46</v>
      </c>
      <c r="AA15" s="20">
        <v>-60.6</v>
      </c>
      <c r="AB15" s="20">
        <v>-16.6</v>
      </c>
      <c r="AG15" s="105">
        <f>(AB15+1000)/(AA15+1000)</f>
        <v>1.0468384074941453</v>
      </c>
    </row>
    <row r="16" spans="1:26" s="20" customFormat="1" ht="12">
      <c r="A16" s="20">
        <v>840</v>
      </c>
      <c r="B16" s="35">
        <v>256.0975609756098</v>
      </c>
      <c r="C16" s="20">
        <v>543</v>
      </c>
      <c r="D16" s="21">
        <v>0.25857142857142856</v>
      </c>
      <c r="E16" s="21">
        <v>0.24142857142857144</v>
      </c>
      <c r="F16" s="34">
        <v>186.7403314917127</v>
      </c>
      <c r="G16" s="34">
        <v>8412.651933701658</v>
      </c>
      <c r="H16" s="35">
        <v>14.939226519337018</v>
      </c>
      <c r="I16" s="35">
        <v>0.5163370165745857</v>
      </c>
      <c r="J16" s="35">
        <v>0.14005524861878452</v>
      </c>
      <c r="K16" s="35">
        <v>0.07843093922651935</v>
      </c>
      <c r="L16" s="35">
        <v>0.05882320441988951</v>
      </c>
      <c r="M16" s="35">
        <v>0.02894475138121547</v>
      </c>
      <c r="N16" s="35">
        <v>0.0718950276243094</v>
      </c>
      <c r="O16" s="35">
        <v>0</v>
      </c>
      <c r="P16" s="35">
        <v>0</v>
      </c>
      <c r="Q16" s="35">
        <v>0.0616243093922652</v>
      </c>
      <c r="R16" s="35">
        <v>0</v>
      </c>
      <c r="S16" s="35">
        <v>0.10644198895027625</v>
      </c>
      <c r="T16" s="35">
        <v>0.29785082872928176</v>
      </c>
      <c r="U16" s="35">
        <v>0</v>
      </c>
      <c r="V16" s="35">
        <v>0</v>
      </c>
      <c r="W16" s="34">
        <v>544.3122092672023</v>
      </c>
      <c r="X16" s="35">
        <v>1.7857142857142851</v>
      </c>
      <c r="Y16" s="35">
        <v>0.40259740259740256</v>
      </c>
      <c r="Z16" s="35">
        <v>45.05</v>
      </c>
    </row>
    <row r="17" spans="1:33" s="20" customFormat="1" ht="12">
      <c r="A17" s="20">
        <v>900</v>
      </c>
      <c r="B17" s="35">
        <v>274.39024390243907</v>
      </c>
      <c r="C17" s="20">
        <v>353</v>
      </c>
      <c r="D17" s="21">
        <v>0.1680952380952381</v>
      </c>
      <c r="E17" s="21">
        <v>0.3319047619047619</v>
      </c>
      <c r="F17" s="34">
        <v>651.5864022662889</v>
      </c>
      <c r="G17" s="34">
        <v>14038.72521246459</v>
      </c>
      <c r="H17" s="35">
        <v>10.63270538243626</v>
      </c>
      <c r="I17" s="35">
        <v>0.4008243626062324</v>
      </c>
      <c r="J17" s="35">
        <v>0.10464872521246459</v>
      </c>
      <c r="K17" s="35">
        <v>0.11057223796033995</v>
      </c>
      <c r="L17" s="35">
        <v>0.08292917847025497</v>
      </c>
      <c r="M17" s="35">
        <v>0.08490368271954674</v>
      </c>
      <c r="N17" s="35">
        <v>0.11057223796033995</v>
      </c>
      <c r="O17" s="35">
        <v>0</v>
      </c>
      <c r="P17" s="35">
        <v>0</v>
      </c>
      <c r="Q17" s="35">
        <v>0</v>
      </c>
      <c r="R17" s="35">
        <v>0.14413881019830027</v>
      </c>
      <c r="S17" s="35">
        <v>0.06713314447592068</v>
      </c>
      <c r="T17" s="35">
        <v>0.12044475920679887</v>
      </c>
      <c r="U17" s="35">
        <v>0.128342776203966</v>
      </c>
      <c r="V17" s="35">
        <v>0</v>
      </c>
      <c r="W17" s="34">
        <v>1272.369362920544</v>
      </c>
      <c r="X17" s="35">
        <v>0.9464285714285713</v>
      </c>
      <c r="Y17" s="35">
        <v>0.7678571428571428</v>
      </c>
      <c r="Z17" s="35">
        <v>21.545454545454547</v>
      </c>
      <c r="AA17" s="20">
        <v>-61.8</v>
      </c>
      <c r="AB17" s="20">
        <v>-12.5</v>
      </c>
      <c r="AG17" s="105">
        <f>(AB17+1000)/(AA17+1000)</f>
        <v>1.0525474312513323</v>
      </c>
    </row>
    <row r="18" spans="1:26" s="20" customFormat="1" ht="12">
      <c r="A18" s="20">
        <v>960</v>
      </c>
      <c r="B18" s="35">
        <v>292.6829268292683</v>
      </c>
      <c r="C18" s="20">
        <v>468</v>
      </c>
      <c r="D18" s="21">
        <v>0.22285714285714286</v>
      </c>
      <c r="E18" s="21">
        <v>0.27714285714285714</v>
      </c>
      <c r="F18" s="34">
        <v>211.4102564102564</v>
      </c>
      <c r="G18" s="34">
        <v>13468.076923076922</v>
      </c>
      <c r="H18" s="35">
        <v>99.48717948717947</v>
      </c>
      <c r="I18" s="35">
        <v>0.3817820512820513</v>
      </c>
      <c r="J18" s="35">
        <v>0.09202564102564102</v>
      </c>
      <c r="K18" s="35">
        <v>0.07337179487179486</v>
      </c>
      <c r="L18" s="35">
        <v>0.04974358974358974</v>
      </c>
      <c r="M18" s="35">
        <v>0.11565384615384615</v>
      </c>
      <c r="N18" s="35">
        <v>0.16042307692307692</v>
      </c>
      <c r="O18" s="35">
        <v>0.019897435897435898</v>
      </c>
      <c r="P18" s="35">
        <v>0.03108974358974359</v>
      </c>
      <c r="Q18" s="35">
        <v>0.0012435897435897436</v>
      </c>
      <c r="R18" s="35">
        <v>0.03855128205128205</v>
      </c>
      <c r="S18" s="35">
        <v>0.0659102564102564</v>
      </c>
      <c r="T18" s="35">
        <v>0.2748333333333333</v>
      </c>
      <c r="U18" s="35">
        <v>0.017410256410256408</v>
      </c>
      <c r="V18" s="35">
        <v>0</v>
      </c>
      <c r="W18" s="34">
        <v>134.8574844036012</v>
      </c>
      <c r="X18" s="35">
        <v>1.2542372881355934</v>
      </c>
      <c r="Y18" s="35">
        <v>0.7209302325581395</v>
      </c>
      <c r="Z18" s="35">
        <v>63.705882352941174</v>
      </c>
    </row>
    <row r="19" spans="1:33" s="20" customFormat="1" ht="12">
      <c r="A19" s="20">
        <v>1020</v>
      </c>
      <c r="B19" s="35">
        <v>310.9756097560976</v>
      </c>
      <c r="C19" s="20">
        <v>380</v>
      </c>
      <c r="D19" s="21">
        <v>0.18095238095238095</v>
      </c>
      <c r="E19" s="21">
        <v>0.319047619047619</v>
      </c>
      <c r="F19" s="34">
        <v>264.4736842105263</v>
      </c>
      <c r="G19" s="34">
        <v>10913.947368421052</v>
      </c>
      <c r="H19" s="35">
        <v>14.105263157894736</v>
      </c>
      <c r="I19" s="35">
        <v>0.5765526315789473</v>
      </c>
      <c r="J19" s="35">
        <v>0.2944473684210526</v>
      </c>
      <c r="K19" s="35">
        <v>0.4513684210526316</v>
      </c>
      <c r="L19" s="35">
        <v>0.13399999999999998</v>
      </c>
      <c r="M19" s="35">
        <v>0.28739473684210526</v>
      </c>
      <c r="N19" s="35">
        <v>0.27857894736842104</v>
      </c>
      <c r="O19" s="35">
        <v>0.05818421052631579</v>
      </c>
      <c r="P19" s="35">
        <v>0.028210526315789474</v>
      </c>
      <c r="Q19" s="35">
        <v>0.39318421052631575</v>
      </c>
      <c r="R19" s="35">
        <v>0.3420526315789474</v>
      </c>
      <c r="S19" s="35">
        <v>0.2503684210526315</v>
      </c>
      <c r="T19" s="35">
        <v>0.8233947368421053</v>
      </c>
      <c r="U19" s="35">
        <v>0.5501052631578948</v>
      </c>
      <c r="V19" s="35">
        <v>5.853684210526315</v>
      </c>
      <c r="W19" s="34">
        <v>743.3649573675993</v>
      </c>
      <c r="X19" s="35">
        <v>0.65234375</v>
      </c>
      <c r="Y19" s="35">
        <v>1.0316455696202531</v>
      </c>
      <c r="Z19" s="35">
        <v>41.266666666666666</v>
      </c>
      <c r="AA19" s="20">
        <v>-62.8</v>
      </c>
      <c r="AB19" s="20">
        <v>-13.2</v>
      </c>
      <c r="AG19" s="105">
        <f>(AB19+1000)/(AA19+1000)</f>
        <v>1.0529236022193769</v>
      </c>
    </row>
    <row r="20" spans="1:26" s="20" customFormat="1" ht="12">
      <c r="A20" s="20">
        <v>1080</v>
      </c>
      <c r="B20" s="35">
        <v>329.26829268292687</v>
      </c>
      <c r="C20" s="20">
        <v>485</v>
      </c>
      <c r="D20" s="21">
        <v>0.23095238095238094</v>
      </c>
      <c r="E20" s="21">
        <v>0.2690476190476191</v>
      </c>
      <c r="F20" s="34">
        <v>850.4123711340208</v>
      </c>
      <c r="G20" s="34">
        <v>9040</v>
      </c>
      <c r="H20" s="35">
        <v>11.649484536082475</v>
      </c>
      <c r="I20" s="35">
        <v>0.2597835051546392</v>
      </c>
      <c r="J20" s="35">
        <v>0.05591752577319589</v>
      </c>
      <c r="K20" s="35">
        <v>0.0780515463917526</v>
      </c>
      <c r="L20" s="35">
        <v>0.04659793814432991</v>
      </c>
      <c r="M20" s="35">
        <v>0.04426804123711341</v>
      </c>
      <c r="N20" s="35">
        <v>0.06989690721649487</v>
      </c>
      <c r="O20" s="35">
        <v>0</v>
      </c>
      <c r="P20" s="35">
        <v>0</v>
      </c>
      <c r="Q20" s="35">
        <v>0</v>
      </c>
      <c r="R20" s="35">
        <v>0</v>
      </c>
      <c r="S20" s="35">
        <v>0</v>
      </c>
      <c r="T20" s="35">
        <v>0</v>
      </c>
      <c r="U20" s="35">
        <v>0</v>
      </c>
      <c r="V20" s="35">
        <v>0</v>
      </c>
      <c r="W20" s="34">
        <v>759.0726792526658</v>
      </c>
      <c r="X20" s="35">
        <v>0.7164179104477612</v>
      </c>
      <c r="Y20" s="35">
        <v>0.6333333333333333</v>
      </c>
      <c r="Z20" s="35">
        <v>10.630136986301373</v>
      </c>
    </row>
    <row r="21" spans="1:33" s="20" customFormat="1" ht="12">
      <c r="A21" s="20">
        <v>1140</v>
      </c>
      <c r="B21" s="35">
        <v>347.5609756097561</v>
      </c>
      <c r="C21" s="20">
        <v>454</v>
      </c>
      <c r="D21" s="21">
        <v>0.21619047619047618</v>
      </c>
      <c r="E21" s="21">
        <v>0.28380952380952384</v>
      </c>
      <c r="F21" s="34">
        <v>433.21585903083707</v>
      </c>
      <c r="G21" s="34">
        <v>8664.317180616741</v>
      </c>
      <c r="H21" s="35">
        <v>18.378854625550662</v>
      </c>
      <c r="I21" s="35">
        <v>0.4988546255506609</v>
      </c>
      <c r="J21" s="35">
        <v>0.1037092511013216</v>
      </c>
      <c r="K21" s="35">
        <v>0.14440528634361235</v>
      </c>
      <c r="L21" s="35">
        <v>0.09583259911894275</v>
      </c>
      <c r="M21" s="35">
        <v>0.11027312775330399</v>
      </c>
      <c r="N21" s="35">
        <v>0.12471365638766523</v>
      </c>
      <c r="O21" s="35">
        <v>0.017066079295154187</v>
      </c>
      <c r="P21" s="35">
        <v>0</v>
      </c>
      <c r="Q21" s="35">
        <v>0</v>
      </c>
      <c r="R21" s="35">
        <v>0</v>
      </c>
      <c r="S21" s="35">
        <v>0</v>
      </c>
      <c r="T21" s="35">
        <v>0.23629955947136566</v>
      </c>
      <c r="U21" s="35">
        <v>0</v>
      </c>
      <c r="V21" s="35">
        <v>0</v>
      </c>
      <c r="W21" s="34">
        <v>458.970792767733</v>
      </c>
      <c r="X21" s="35">
        <v>0.7181818181818183</v>
      </c>
      <c r="Y21" s="35">
        <v>0.8842105263157894</v>
      </c>
      <c r="Z21" s="35">
        <v>20</v>
      </c>
      <c r="AA21" s="20">
        <v>-61.4</v>
      </c>
      <c r="AB21" s="20">
        <v>-15.4</v>
      </c>
      <c r="AG21" s="105">
        <f>(AB21+1000)/(AA21+1000)</f>
        <v>1.0490091625825697</v>
      </c>
    </row>
    <row r="22" spans="1:26" s="20" customFormat="1" ht="12">
      <c r="A22" s="20">
        <v>1200</v>
      </c>
      <c r="B22" s="35">
        <v>365.8536585365854</v>
      </c>
      <c r="C22" s="20">
        <v>608</v>
      </c>
      <c r="D22" s="21">
        <v>0.2895238095238095</v>
      </c>
      <c r="E22" s="21">
        <v>0.21047619047619048</v>
      </c>
      <c r="F22" s="34">
        <v>152.66447368421055</v>
      </c>
      <c r="G22" s="34">
        <v>5793.980263157895</v>
      </c>
      <c r="H22" s="35">
        <v>10.904605263157896</v>
      </c>
      <c r="I22" s="35">
        <v>0.4078322368421053</v>
      </c>
      <c r="J22" s="35">
        <v>0.15048355263157895</v>
      </c>
      <c r="K22" s="35">
        <v>0.1512105263157895</v>
      </c>
      <c r="L22" s="35">
        <v>0.0414375</v>
      </c>
      <c r="M22" s="35">
        <v>0.27625</v>
      </c>
      <c r="N22" s="35">
        <v>0.16720394736842106</v>
      </c>
      <c r="O22" s="35">
        <v>0.04579934210526316</v>
      </c>
      <c r="P22" s="35">
        <v>0.010904605263157894</v>
      </c>
      <c r="Q22" s="35">
        <v>0.2253618421052632</v>
      </c>
      <c r="R22" s="35">
        <v>0.22245394736842106</v>
      </c>
      <c r="S22" s="35">
        <v>0.13376315789473683</v>
      </c>
      <c r="T22" s="35">
        <v>0.45944736842105266</v>
      </c>
      <c r="U22" s="35">
        <v>0.2813388157894737</v>
      </c>
      <c r="V22" s="35">
        <v>2.716700657894737</v>
      </c>
      <c r="W22" s="34">
        <v>512.1778805989331</v>
      </c>
      <c r="X22" s="35">
        <v>0.9951923076923076</v>
      </c>
      <c r="Y22" s="35">
        <v>1.6521739130434785</v>
      </c>
      <c r="Z22" s="35">
        <v>37.95238095238095</v>
      </c>
    </row>
    <row r="23" spans="1:33" s="20" customFormat="1" ht="12">
      <c r="A23" s="20">
        <v>1260</v>
      </c>
      <c r="B23" s="35">
        <v>384.1463414634147</v>
      </c>
      <c r="C23" s="20">
        <v>354</v>
      </c>
      <c r="D23" s="21">
        <v>0.16857142857142857</v>
      </c>
      <c r="E23" s="21">
        <v>0.3314285714285714</v>
      </c>
      <c r="F23" s="34">
        <v>589.8305084745762</v>
      </c>
      <c r="G23" s="34">
        <v>6802.71186440678</v>
      </c>
      <c r="H23" s="35">
        <v>25.5593220338983</v>
      </c>
      <c r="I23" s="35">
        <v>1.4883389830508473</v>
      </c>
      <c r="J23" s="35">
        <v>0.19071186440677967</v>
      </c>
      <c r="K23" s="35">
        <v>0.4266440677966102</v>
      </c>
      <c r="L23" s="35">
        <v>0.08257627118644068</v>
      </c>
      <c r="M23" s="35">
        <v>0.2536271186440678</v>
      </c>
      <c r="N23" s="35">
        <v>0.3185084745762712</v>
      </c>
      <c r="O23" s="35">
        <v>0.14352542372881355</v>
      </c>
      <c r="P23" s="35">
        <v>0.005898305084745763</v>
      </c>
      <c r="Q23" s="35">
        <v>0</v>
      </c>
      <c r="R23" s="35">
        <v>0.456135593220339</v>
      </c>
      <c r="S23" s="35">
        <v>0.15728813559322033</v>
      </c>
      <c r="T23" s="35">
        <v>5.188542372881355</v>
      </c>
      <c r="U23" s="35">
        <v>0.07471186440677965</v>
      </c>
      <c r="V23" s="35">
        <v>0</v>
      </c>
      <c r="W23" s="34">
        <v>251.50832303554557</v>
      </c>
      <c r="X23" s="35">
        <v>0.4470046082949309</v>
      </c>
      <c r="Y23" s="35">
        <v>0.7962962962962963</v>
      </c>
      <c r="Z23" s="35">
        <v>11.533333333333335</v>
      </c>
      <c r="AA23" s="20">
        <v>-57.7</v>
      </c>
      <c r="AB23" s="20">
        <v>-13</v>
      </c>
      <c r="AG23" s="105">
        <f>(AB23+1000)/(AA23+1000)</f>
        <v>1.0474371219356893</v>
      </c>
    </row>
    <row r="24" spans="1:26" s="20" customFormat="1" ht="12">
      <c r="A24" s="20">
        <v>1320</v>
      </c>
      <c r="B24" s="35">
        <v>402.4390243902439</v>
      </c>
      <c r="C24" s="20">
        <v>422</v>
      </c>
      <c r="D24" s="21">
        <v>0.20095238095238094</v>
      </c>
      <c r="E24" s="21">
        <v>0.29904761904761906</v>
      </c>
      <c r="F24" s="34">
        <v>446.44549763033183</v>
      </c>
      <c r="G24" s="34">
        <v>8065.781990521328</v>
      </c>
      <c r="H24" s="35">
        <v>32.739336492891</v>
      </c>
      <c r="I24" s="35">
        <v>3.4614407582938393</v>
      </c>
      <c r="J24" s="35">
        <v>1.0119431279620854</v>
      </c>
      <c r="K24" s="35">
        <v>1.5342843601895735</v>
      </c>
      <c r="L24" s="35">
        <v>0.19345971563981046</v>
      </c>
      <c r="M24" s="35">
        <v>1.8363791469194315</v>
      </c>
      <c r="N24" s="35">
        <v>1.3051090047393368</v>
      </c>
      <c r="O24" s="35">
        <v>0.4003127962085309</v>
      </c>
      <c r="P24" s="35">
        <v>0.02827488151658768</v>
      </c>
      <c r="Q24" s="35">
        <v>1.4792227488151661</v>
      </c>
      <c r="R24" s="35">
        <v>0.491090047393365</v>
      </c>
      <c r="S24" s="35">
        <v>1.5848815165876777</v>
      </c>
      <c r="T24" s="35">
        <v>0.4390047393364929</v>
      </c>
      <c r="U24" s="35">
        <v>1.2351658767772513</v>
      </c>
      <c r="V24" s="35">
        <v>9.986985781990523</v>
      </c>
      <c r="W24" s="34">
        <v>222.8068733042835</v>
      </c>
      <c r="X24" s="35">
        <v>0.6595538312318139</v>
      </c>
      <c r="Y24" s="35">
        <v>1.4070695553021664</v>
      </c>
      <c r="Z24" s="35">
        <v>18.066666666666666</v>
      </c>
    </row>
    <row r="25" spans="1:33" s="20" customFormat="1" ht="12">
      <c r="A25" s="20">
        <v>1380</v>
      </c>
      <c r="B25" s="35">
        <v>420.7317073170732</v>
      </c>
      <c r="C25" s="20">
        <v>518</v>
      </c>
      <c r="D25" s="21">
        <v>0.24666666666666665</v>
      </c>
      <c r="E25" s="21">
        <v>0.25333333333333335</v>
      </c>
      <c r="F25" s="34">
        <v>400.54054054054063</v>
      </c>
      <c r="G25" s="34">
        <v>15857.2972972973</v>
      </c>
      <c r="H25" s="35">
        <v>46.216216216216225</v>
      </c>
      <c r="I25" s="35">
        <v>4.831135135135136</v>
      </c>
      <c r="J25" s="35">
        <v>1.4080540540540543</v>
      </c>
      <c r="K25" s="35">
        <v>2.1505945945945952</v>
      </c>
      <c r="L25" s="35">
        <v>0.20232432432432437</v>
      </c>
      <c r="M25" s="35">
        <v>2.461783783783784</v>
      </c>
      <c r="N25" s="35">
        <v>1.5508108108108112</v>
      </c>
      <c r="O25" s="35">
        <v>0.4292972972972974</v>
      </c>
      <c r="P25" s="35">
        <v>0.10475675675675677</v>
      </c>
      <c r="Q25" s="35">
        <v>2.2060540540540545</v>
      </c>
      <c r="R25" s="35">
        <v>0.7795135135135136</v>
      </c>
      <c r="S25" s="35">
        <v>1.5312972972972976</v>
      </c>
      <c r="T25" s="35">
        <v>1.2581081081081085</v>
      </c>
      <c r="U25" s="35">
        <v>1.9349189189189193</v>
      </c>
      <c r="V25" s="35">
        <v>13.446864864864867</v>
      </c>
      <c r="W25" s="34">
        <v>310.63898277804606</v>
      </c>
      <c r="X25" s="35">
        <v>0.654727793696275</v>
      </c>
      <c r="Y25" s="35">
        <v>1.5874172185430462</v>
      </c>
      <c r="Z25" s="35">
        <v>39.58974358974359</v>
      </c>
      <c r="AA25" s="20">
        <v>-52.2</v>
      </c>
      <c r="AB25" s="20">
        <v>-11.5</v>
      </c>
      <c r="AG25" s="105">
        <f>(AB25+1000)/(AA25+1000)</f>
        <v>1.0429415488499685</v>
      </c>
    </row>
    <row r="26" spans="1:26" s="20" customFormat="1" ht="12">
      <c r="A26" s="20">
        <v>1440</v>
      </c>
      <c r="B26" s="35">
        <v>439.0243902439025</v>
      </c>
      <c r="C26" s="20">
        <v>422</v>
      </c>
      <c r="D26" s="21">
        <v>0.20095238095238094</v>
      </c>
      <c r="E26" s="21">
        <v>0.29904761904761906</v>
      </c>
      <c r="F26" s="34">
        <v>937.5355450236967</v>
      </c>
      <c r="G26" s="34">
        <v>13705.876777251187</v>
      </c>
      <c r="H26" s="35">
        <v>159.23222748815166</v>
      </c>
      <c r="I26" s="35">
        <v>5.3394881516587684</v>
      </c>
      <c r="J26" s="35">
        <v>0.956881516587678</v>
      </c>
      <c r="K26" s="35">
        <v>1.8691184834123227</v>
      </c>
      <c r="L26" s="35">
        <v>0.20536492890995264</v>
      </c>
      <c r="M26" s="35">
        <v>1.5030331753554504</v>
      </c>
      <c r="N26" s="35">
        <v>1.3363601895734598</v>
      </c>
      <c r="O26" s="35">
        <v>0</v>
      </c>
      <c r="P26" s="35">
        <v>0</v>
      </c>
      <c r="Q26" s="35">
        <v>0</v>
      </c>
      <c r="R26" s="35">
        <v>1.1235545023696683</v>
      </c>
      <c r="S26" s="35">
        <v>1.041706161137441</v>
      </c>
      <c r="T26" s="35">
        <v>2.3869952606635074</v>
      </c>
      <c r="U26" s="35">
        <v>0.6637156398104266</v>
      </c>
      <c r="V26" s="35">
        <v>0</v>
      </c>
      <c r="W26" s="34">
        <v>83.28209208955765</v>
      </c>
      <c r="X26" s="35">
        <v>0.5119426751592356</v>
      </c>
      <c r="Y26" s="35">
        <v>1.1247216035634744</v>
      </c>
      <c r="Z26" s="35">
        <v>14.61904761904762</v>
      </c>
    </row>
    <row r="27" spans="1:33" s="20" customFormat="1" ht="12">
      <c r="A27" s="20">
        <v>1500</v>
      </c>
      <c r="B27" s="35">
        <v>457.31707317073176</v>
      </c>
      <c r="C27" s="20">
        <v>466</v>
      </c>
      <c r="D27" s="21">
        <v>0.2219047619047619</v>
      </c>
      <c r="E27" s="21">
        <v>0.27809523809523806</v>
      </c>
      <c r="F27" s="34">
        <v>488.75536480686685</v>
      </c>
      <c r="G27" s="34">
        <v>12030.901287553646</v>
      </c>
      <c r="H27" s="35">
        <v>256.90987124463516</v>
      </c>
      <c r="I27" s="35">
        <v>6.341287553648067</v>
      </c>
      <c r="J27" s="35">
        <v>0.9750042918454934</v>
      </c>
      <c r="K27" s="35">
        <v>1.8322060085836906</v>
      </c>
      <c r="L27" s="35">
        <v>0.22181974248927036</v>
      </c>
      <c r="M27" s="35">
        <v>1.5301802575107295</v>
      </c>
      <c r="N27" s="35">
        <v>1.3534763948497854</v>
      </c>
      <c r="O27" s="35">
        <v>0.36468669527896985</v>
      </c>
      <c r="P27" s="35">
        <v>0.05514163090128754</v>
      </c>
      <c r="Q27" s="35">
        <v>1.3747811158798282</v>
      </c>
      <c r="R27" s="35">
        <v>0.4574248927038626</v>
      </c>
      <c r="S27" s="35">
        <v>1.1053390557939913</v>
      </c>
      <c r="T27" s="35">
        <v>0.606557939914163</v>
      </c>
      <c r="U27" s="35">
        <v>1.02387982832618</v>
      </c>
      <c r="V27" s="35">
        <v>8.836446351931329</v>
      </c>
      <c r="W27" s="34">
        <v>45.70122822050843</v>
      </c>
      <c r="X27" s="35">
        <v>0.5321477428180574</v>
      </c>
      <c r="Y27" s="35">
        <v>1.1305555555555555</v>
      </c>
      <c r="Z27" s="35">
        <v>24.615384615384617</v>
      </c>
      <c r="AA27" s="20">
        <v>-48.5</v>
      </c>
      <c r="AB27" s="20">
        <v>-14.3</v>
      </c>
      <c r="AC27" s="20">
        <v>-34.2</v>
      </c>
      <c r="AG27" s="105">
        <f>(AB27+1000)/(AA27+1000)</f>
        <v>1.0359432475039412</v>
      </c>
    </row>
    <row r="28" spans="1:26" s="20" customFormat="1" ht="12">
      <c r="A28" s="20">
        <v>1560</v>
      </c>
      <c r="B28" s="35">
        <v>475.609756097561</v>
      </c>
      <c r="C28" s="20">
        <v>453</v>
      </c>
      <c r="D28" s="21">
        <v>0.2157142857142857</v>
      </c>
      <c r="E28" s="21">
        <v>0.2842857142857143</v>
      </c>
      <c r="F28" s="34">
        <v>461.2582781456955</v>
      </c>
      <c r="G28" s="34">
        <v>11215.16556291391</v>
      </c>
      <c r="H28" s="35">
        <v>403.2715231788081</v>
      </c>
      <c r="I28" s="35">
        <v>7.08360927152318</v>
      </c>
      <c r="J28" s="35">
        <v>2.2944304635761594</v>
      </c>
      <c r="K28" s="35">
        <v>1.219039735099338</v>
      </c>
      <c r="L28" s="35">
        <v>0.18713907284768214</v>
      </c>
      <c r="M28" s="35">
        <v>1.0543046357615897</v>
      </c>
      <c r="N28" s="35">
        <v>0.8210397350993379</v>
      </c>
      <c r="O28" s="35">
        <v>0.13560993377483446</v>
      </c>
      <c r="P28" s="35">
        <v>0.06457615894039737</v>
      </c>
      <c r="Q28" s="35">
        <v>1.0556225165562916</v>
      </c>
      <c r="R28" s="35">
        <v>0.40063576158940406</v>
      </c>
      <c r="S28" s="35">
        <v>0.6180860927152318</v>
      </c>
      <c r="T28" s="35">
        <v>0.7287880794701989</v>
      </c>
      <c r="U28" s="35">
        <v>0.8434437086092716</v>
      </c>
      <c r="V28" s="35">
        <v>7.291834437086094</v>
      </c>
      <c r="W28" s="34">
        <v>27.330389401846645</v>
      </c>
      <c r="X28" s="35">
        <v>1.882162162162162</v>
      </c>
      <c r="Y28" s="35">
        <v>1.2841091492776888</v>
      </c>
      <c r="Z28" s="35">
        <v>24.314285714285713</v>
      </c>
    </row>
    <row r="29" spans="1:33" s="20" customFormat="1" ht="12">
      <c r="A29" s="40">
        <v>1620</v>
      </c>
      <c r="B29" s="35">
        <v>493.9024390243903</v>
      </c>
      <c r="C29" s="40">
        <v>481</v>
      </c>
      <c r="D29" s="41">
        <v>0.22904761904761903</v>
      </c>
      <c r="E29" s="41">
        <v>0.27095238095238094</v>
      </c>
      <c r="F29" s="42">
        <v>674.2827442827444</v>
      </c>
      <c r="G29" s="42">
        <v>20914.594594594597</v>
      </c>
      <c r="H29" s="43">
        <v>2174.2661122661125</v>
      </c>
      <c r="I29" s="43">
        <v>6.700241164241165</v>
      </c>
      <c r="J29" s="43">
        <v>193.35826611226614</v>
      </c>
      <c r="K29" s="43">
        <v>0.3998378378378379</v>
      </c>
      <c r="L29" s="43">
        <v>3.511002079002079</v>
      </c>
      <c r="M29" s="43">
        <v>0.7192349272349273</v>
      </c>
      <c r="N29" s="43">
        <v>0.3383243243243243</v>
      </c>
      <c r="O29" s="43">
        <v>0.08990436590436592</v>
      </c>
      <c r="P29" s="43">
        <v>0.5678170478170478</v>
      </c>
      <c r="Q29" s="43">
        <v>1.2740395010395011</v>
      </c>
      <c r="R29" s="43">
        <v>0.12420997920997921</v>
      </c>
      <c r="S29" s="43">
        <v>0.28035966735966733</v>
      </c>
      <c r="T29" s="43">
        <v>0.180991683991684</v>
      </c>
      <c r="U29" s="43">
        <v>0.3477879417879418</v>
      </c>
      <c r="V29" s="43">
        <v>1.996823284823285</v>
      </c>
      <c r="W29" s="42">
        <v>9.589599840317975</v>
      </c>
      <c r="X29" s="43">
        <v>483.5917159763314</v>
      </c>
      <c r="Y29" s="43">
        <v>2.1258741258741263</v>
      </c>
      <c r="Z29" s="35">
        <v>31.017543859649123</v>
      </c>
      <c r="AA29" s="20">
        <v>-47</v>
      </c>
      <c r="AB29" s="20">
        <v>-11.7</v>
      </c>
      <c r="AC29" s="20">
        <v>-34.4</v>
      </c>
      <c r="AG29" s="105">
        <f>(AB29+1000)/(AA29+1000)</f>
        <v>1.0370409233997901</v>
      </c>
    </row>
    <row r="30" spans="1:33" s="20" customFormat="1" ht="12">
      <c r="A30" s="40">
        <v>1680</v>
      </c>
      <c r="B30" s="35">
        <v>512.1951219512196</v>
      </c>
      <c r="C30" s="40">
        <v>489</v>
      </c>
      <c r="D30" s="41">
        <v>0.23285714285714287</v>
      </c>
      <c r="E30" s="41">
        <v>0.2671428571428571</v>
      </c>
      <c r="F30" s="42">
        <v>883.3742331288342</v>
      </c>
      <c r="G30" s="42">
        <v>11185.582822085888</v>
      </c>
      <c r="H30" s="43">
        <v>996.9509202453987</v>
      </c>
      <c r="I30" s="43">
        <v>3.1365521472392635</v>
      </c>
      <c r="J30" s="43">
        <v>53.35695092024539</v>
      </c>
      <c r="K30" s="43">
        <v>0.4428343558282208</v>
      </c>
      <c r="L30" s="43">
        <v>1.031368098159509</v>
      </c>
      <c r="M30" s="43">
        <v>0.6734294478527606</v>
      </c>
      <c r="N30" s="43">
        <v>0.3946503067484662</v>
      </c>
      <c r="O30" s="43">
        <v>0.07227607361963188</v>
      </c>
      <c r="P30" s="43">
        <v>0.4543067484662576</v>
      </c>
      <c r="Q30" s="43">
        <v>1.1857865030674848</v>
      </c>
      <c r="R30" s="43">
        <v>0.29025153374233126</v>
      </c>
      <c r="S30" s="43">
        <v>0.320079754601227</v>
      </c>
      <c r="T30" s="43">
        <v>0.5403496932515336</v>
      </c>
      <c r="U30" s="43">
        <v>0.6653987730061349</v>
      </c>
      <c r="V30" s="43">
        <v>9.775625766871165</v>
      </c>
      <c r="W30" s="42">
        <v>11.18460447797149</v>
      </c>
      <c r="X30" s="43">
        <v>120.48963730569947</v>
      </c>
      <c r="Y30" s="43">
        <v>1.7063953488372092</v>
      </c>
      <c r="Z30" s="35">
        <v>12.662337662337661</v>
      </c>
      <c r="AA30" s="20">
        <v>-45.2</v>
      </c>
      <c r="AB30" s="20">
        <v>-10</v>
      </c>
      <c r="AC30" s="20">
        <v>-35.8</v>
      </c>
      <c r="AG30" s="105">
        <f aca="true" t="shared" si="0" ref="AG30:AG44">(AB30+1000)/(AA30+1000)</f>
        <v>1.0368663594470047</v>
      </c>
    </row>
    <row r="31" spans="1:33" s="20" customFormat="1" ht="12">
      <c r="A31" s="40">
        <v>1740</v>
      </c>
      <c r="B31" s="35">
        <v>530.4878048780488</v>
      </c>
      <c r="C31" s="40">
        <v>465</v>
      </c>
      <c r="D31" s="41">
        <v>0.22142857142857142</v>
      </c>
      <c r="E31" s="41">
        <v>0.2785714285714286</v>
      </c>
      <c r="F31" s="42">
        <v>1056.774193548387</v>
      </c>
      <c r="G31" s="42">
        <v>17122.258064516132</v>
      </c>
      <c r="H31" s="43">
        <v>1305.8709677419354</v>
      </c>
      <c r="I31" s="43">
        <v>3.2709677419354843</v>
      </c>
      <c r="J31" s="43">
        <v>43.60703225806452</v>
      </c>
      <c r="K31" s="43">
        <v>0.273</v>
      </c>
      <c r="L31" s="43">
        <v>0.9196451612903226</v>
      </c>
      <c r="M31" s="43">
        <v>0.3346451612903227</v>
      </c>
      <c r="N31" s="43">
        <v>0.22016129032258067</v>
      </c>
      <c r="O31" s="43">
        <v>0.033967741935483874</v>
      </c>
      <c r="P31" s="43">
        <v>0.15600000000000003</v>
      </c>
      <c r="Q31" s="43">
        <v>0</v>
      </c>
      <c r="R31" s="43">
        <v>0.5371935483870968</v>
      </c>
      <c r="S31" s="43">
        <v>0.18870967741935485</v>
      </c>
      <c r="T31" s="43">
        <v>0.29816129032258065</v>
      </c>
      <c r="U31" s="43">
        <v>0.2692258064516129</v>
      </c>
      <c r="V31" s="43">
        <v>3.1250322580645165</v>
      </c>
      <c r="W31" s="42">
        <v>13.078992888718052</v>
      </c>
      <c r="X31" s="43">
        <v>159.73271889400922</v>
      </c>
      <c r="Y31" s="43">
        <v>1.52</v>
      </c>
      <c r="Z31" s="35">
        <v>16.202380952380956</v>
      </c>
      <c r="AA31" s="20">
        <v>-45</v>
      </c>
      <c r="AB31" s="20">
        <v>-10.6</v>
      </c>
      <c r="AC31" s="20">
        <v>-34</v>
      </c>
      <c r="AG31" s="105">
        <f t="shared" si="0"/>
        <v>1.0360209424083768</v>
      </c>
    </row>
    <row r="32" spans="1:33" s="20" customFormat="1" ht="12">
      <c r="A32" s="20">
        <v>1800</v>
      </c>
      <c r="B32" s="35">
        <v>548.7804878048781</v>
      </c>
      <c r="C32" s="20">
        <v>502</v>
      </c>
      <c r="D32" s="21">
        <v>0.23904761904761904</v>
      </c>
      <c r="E32" s="21">
        <v>0.26095238095238094</v>
      </c>
      <c r="F32" s="34">
        <v>1015.2191235059761</v>
      </c>
      <c r="G32" s="34">
        <v>13798.247011952191</v>
      </c>
      <c r="H32" s="35">
        <v>605.8565737051792</v>
      </c>
      <c r="I32" s="35">
        <v>2.5271314741035855</v>
      </c>
      <c r="J32" s="35">
        <v>16.013171314741037</v>
      </c>
      <c r="K32" s="35">
        <v>0.29474103585657374</v>
      </c>
      <c r="L32" s="35">
        <v>0.3842549800796813</v>
      </c>
      <c r="M32" s="35">
        <v>0.36897211155378484</v>
      </c>
      <c r="N32" s="35">
        <v>0.2991075697211156</v>
      </c>
      <c r="O32" s="35">
        <v>0.03711553784860558</v>
      </c>
      <c r="P32" s="35">
        <v>0.08623904382470118</v>
      </c>
      <c r="Q32" s="35">
        <v>0.376613545816733</v>
      </c>
      <c r="R32" s="35">
        <v>0.19976892430278884</v>
      </c>
      <c r="S32" s="35">
        <v>0.24670916334661355</v>
      </c>
      <c r="T32" s="35">
        <v>0.25107569721115536</v>
      </c>
      <c r="U32" s="35">
        <v>0</v>
      </c>
      <c r="V32" s="35">
        <v>12.923848605577689</v>
      </c>
      <c r="W32" s="34">
        <v>22.680171895606616</v>
      </c>
      <c r="X32" s="35">
        <v>54.32962962962963</v>
      </c>
      <c r="Y32" s="35">
        <v>1.2335766423357661</v>
      </c>
      <c r="Z32" s="35">
        <v>13.591397849462366</v>
      </c>
      <c r="AA32" s="20">
        <v>-46.3</v>
      </c>
      <c r="AB32" s="20">
        <v>-9.9</v>
      </c>
      <c r="AC32" s="20">
        <v>-33</v>
      </c>
      <c r="AG32" s="105">
        <f t="shared" si="0"/>
        <v>1.0381671385131592</v>
      </c>
    </row>
    <row r="33" spans="1:33" s="20" customFormat="1" ht="12">
      <c r="A33" s="20">
        <v>1860</v>
      </c>
      <c r="B33" s="35">
        <v>567.0731707317074</v>
      </c>
      <c r="C33" s="20">
        <v>548</v>
      </c>
      <c r="D33" s="21">
        <v>0.26095238095238094</v>
      </c>
      <c r="E33" s="21">
        <v>0.23904761904761906</v>
      </c>
      <c r="F33" s="34">
        <v>595.4379562043796</v>
      </c>
      <c r="G33" s="34">
        <v>14684.416058394161</v>
      </c>
      <c r="H33" s="35">
        <v>320.6204379562044</v>
      </c>
      <c r="I33" s="35">
        <v>2.6464927007299273</v>
      </c>
      <c r="J33" s="35">
        <v>8.196890510948908</v>
      </c>
      <c r="K33" s="35">
        <v>0.38657664233576644</v>
      </c>
      <c r="L33" s="35">
        <v>0.19145620437956207</v>
      </c>
      <c r="M33" s="35">
        <v>0.20519708029197084</v>
      </c>
      <c r="N33" s="35">
        <v>0.07878102189781022</v>
      </c>
      <c r="O33" s="35">
        <v>0</v>
      </c>
      <c r="P33" s="35">
        <v>0</v>
      </c>
      <c r="Q33" s="35">
        <v>0</v>
      </c>
      <c r="R33" s="35">
        <v>0.26107664233576644</v>
      </c>
      <c r="S33" s="35">
        <v>0.10076642335766425</v>
      </c>
      <c r="T33" s="35">
        <v>0.47726642335766434</v>
      </c>
      <c r="U33" s="35">
        <v>0</v>
      </c>
      <c r="V33" s="35">
        <v>0</v>
      </c>
      <c r="W33" s="34">
        <v>45.425048669695</v>
      </c>
      <c r="X33" s="35">
        <v>21.203791469194318</v>
      </c>
      <c r="Y33" s="35">
        <v>2.604651162790698</v>
      </c>
      <c r="Z33" s="35">
        <v>24.661538461538463</v>
      </c>
      <c r="AA33" s="20">
        <v>-47.1</v>
      </c>
      <c r="AB33" s="20">
        <v>-8.9</v>
      </c>
      <c r="AC33" s="20">
        <v>-33.8</v>
      </c>
      <c r="AG33" s="105">
        <f t="shared" si="0"/>
        <v>1.0400881519571834</v>
      </c>
    </row>
    <row r="34" spans="1:33" s="20" customFormat="1" ht="12">
      <c r="A34" s="20">
        <v>1920</v>
      </c>
      <c r="B34" s="35">
        <v>585.3658536585366</v>
      </c>
      <c r="C34" s="20">
        <v>480</v>
      </c>
      <c r="D34" s="21">
        <v>0.22857142857142856</v>
      </c>
      <c r="E34" s="21">
        <v>0.27142857142857146</v>
      </c>
      <c r="F34" s="34">
        <v>605.625</v>
      </c>
      <c r="G34" s="34">
        <v>11993.75</v>
      </c>
      <c r="H34" s="35">
        <v>241.0625</v>
      </c>
      <c r="I34" s="35">
        <v>4.131312500000001</v>
      </c>
      <c r="J34" s="35">
        <v>9.147312500000002</v>
      </c>
      <c r="K34" s="35">
        <v>0.3776250000000001</v>
      </c>
      <c r="L34" s="35">
        <v>0.40137500000000015</v>
      </c>
      <c r="M34" s="35">
        <v>0.4453125</v>
      </c>
      <c r="N34" s="35">
        <v>0.2565</v>
      </c>
      <c r="O34" s="35">
        <v>0.02375</v>
      </c>
      <c r="P34" s="35">
        <v>0.045125000000000005</v>
      </c>
      <c r="Q34" s="35">
        <v>0.36931250000000004</v>
      </c>
      <c r="R34" s="35">
        <v>0.17575000000000002</v>
      </c>
      <c r="S34" s="35">
        <v>0.15081250000000002</v>
      </c>
      <c r="T34" s="35">
        <v>0.410875</v>
      </c>
      <c r="U34" s="35">
        <v>0.29331250000000003</v>
      </c>
      <c r="V34" s="35">
        <v>0</v>
      </c>
      <c r="W34" s="34">
        <v>48.91538606831687</v>
      </c>
      <c r="X34" s="35">
        <v>24.22327044025157</v>
      </c>
      <c r="Y34" s="35">
        <v>1.7361111111111114</v>
      </c>
      <c r="Z34" s="35">
        <v>19.80392156862745</v>
      </c>
      <c r="AA34" s="20">
        <v>-47.2</v>
      </c>
      <c r="AB34" s="20">
        <v>-8.8</v>
      </c>
      <c r="AC34" s="20">
        <v>-32.1</v>
      </c>
      <c r="AG34" s="105">
        <f t="shared" si="0"/>
        <v>1.040302267002519</v>
      </c>
    </row>
    <row r="35" spans="1:33" s="20" customFormat="1" ht="12">
      <c r="A35" s="20">
        <v>1980</v>
      </c>
      <c r="B35" s="35">
        <v>603.6585365853659</v>
      </c>
      <c r="C35" s="20">
        <v>455</v>
      </c>
      <c r="D35" s="21">
        <v>0.21666666666666665</v>
      </c>
      <c r="E35" s="21">
        <v>0.2833333333333333</v>
      </c>
      <c r="F35" s="34">
        <v>745.3846153846155</v>
      </c>
      <c r="G35" s="34">
        <v>13992.307692307693</v>
      </c>
      <c r="H35" s="35">
        <v>312.5384615384616</v>
      </c>
      <c r="I35" s="35">
        <v>5.54723076923077</v>
      </c>
      <c r="J35" s="35">
        <v>6.3815384615384625</v>
      </c>
      <c r="K35" s="35">
        <v>0.2366923076923077</v>
      </c>
      <c r="L35" s="35">
        <v>0.32038461538461543</v>
      </c>
      <c r="M35" s="35">
        <v>0.27984615384615386</v>
      </c>
      <c r="N35" s="35">
        <v>0.14646153846153848</v>
      </c>
      <c r="O35" s="35">
        <v>0.04184615384615385</v>
      </c>
      <c r="P35" s="35">
        <v>0.04576923076923078</v>
      </c>
      <c r="Q35" s="35">
        <v>0</v>
      </c>
      <c r="R35" s="35">
        <v>0.24846153846153848</v>
      </c>
      <c r="S35" s="35">
        <v>0.07846153846153846</v>
      </c>
      <c r="T35" s="35">
        <v>0</v>
      </c>
      <c r="U35" s="35">
        <v>0.1346923076923077</v>
      </c>
      <c r="V35" s="35">
        <v>1.269769230769231</v>
      </c>
      <c r="W35" s="34">
        <v>43.98911372213679</v>
      </c>
      <c r="X35" s="35">
        <v>26.961325966850833</v>
      </c>
      <c r="Y35" s="35">
        <v>1.9107142857142856</v>
      </c>
      <c r="Z35" s="35">
        <v>18.771929824561404</v>
      </c>
      <c r="AA35" s="20">
        <v>-47.5</v>
      </c>
      <c r="AB35" s="20">
        <v>-9.6</v>
      </c>
      <c r="AC35" s="20">
        <v>-31.9</v>
      </c>
      <c r="AG35" s="105">
        <f t="shared" si="0"/>
        <v>1.0397900262467192</v>
      </c>
    </row>
    <row r="36" spans="1:33" s="20" customFormat="1" ht="12">
      <c r="A36" s="20">
        <v>2040</v>
      </c>
      <c r="B36" s="35">
        <v>621.9512195121952</v>
      </c>
      <c r="C36" s="20">
        <v>485</v>
      </c>
      <c r="D36" s="21">
        <v>0.23095238095238094</v>
      </c>
      <c r="E36" s="21">
        <v>0.2690476190476191</v>
      </c>
      <c r="F36" s="34">
        <v>1095.051546391753</v>
      </c>
      <c r="G36" s="34">
        <v>15820</v>
      </c>
      <c r="H36" s="35">
        <v>375.11340206185577</v>
      </c>
      <c r="I36" s="35">
        <v>7.400917525773197</v>
      </c>
      <c r="J36" s="35">
        <v>4.031886597938145</v>
      </c>
      <c r="K36" s="35">
        <v>0.36579381443298975</v>
      </c>
      <c r="L36" s="35">
        <v>0.2469690721649485</v>
      </c>
      <c r="M36" s="35">
        <v>0.3087113402061857</v>
      </c>
      <c r="N36" s="35">
        <v>0.1852268041237114</v>
      </c>
      <c r="O36" s="35">
        <v>0.03145360824742269</v>
      </c>
      <c r="P36" s="35">
        <v>0.030288659793814437</v>
      </c>
      <c r="Q36" s="35">
        <v>0.04077319587628867</v>
      </c>
      <c r="R36" s="35">
        <v>0.059412371134020626</v>
      </c>
      <c r="S36" s="35">
        <v>0.12348453608247426</v>
      </c>
      <c r="T36" s="35">
        <v>0.2201752577319588</v>
      </c>
      <c r="U36" s="35">
        <v>0.0803814432989691</v>
      </c>
      <c r="V36" s="35">
        <v>3.372525773195877</v>
      </c>
      <c r="W36" s="34">
        <v>41.35792881441619</v>
      </c>
      <c r="X36" s="35">
        <v>11.022292993630574</v>
      </c>
      <c r="Y36" s="35">
        <v>1.6666666666666667</v>
      </c>
      <c r="Z36" s="35">
        <v>14.446808510638297</v>
      </c>
      <c r="AA36" s="20">
        <v>-47.7</v>
      </c>
      <c r="AB36" s="20">
        <v>-7.8</v>
      </c>
      <c r="AC36" s="20">
        <v>-33.3</v>
      </c>
      <c r="AG36" s="105">
        <f t="shared" si="0"/>
        <v>1.0418985613777172</v>
      </c>
    </row>
    <row r="37" spans="1:33" s="20" customFormat="1" ht="12">
      <c r="A37" s="20">
        <v>2100</v>
      </c>
      <c r="B37" s="35">
        <v>640.2439024390244</v>
      </c>
      <c r="C37" s="20">
        <v>512</v>
      </c>
      <c r="D37" s="21">
        <v>0.2438095238095238</v>
      </c>
      <c r="E37" s="21">
        <v>0.2561904761904762</v>
      </c>
      <c r="F37" s="34">
        <v>609.453125</v>
      </c>
      <c r="G37" s="34">
        <v>12756.484375</v>
      </c>
      <c r="H37" s="35">
        <v>510.6796875</v>
      </c>
      <c r="I37" s="35">
        <v>29.058304687499998</v>
      </c>
      <c r="J37" s="35">
        <v>2.13833984375</v>
      </c>
      <c r="K37" s="35">
        <v>0.20700390625</v>
      </c>
      <c r="L37" s="35">
        <v>0.1513125</v>
      </c>
      <c r="M37" s="35">
        <v>0.21330859375000003</v>
      </c>
      <c r="N37" s="35">
        <v>0.1113828125</v>
      </c>
      <c r="O37" s="35">
        <v>0.0189140625</v>
      </c>
      <c r="P37" s="35">
        <v>0.02837109375</v>
      </c>
      <c r="Q37" s="35">
        <v>0</v>
      </c>
      <c r="R37" s="35">
        <v>0.25954296875</v>
      </c>
      <c r="S37" s="35">
        <v>0.0840625</v>
      </c>
      <c r="T37" s="35">
        <v>0.26794921875</v>
      </c>
      <c r="U37" s="35">
        <v>0.222765625</v>
      </c>
      <c r="V37" s="35">
        <v>1.94499609375</v>
      </c>
      <c r="W37" s="34">
        <v>23.63458670622637</v>
      </c>
      <c r="X37" s="35">
        <v>10.32994923857868</v>
      </c>
      <c r="Y37" s="35">
        <v>1.9150943396226419</v>
      </c>
      <c r="Z37" s="35">
        <v>20.93103448275862</v>
      </c>
      <c r="AA37" s="20">
        <v>-47.9</v>
      </c>
      <c r="AB37" s="20">
        <v>-11</v>
      </c>
      <c r="AC37" s="20">
        <v>-28.3</v>
      </c>
      <c r="AG37" s="105">
        <f t="shared" si="0"/>
        <v>1.0387564331477785</v>
      </c>
    </row>
    <row r="38" spans="1:33" s="20" customFormat="1" ht="12">
      <c r="A38" s="20">
        <v>2160</v>
      </c>
      <c r="B38" s="35">
        <v>658.5365853658537</v>
      </c>
      <c r="C38" s="20">
        <v>316</v>
      </c>
      <c r="D38" s="21">
        <v>0.15047619047619049</v>
      </c>
      <c r="E38" s="21">
        <v>0.3495238095238095</v>
      </c>
      <c r="F38" s="34">
        <v>1463.3544303797466</v>
      </c>
      <c r="G38" s="34">
        <v>10336.39240506329</v>
      </c>
      <c r="H38" s="35">
        <v>734</v>
      </c>
      <c r="I38" s="35">
        <v>61.892924050632914</v>
      </c>
      <c r="J38" s="35">
        <v>7.402715189873417</v>
      </c>
      <c r="K38" s="35">
        <v>2.457506329113924</v>
      </c>
      <c r="L38" s="35">
        <v>0.1788544303797468</v>
      </c>
      <c r="M38" s="35">
        <v>0.22995569620253165</v>
      </c>
      <c r="N38" s="35">
        <v>0.21834177215189873</v>
      </c>
      <c r="O38" s="35">
        <v>0</v>
      </c>
      <c r="P38" s="35">
        <v>0</v>
      </c>
      <c r="Q38" s="35">
        <v>0</v>
      </c>
      <c r="R38" s="35">
        <v>0</v>
      </c>
      <c r="S38" s="35">
        <v>0.08594303797468354</v>
      </c>
      <c r="T38" s="35">
        <v>0.26247468354430376</v>
      </c>
      <c r="U38" s="35">
        <v>0</v>
      </c>
      <c r="V38" s="35">
        <v>0</v>
      </c>
      <c r="W38" s="34">
        <v>12.98716459553008</v>
      </c>
      <c r="X38" s="35">
        <v>3.0122873345935726</v>
      </c>
      <c r="Y38" s="35">
        <v>1.053191489361702</v>
      </c>
      <c r="Z38" s="35">
        <v>7.063492063492064</v>
      </c>
      <c r="AA38" s="20">
        <v>-47.1</v>
      </c>
      <c r="AB38" s="20">
        <v>-9.7</v>
      </c>
      <c r="AC38" s="20">
        <v>-28.8</v>
      </c>
      <c r="AD38" s="20">
        <v>-26.5</v>
      </c>
      <c r="AG38" s="105">
        <f t="shared" si="0"/>
        <v>1.0392486095078182</v>
      </c>
    </row>
    <row r="39" spans="1:33" s="20" customFormat="1" ht="12">
      <c r="A39" s="20">
        <v>2220</v>
      </c>
      <c r="B39" s="35">
        <v>676.829268292683</v>
      </c>
      <c r="C39" s="20">
        <v>408</v>
      </c>
      <c r="D39" s="21">
        <v>0.19428571428571428</v>
      </c>
      <c r="E39" s="21">
        <v>0.3057142857142857</v>
      </c>
      <c r="F39" s="34">
        <v>1730.8823529411764</v>
      </c>
      <c r="G39" s="34">
        <v>10810.14705882353</v>
      </c>
      <c r="H39" s="35">
        <v>1140.8088235294117</v>
      </c>
      <c r="I39" s="35">
        <v>34.57044117647059</v>
      </c>
      <c r="J39" s="35">
        <v>66.67201470588236</v>
      </c>
      <c r="K39" s="35">
        <v>2.736367647058824</v>
      </c>
      <c r="L39" s="35">
        <v>1.754485294117647</v>
      </c>
      <c r="M39" s="35">
        <v>2.182485294117647</v>
      </c>
      <c r="N39" s="35">
        <v>0.21714705882352942</v>
      </c>
      <c r="O39" s="35">
        <v>0</v>
      </c>
      <c r="P39" s="35">
        <v>1.696264705882353</v>
      </c>
      <c r="Q39" s="35">
        <v>3.565617647058824</v>
      </c>
      <c r="R39" s="35">
        <v>0.6876323529411765</v>
      </c>
      <c r="S39" s="35">
        <v>0.4232794117647059</v>
      </c>
      <c r="T39" s="35">
        <v>1.4287647058823532</v>
      </c>
      <c r="U39" s="35">
        <v>0.39967647058823536</v>
      </c>
      <c r="V39" s="35">
        <v>23.244176470588236</v>
      </c>
      <c r="W39" s="34">
        <v>9.19715651230973</v>
      </c>
      <c r="X39" s="35">
        <v>24.36515238642898</v>
      </c>
      <c r="Y39" s="35">
        <v>10.050724637681158</v>
      </c>
      <c r="Z39" s="35">
        <v>6.245454545454546</v>
      </c>
      <c r="AA39" s="20">
        <v>-47.3</v>
      </c>
      <c r="AB39" s="20">
        <v>-8.8</v>
      </c>
      <c r="AC39" s="20">
        <v>-28.6</v>
      </c>
      <c r="AG39" s="105">
        <f t="shared" si="0"/>
        <v>1.0404114621601763</v>
      </c>
    </row>
    <row r="40" spans="1:33" s="20" customFormat="1" ht="12">
      <c r="A40" s="20">
        <v>2280</v>
      </c>
      <c r="B40" s="35">
        <v>695.1219512195122</v>
      </c>
      <c r="C40" s="20">
        <v>313</v>
      </c>
      <c r="D40" s="21">
        <v>0.14904761904761904</v>
      </c>
      <c r="E40" s="21">
        <v>0.35095238095238096</v>
      </c>
      <c r="F40" s="34">
        <v>2048.5303514376997</v>
      </c>
      <c r="G40" s="34">
        <v>12573.73801916933</v>
      </c>
      <c r="H40" s="35">
        <v>1066.6485623003196</v>
      </c>
      <c r="I40" s="35">
        <v>57.354140575079875</v>
      </c>
      <c r="J40" s="35">
        <v>22.22773162939297</v>
      </c>
      <c r="K40" s="35">
        <v>2.8161405750798725</v>
      </c>
      <c r="L40" s="35">
        <v>0.6734249201277955</v>
      </c>
      <c r="M40" s="35">
        <v>0.8052843450479235</v>
      </c>
      <c r="N40" s="35">
        <v>0.26607348242811507</v>
      </c>
      <c r="O40" s="35">
        <v>0.016482428115015976</v>
      </c>
      <c r="P40" s="35">
        <v>0.40499680511182107</v>
      </c>
      <c r="Q40" s="35">
        <v>0.8288306709265175</v>
      </c>
      <c r="R40" s="35">
        <v>0.10124920127795527</v>
      </c>
      <c r="S40" s="35">
        <v>0.12008626198083067</v>
      </c>
      <c r="T40" s="35">
        <v>0.31081150159744414</v>
      </c>
      <c r="U40" s="35">
        <v>0.19072523961661345</v>
      </c>
      <c r="V40" s="35">
        <v>0.056511182108626205</v>
      </c>
      <c r="W40" s="34">
        <v>11.186572760904815</v>
      </c>
      <c r="X40" s="35">
        <v>7.892976588628762</v>
      </c>
      <c r="Y40" s="35">
        <v>3.0265486725663715</v>
      </c>
      <c r="Z40" s="35">
        <v>6.137931034482759</v>
      </c>
      <c r="AA40" s="20">
        <v>-47.9</v>
      </c>
      <c r="AB40" s="20">
        <v>-8.5</v>
      </c>
      <c r="AC40" s="20">
        <v>-28.9</v>
      </c>
      <c r="AG40" s="105">
        <f t="shared" si="0"/>
        <v>1.0413822077512866</v>
      </c>
    </row>
    <row r="41" spans="1:33" s="20" customFormat="1" ht="12">
      <c r="A41" s="20">
        <v>2340</v>
      </c>
      <c r="B41" s="35">
        <v>713.4146341463415</v>
      </c>
      <c r="C41" s="20">
        <v>353</v>
      </c>
      <c r="D41" s="21">
        <v>0.1680952380952381</v>
      </c>
      <c r="E41" s="21">
        <v>0.3319047619047619</v>
      </c>
      <c r="F41" s="34">
        <v>1816.5439093484422</v>
      </c>
      <c r="G41" s="34">
        <v>10721.55807365439</v>
      </c>
      <c r="H41" s="35">
        <v>736.4900849858358</v>
      </c>
      <c r="I41" s="35">
        <v>23.751311614730877</v>
      </c>
      <c r="J41" s="35">
        <v>6.926560906515581</v>
      </c>
      <c r="K41" s="35">
        <v>1.4828526912181303</v>
      </c>
      <c r="L41" s="35">
        <v>0.2784050991501416</v>
      </c>
      <c r="M41" s="35">
        <v>0.15203682719546743</v>
      </c>
      <c r="N41" s="35">
        <v>3.796971671388102</v>
      </c>
      <c r="O41" s="35">
        <v>0</v>
      </c>
      <c r="P41" s="35">
        <v>0</v>
      </c>
      <c r="Q41" s="35">
        <v>0</v>
      </c>
      <c r="R41" s="35">
        <v>0</v>
      </c>
      <c r="S41" s="35">
        <v>4.689447592067989</v>
      </c>
      <c r="T41" s="35">
        <v>0</v>
      </c>
      <c r="U41" s="35">
        <v>0</v>
      </c>
      <c r="V41" s="35">
        <v>0</v>
      </c>
      <c r="W41" s="34">
        <v>14.102833812518016</v>
      </c>
      <c r="X41" s="35">
        <v>4.671105193075899</v>
      </c>
      <c r="Y41" s="35">
        <v>0.04004160166406656</v>
      </c>
      <c r="Z41" s="35">
        <v>5.902173913043478</v>
      </c>
      <c r="AA41" s="20">
        <v>-48.4</v>
      </c>
      <c r="AB41" s="20">
        <v>-9.1</v>
      </c>
      <c r="AC41" s="20">
        <v>-29.1</v>
      </c>
      <c r="AG41" s="105">
        <f t="shared" si="0"/>
        <v>1.0412988650693569</v>
      </c>
    </row>
    <row r="42" spans="1:33" s="20" customFormat="1" ht="12">
      <c r="A42" s="20">
        <v>2400</v>
      </c>
      <c r="B42" s="35">
        <v>731.7073170731708</v>
      </c>
      <c r="C42" s="20">
        <v>410</v>
      </c>
      <c r="D42" s="21">
        <v>0.19523809523809524</v>
      </c>
      <c r="E42" s="21">
        <v>0.3047619047619048</v>
      </c>
      <c r="F42" s="34">
        <v>1326.829268292683</v>
      </c>
      <c r="G42" s="34">
        <v>10770.731707317074</v>
      </c>
      <c r="H42" s="35">
        <v>533.8536585365854</v>
      </c>
      <c r="I42" s="35">
        <v>16.96780487804878</v>
      </c>
      <c r="J42" s="35">
        <v>8.307512195121951</v>
      </c>
      <c r="K42" s="35">
        <v>0.5884878048780489</v>
      </c>
      <c r="L42" s="35">
        <v>0.2778536585365854</v>
      </c>
      <c r="M42" s="35">
        <v>0.3527804878048781</v>
      </c>
      <c r="N42" s="35">
        <v>0.25131707317073176</v>
      </c>
      <c r="O42" s="35">
        <v>0.21853658536585369</v>
      </c>
      <c r="P42" s="35">
        <v>0.287219512195122</v>
      </c>
      <c r="Q42" s="35">
        <v>0.2981463414634147</v>
      </c>
      <c r="R42" s="35">
        <v>0.17326829268292684</v>
      </c>
      <c r="S42" s="35">
        <v>0.271609756097561</v>
      </c>
      <c r="T42" s="35">
        <v>0.3949268292682927</v>
      </c>
      <c r="U42" s="35">
        <v>0</v>
      </c>
      <c r="V42" s="35">
        <v>0</v>
      </c>
      <c r="W42" s="34">
        <v>19.553943378581348</v>
      </c>
      <c r="X42" s="35">
        <v>14.116710875331563</v>
      </c>
      <c r="Y42" s="35">
        <v>1.403726708074534</v>
      </c>
      <c r="Z42" s="35">
        <v>8.117647058823529</v>
      </c>
      <c r="AA42" s="20">
        <v>-48.7</v>
      </c>
      <c r="AB42" s="20">
        <v>-9.2</v>
      </c>
      <c r="AC42" s="20">
        <v>-29.7</v>
      </c>
      <c r="AG42" s="105">
        <f t="shared" si="0"/>
        <v>1.0415221276148428</v>
      </c>
    </row>
    <row r="43" spans="1:33" s="20" customFormat="1" ht="12">
      <c r="A43" s="20">
        <v>2460</v>
      </c>
      <c r="B43" s="35">
        <v>750</v>
      </c>
      <c r="C43" s="20">
        <v>392</v>
      </c>
      <c r="D43" s="21">
        <v>0.18666666666666665</v>
      </c>
      <c r="E43" s="21">
        <v>0.31333333333333335</v>
      </c>
      <c r="F43" s="34">
        <v>956.7857142857146</v>
      </c>
      <c r="G43" s="34">
        <v>10558.214285714288</v>
      </c>
      <c r="H43" s="35">
        <v>958.4642857142859</v>
      </c>
      <c r="I43" s="35">
        <v>8.419714285714287</v>
      </c>
      <c r="J43" s="35">
        <v>4.2417500000000015</v>
      </c>
      <c r="K43" s="35">
        <v>0.4632857142857144</v>
      </c>
      <c r="L43" s="35">
        <v>0.15946428571428575</v>
      </c>
      <c r="M43" s="35">
        <v>0.25514285714285717</v>
      </c>
      <c r="N43" s="35">
        <v>0.2316428571428572</v>
      </c>
      <c r="O43" s="35">
        <v>0</v>
      </c>
      <c r="P43" s="35">
        <v>0.18464285714285716</v>
      </c>
      <c r="Q43" s="35">
        <v>0</v>
      </c>
      <c r="R43" s="35">
        <v>1.2320714285714287</v>
      </c>
      <c r="S43" s="35">
        <v>0.2769642857142858</v>
      </c>
      <c r="T43" s="35">
        <v>0.8577500000000002</v>
      </c>
      <c r="U43" s="35">
        <v>0.1460357142857143</v>
      </c>
      <c r="V43" s="35">
        <v>9.910285714285715</v>
      </c>
      <c r="W43" s="34">
        <v>10.919835560123332</v>
      </c>
      <c r="X43" s="35">
        <v>9.155797101449275</v>
      </c>
      <c r="Y43" s="35">
        <v>1.1014492753623186</v>
      </c>
      <c r="Z43" s="35">
        <v>11.035087719298245</v>
      </c>
      <c r="AA43" s="20">
        <v>-48.5</v>
      </c>
      <c r="AB43" s="20">
        <v>-9.4</v>
      </c>
      <c r="AC43" s="20">
        <v>-29.6</v>
      </c>
      <c r="AG43" s="105">
        <f t="shared" si="0"/>
        <v>1.0410930110352077</v>
      </c>
    </row>
    <row r="44" spans="1:33" s="20" customFormat="1" ht="12">
      <c r="A44" s="20">
        <v>2520</v>
      </c>
      <c r="B44" s="35">
        <v>768.2926829268293</v>
      </c>
      <c r="C44" s="20">
        <v>357</v>
      </c>
      <c r="D44" s="21">
        <v>0.17</v>
      </c>
      <c r="E44" s="21">
        <v>0.33</v>
      </c>
      <c r="F44" s="34">
        <v>116.47058823529409</v>
      </c>
      <c r="G44" s="34">
        <v>7007.647058823529</v>
      </c>
      <c r="H44" s="35">
        <v>941.4705882352939</v>
      </c>
      <c r="I44" s="35">
        <v>39.4990588235294</v>
      </c>
      <c r="J44" s="35">
        <v>4.800529411764705</v>
      </c>
      <c r="K44" s="35">
        <v>2.205176470588235</v>
      </c>
      <c r="L44" s="35">
        <v>2.263411764705882</v>
      </c>
      <c r="M44" s="35">
        <v>2.096470588235294</v>
      </c>
      <c r="N44" s="35">
        <v>3.3174705882352935</v>
      </c>
      <c r="O44" s="35">
        <v>0.8114117647058822</v>
      </c>
      <c r="P44" s="35">
        <v>0.15141176470588233</v>
      </c>
      <c r="Q44" s="35">
        <v>5.949705882352941</v>
      </c>
      <c r="R44" s="35">
        <v>3.311647058823529</v>
      </c>
      <c r="S44" s="35">
        <v>7.430823529411763</v>
      </c>
      <c r="T44" s="35">
        <v>13.357235294117645</v>
      </c>
      <c r="U44" s="35">
        <v>5.656588235294117</v>
      </c>
      <c r="V44" s="35">
        <v>136.25311764705882</v>
      </c>
      <c r="W44" s="34">
        <v>7.143592138486747</v>
      </c>
      <c r="X44" s="35">
        <v>2.17693661971831</v>
      </c>
      <c r="Y44" s="35">
        <v>0.6319485078993564</v>
      </c>
      <c r="Z44" s="35">
        <v>60.16666666666668</v>
      </c>
      <c r="AA44" s="20">
        <v>-46.2</v>
      </c>
      <c r="AB44" s="20">
        <v>-12.5</v>
      </c>
      <c r="AC44" s="20">
        <v>-29</v>
      </c>
      <c r="AG44" s="105">
        <f t="shared" si="0"/>
        <v>1.0353323547913609</v>
      </c>
    </row>
    <row r="45" spans="1:26" s="20" customFormat="1" ht="12">
      <c r="A45" s="20">
        <v>2580</v>
      </c>
      <c r="B45" s="35">
        <v>786.5853658536586</v>
      </c>
      <c r="C45" s="20">
        <v>368</v>
      </c>
      <c r="D45" s="21">
        <v>0.17523809523809525</v>
      </c>
      <c r="E45" s="21">
        <v>0.32476190476190475</v>
      </c>
      <c r="F45" s="34">
        <v>92.66304347826086</v>
      </c>
      <c r="G45" s="34">
        <v>17568.91304347826</v>
      </c>
      <c r="H45" s="35">
        <v>843.2336956521738</v>
      </c>
      <c r="I45" s="35">
        <v>11.304891304347825</v>
      </c>
      <c r="J45" s="35">
        <v>0.871032608695652</v>
      </c>
      <c r="K45" s="35">
        <v>0.6653206521739129</v>
      </c>
      <c r="L45" s="35">
        <v>0.33729347826086953</v>
      </c>
      <c r="M45" s="35">
        <v>2.81325</v>
      </c>
      <c r="N45" s="35">
        <v>5.89707608695652</v>
      </c>
      <c r="O45" s="35">
        <v>3.6435108695652167</v>
      </c>
      <c r="P45" s="35">
        <v>0.21127173913043476</v>
      </c>
      <c r="Q45" s="35">
        <v>15.969548913043477</v>
      </c>
      <c r="R45" s="35">
        <v>12.19075</v>
      </c>
      <c r="S45" s="35">
        <v>32.55252717391304</v>
      </c>
      <c r="T45" s="35">
        <v>89.94060326086955</v>
      </c>
      <c r="U45" s="35">
        <v>36.34059239130435</v>
      </c>
      <c r="V45" s="35">
        <v>912.0452717391304</v>
      </c>
      <c r="W45" s="34">
        <v>20.55953155497723</v>
      </c>
      <c r="X45" s="35">
        <v>1.309192200557103</v>
      </c>
      <c r="Y45" s="35">
        <v>0.47705845380263995</v>
      </c>
      <c r="Z45" s="35">
        <v>189.6</v>
      </c>
    </row>
    <row r="46" spans="1:33" s="20" customFormat="1" ht="12">
      <c r="A46" s="20">
        <v>2640</v>
      </c>
      <c r="B46" s="35">
        <v>804.8780487804878</v>
      </c>
      <c r="C46" s="20">
        <v>385</v>
      </c>
      <c r="D46" s="21">
        <v>0.18333333333333332</v>
      </c>
      <c r="E46" s="21">
        <v>0.31666666666666665</v>
      </c>
      <c r="F46" s="34">
        <v>51.81818181818182</v>
      </c>
      <c r="G46" s="34">
        <v>22730.909090909092</v>
      </c>
      <c r="H46" s="35">
        <v>459.4545454545455</v>
      </c>
      <c r="I46" s="35">
        <v>2.571909090909091</v>
      </c>
      <c r="J46" s="35">
        <v>0.6511818181818182</v>
      </c>
      <c r="K46" s="35">
        <v>0.3972727272727273</v>
      </c>
      <c r="L46" s="35">
        <v>0.5026363636363637</v>
      </c>
      <c r="M46" s="35">
        <v>1.9604545454545457</v>
      </c>
      <c r="N46" s="35">
        <v>3.8466363636363634</v>
      </c>
      <c r="O46" s="35">
        <v>2.464818181818182</v>
      </c>
      <c r="P46" s="35">
        <v>0.19863636363636364</v>
      </c>
      <c r="Q46" s="35">
        <v>11.144363636363636</v>
      </c>
      <c r="R46" s="35">
        <v>6.884909090909091</v>
      </c>
      <c r="S46" s="35">
        <v>21.642727272727274</v>
      </c>
      <c r="T46" s="35">
        <v>56.730545454545464</v>
      </c>
      <c r="U46" s="35">
        <v>21.14527272727273</v>
      </c>
      <c r="V46" s="35">
        <v>619.6262727272727</v>
      </c>
      <c r="W46" s="34">
        <v>49.19828478928105</v>
      </c>
      <c r="X46" s="35">
        <v>1.6391304347826088</v>
      </c>
      <c r="Y46" s="35">
        <v>0.5096542433767401</v>
      </c>
      <c r="Z46" s="35">
        <v>438.6666666666667</v>
      </c>
      <c r="AA46" s="20">
        <v>-48.2</v>
      </c>
      <c r="AB46" s="20">
        <v>-12.4</v>
      </c>
      <c r="AC46" s="20">
        <v>-29.8</v>
      </c>
      <c r="AG46" s="105">
        <f>(AB46+1000)/(AA46+1000)</f>
        <v>1.0376129438957764</v>
      </c>
    </row>
    <row r="47" spans="1:26" s="20" customFormat="1" ht="12">
      <c r="A47" s="20">
        <v>2700</v>
      </c>
      <c r="B47" s="35">
        <v>823.1707317073171</v>
      </c>
      <c r="C47" s="20">
        <v>314</v>
      </c>
      <c r="D47" s="21">
        <v>0.14952380952380953</v>
      </c>
      <c r="E47" s="21">
        <v>0.3504761904761905</v>
      </c>
      <c r="F47" s="34">
        <v>11649.426751592357</v>
      </c>
      <c r="G47" s="34">
        <v>30283.821656050957</v>
      </c>
      <c r="H47" s="35">
        <v>419.5668789808917</v>
      </c>
      <c r="I47" s="35">
        <v>3.365910828025478</v>
      </c>
      <c r="J47" s="35">
        <v>0.7125605095541401</v>
      </c>
      <c r="K47" s="35">
        <v>0.5367643312101912</v>
      </c>
      <c r="L47" s="35">
        <v>1.1344713375796178</v>
      </c>
      <c r="M47" s="35">
        <v>2.1423694267515923</v>
      </c>
      <c r="N47" s="35">
        <v>3.7432866242038214</v>
      </c>
      <c r="O47" s="35">
        <v>2.5267770700636945</v>
      </c>
      <c r="P47" s="35">
        <v>0.29768152866242037</v>
      </c>
      <c r="Q47" s="35">
        <v>10.941554140127389</v>
      </c>
      <c r="R47" s="35">
        <v>6.066140127388535</v>
      </c>
      <c r="S47" s="35">
        <v>19.639949044585986</v>
      </c>
      <c r="T47" s="35">
        <v>65.47587261146498</v>
      </c>
      <c r="U47" s="35">
        <v>22.94491719745223</v>
      </c>
      <c r="V47" s="35">
        <v>583.3503184713376</v>
      </c>
      <c r="W47" s="34">
        <v>71.60433616351504</v>
      </c>
      <c r="X47" s="35">
        <v>1.3275109170305674</v>
      </c>
      <c r="Y47" s="35">
        <v>0.5723231058234189</v>
      </c>
      <c r="Z47" s="35">
        <v>2.5995975855130786</v>
      </c>
    </row>
    <row r="48" spans="1:33" s="20" customFormat="1" ht="12">
      <c r="A48" s="20">
        <v>2760</v>
      </c>
      <c r="B48" s="35">
        <v>841.4634146341464</v>
      </c>
      <c r="C48" s="20">
        <v>373</v>
      </c>
      <c r="D48" s="21">
        <v>0.17761904761904762</v>
      </c>
      <c r="E48" s="21">
        <v>0.3223809523809524</v>
      </c>
      <c r="F48" s="34">
        <v>290.402144772118</v>
      </c>
      <c r="G48" s="34">
        <v>22233.91420911528</v>
      </c>
      <c r="H48" s="35">
        <v>370.26273458445036</v>
      </c>
      <c r="I48" s="35">
        <v>3.6608820375335123</v>
      </c>
      <c r="J48" s="35">
        <v>0.814941018766756</v>
      </c>
      <c r="K48" s="35">
        <v>0.6806300268096515</v>
      </c>
      <c r="L48" s="35">
        <v>0.6243646112600535</v>
      </c>
      <c r="M48" s="35">
        <v>1.4483806970509383</v>
      </c>
      <c r="N48" s="35">
        <v>1.9602144772117962</v>
      </c>
      <c r="O48" s="35">
        <v>1.23057908847185</v>
      </c>
      <c r="P48" s="35">
        <v>0.2196166219839142</v>
      </c>
      <c r="Q48" s="35">
        <v>6.701029490616622</v>
      </c>
      <c r="R48" s="35">
        <v>4.012994638069705</v>
      </c>
      <c r="S48" s="35">
        <v>8.34543163538874</v>
      </c>
      <c r="T48" s="35">
        <v>29.069254691689004</v>
      </c>
      <c r="U48" s="35">
        <v>12.29671581769437</v>
      </c>
      <c r="V48" s="35">
        <v>301.9365549597855</v>
      </c>
      <c r="W48" s="34">
        <v>59.461112432469164</v>
      </c>
      <c r="X48" s="35">
        <v>1.1973333333333334</v>
      </c>
      <c r="Y48" s="35">
        <v>0.7388888888888889</v>
      </c>
      <c r="Z48" s="35">
        <v>76.5625</v>
      </c>
      <c r="AA48" s="20">
        <v>-48.5</v>
      </c>
      <c r="AB48" s="20">
        <v>-10.6</v>
      </c>
      <c r="AC48" s="20">
        <v>-29.3</v>
      </c>
      <c r="AG48" s="105">
        <f>(AB48+1000)/(AA48+1000)</f>
        <v>1.0398318444561219</v>
      </c>
    </row>
    <row r="49" spans="1:26" s="20" customFormat="1" ht="12">
      <c r="A49" s="20">
        <v>2820</v>
      </c>
      <c r="B49" s="35">
        <v>859.7560975609756</v>
      </c>
      <c r="C49" s="20">
        <v>328</v>
      </c>
      <c r="D49" s="21">
        <v>0.15619047619047619</v>
      </c>
      <c r="E49" s="21">
        <v>0.3438095238095238</v>
      </c>
      <c r="F49" s="34">
        <v>594.3292682926829</v>
      </c>
      <c r="G49" s="34">
        <v>24411.524390243903</v>
      </c>
      <c r="H49" s="35">
        <v>248.73780487804876</v>
      </c>
      <c r="I49" s="35">
        <v>2.201219512195122</v>
      </c>
      <c r="J49" s="35">
        <v>0.6757743902439024</v>
      </c>
      <c r="K49" s="35">
        <v>0.5635121951219512</v>
      </c>
      <c r="L49" s="35">
        <v>0.722</v>
      </c>
      <c r="M49" s="35">
        <v>1.8952499999999997</v>
      </c>
      <c r="N49" s="35">
        <v>4.041439024390244</v>
      </c>
      <c r="O49" s="35">
        <v>2.1770060975609757</v>
      </c>
      <c r="P49" s="35">
        <v>0.25534146341463415</v>
      </c>
      <c r="Q49" s="35">
        <v>12.995999999999999</v>
      </c>
      <c r="R49" s="35">
        <v>8.208347560975609</v>
      </c>
      <c r="S49" s="35">
        <v>26.13067682926829</v>
      </c>
      <c r="T49" s="35">
        <v>70.9409024390244</v>
      </c>
      <c r="U49" s="35">
        <v>31.90887804878049</v>
      </c>
      <c r="V49" s="35">
        <v>817.3150060975609</v>
      </c>
      <c r="W49" s="34">
        <v>97.28070175438599</v>
      </c>
      <c r="X49" s="35">
        <v>1.19921875</v>
      </c>
      <c r="Y49" s="35">
        <v>0.46895424836601296</v>
      </c>
      <c r="Z49" s="35">
        <v>41.07407407407408</v>
      </c>
    </row>
    <row r="50" spans="1:33" s="20" customFormat="1" ht="12">
      <c r="A50" s="20">
        <v>2880</v>
      </c>
      <c r="B50" s="35">
        <v>878.048780487805</v>
      </c>
      <c r="C50" s="20">
        <v>411</v>
      </c>
      <c r="D50" s="21">
        <v>0.1957142857142857</v>
      </c>
      <c r="E50" s="21">
        <v>0.30428571428571427</v>
      </c>
      <c r="F50" s="34">
        <v>326.4963503649635</v>
      </c>
      <c r="G50" s="34">
        <v>17475.328467153286</v>
      </c>
      <c r="H50" s="35">
        <v>110.38686131386861</v>
      </c>
      <c r="I50" s="35">
        <v>3.2183211678832118</v>
      </c>
      <c r="J50" s="35">
        <v>1.0121386861313868</v>
      </c>
      <c r="K50" s="35">
        <v>0.7167372262773722</v>
      </c>
      <c r="L50" s="35">
        <v>0.6483284671532846</v>
      </c>
      <c r="M50" s="35">
        <v>1.5594087591240875</v>
      </c>
      <c r="N50" s="35">
        <v>2.454941605839416</v>
      </c>
      <c r="O50" s="35">
        <v>1.5252043795620436</v>
      </c>
      <c r="P50" s="35">
        <v>0.17257664233576642</v>
      </c>
      <c r="Q50" s="35">
        <v>8.588408759124087</v>
      </c>
      <c r="R50" s="35">
        <v>5.035817518248175</v>
      </c>
      <c r="S50" s="35">
        <v>11.906233576642338</v>
      </c>
      <c r="T50" s="35">
        <v>38.657167883211685</v>
      </c>
      <c r="U50" s="35">
        <v>15.530343065693431</v>
      </c>
      <c r="V50" s="35">
        <v>367.66909489051096</v>
      </c>
      <c r="W50" s="34">
        <v>153.8250992199261</v>
      </c>
      <c r="X50" s="35">
        <v>1.4121475054229935</v>
      </c>
      <c r="Y50" s="35">
        <v>0.6352121595946802</v>
      </c>
      <c r="Z50" s="35">
        <v>53.523809523809526</v>
      </c>
      <c r="AA50" s="20">
        <v>-50.3</v>
      </c>
      <c r="AB50" s="20">
        <v>-9.5</v>
      </c>
      <c r="AC50" s="20">
        <v>-33.3</v>
      </c>
      <c r="AG50" s="105">
        <f>(AB50+1000)/(AA50+1000)</f>
        <v>1.0429609350321154</v>
      </c>
    </row>
    <row r="51" spans="1:26" s="20" customFormat="1" ht="12">
      <c r="A51" s="20">
        <v>2940</v>
      </c>
      <c r="B51" s="35">
        <v>896.3414634146342</v>
      </c>
      <c r="C51" s="20">
        <v>325</v>
      </c>
      <c r="D51" s="21">
        <v>0.15476190476190477</v>
      </c>
      <c r="E51" s="21">
        <v>0.34523809523809523</v>
      </c>
      <c r="F51" s="34">
        <v>669.2307692307692</v>
      </c>
      <c r="G51" s="34">
        <v>18203.076923076922</v>
      </c>
      <c r="H51" s="35">
        <v>109.3076923076923</v>
      </c>
      <c r="I51" s="35">
        <v>3.4309230769230767</v>
      </c>
      <c r="J51" s="35">
        <v>0.6112307692307692</v>
      </c>
      <c r="K51" s="35">
        <v>1.0908461538461538</v>
      </c>
      <c r="L51" s="35">
        <v>0.6647692307692308</v>
      </c>
      <c r="M51" s="35">
        <v>1.0216923076923077</v>
      </c>
      <c r="N51" s="35">
        <v>1.168923076923077</v>
      </c>
      <c r="O51" s="35">
        <v>0.3056153846153846</v>
      </c>
      <c r="P51" s="35">
        <v>0.8744615384615384</v>
      </c>
      <c r="Q51" s="35">
        <v>11.557615384615383</v>
      </c>
      <c r="R51" s="35">
        <v>6.866307692307691</v>
      </c>
      <c r="S51" s="35">
        <v>9.382615384615384</v>
      </c>
      <c r="T51" s="35">
        <v>29.707153846153844</v>
      </c>
      <c r="U51" s="35">
        <v>14.433076923076921</v>
      </c>
      <c r="V51" s="35">
        <v>348.5889230769231</v>
      </c>
      <c r="W51" s="34">
        <v>161.46266175946812</v>
      </c>
      <c r="X51" s="35">
        <v>0.5603271983640082</v>
      </c>
      <c r="Y51" s="35">
        <v>0.8740458015267175</v>
      </c>
      <c r="Z51" s="35">
        <v>27.2</v>
      </c>
    </row>
    <row r="52" spans="1:33" s="20" customFormat="1" ht="12.75" thickBot="1">
      <c r="A52" s="112">
        <v>3000</v>
      </c>
      <c r="B52" s="113">
        <v>914.6341463414635</v>
      </c>
      <c r="C52" s="112">
        <v>362</v>
      </c>
      <c r="D52" s="114">
        <v>0.17238095238095238</v>
      </c>
      <c r="E52" s="114">
        <v>0.3276190476190476</v>
      </c>
      <c r="F52" s="115">
        <v>741.2154696132595</v>
      </c>
      <c r="G52" s="115">
        <v>18131.27071823204</v>
      </c>
      <c r="H52" s="113">
        <v>142.54143646408838</v>
      </c>
      <c r="I52" s="113">
        <v>6.262320441988949</v>
      </c>
      <c r="J52" s="113">
        <v>2.3813922651933694</v>
      </c>
      <c r="K52" s="113">
        <v>9.103646408839777</v>
      </c>
      <c r="L52" s="113">
        <v>0.7469171270718231</v>
      </c>
      <c r="M52" s="113">
        <v>2.7957127071823202</v>
      </c>
      <c r="N52" s="113">
        <v>2.1020110497237567</v>
      </c>
      <c r="O52" s="113">
        <v>1.925259668508287</v>
      </c>
      <c r="P52" s="113">
        <v>0.3040883977900552</v>
      </c>
      <c r="Q52" s="113">
        <v>7.026342541436463</v>
      </c>
      <c r="R52" s="113">
        <v>3.688972375690607</v>
      </c>
      <c r="S52" s="113">
        <v>7.4748729281767945</v>
      </c>
      <c r="T52" s="113">
        <v>24.30806629834254</v>
      </c>
      <c r="U52" s="113">
        <v>9.35832044198895</v>
      </c>
      <c r="V52" s="113">
        <v>226.96397790055246</v>
      </c>
      <c r="W52" s="115">
        <v>121.8468612299636</v>
      </c>
      <c r="X52" s="113">
        <v>0.26158663883089767</v>
      </c>
      <c r="Y52" s="113">
        <v>1.3300180831826403</v>
      </c>
      <c r="Z52" s="113">
        <v>24.461538461538463</v>
      </c>
      <c r="AA52" s="112">
        <v>-51.1</v>
      </c>
      <c r="AB52" s="112">
        <v>-11.2</v>
      </c>
      <c r="AC52" s="112">
        <v>-34.6</v>
      </c>
      <c r="AD52" s="112"/>
      <c r="AE52" s="112"/>
      <c r="AF52" s="112"/>
      <c r="AG52" s="118">
        <f>(AB52+1000)/(AA52+1000)</f>
        <v>1.0420486879544735</v>
      </c>
    </row>
    <row r="54" ht="12.75">
      <c r="A54" s="32" t="s">
        <v>51</v>
      </c>
    </row>
  </sheetData>
  <printOptions/>
  <pageMargins left="0.75" right="0.75" top="1" bottom="1" header="0.5" footer="0.5"/>
  <pageSetup fitToHeight="1" fitToWidth="1" orientation="portrait"/>
</worksheet>
</file>

<file path=xl/worksheets/sheet11.xml><?xml version="1.0" encoding="utf-8"?>
<worksheet xmlns="http://schemas.openxmlformats.org/spreadsheetml/2006/main" xmlns:r="http://schemas.openxmlformats.org/officeDocument/2006/relationships">
  <sheetPr>
    <pageSetUpPr fitToPage="1"/>
  </sheetPr>
  <dimension ref="A1:AG55"/>
  <sheetViews>
    <sheetView workbookViewId="0" topLeftCell="A1">
      <selection activeCell="A1" sqref="A1"/>
    </sheetView>
  </sheetViews>
  <sheetFormatPr defaultColWidth="11.00390625" defaultRowHeight="12.75"/>
  <cols>
    <col min="1" max="1" width="8.625" style="0" bestFit="1" customWidth="1"/>
    <col min="2" max="2" width="4.875" style="8" bestFit="1" customWidth="1"/>
    <col min="3" max="3" width="6.625" style="0" bestFit="1" customWidth="1"/>
    <col min="4" max="4" width="8.75390625" style="0" bestFit="1" customWidth="1"/>
    <col min="5" max="5" width="5.125" style="0" bestFit="1" customWidth="1"/>
    <col min="6" max="7" width="5.00390625" style="17" bestFit="1" customWidth="1"/>
    <col min="8" max="8" width="5.375" style="8" bestFit="1" customWidth="1"/>
    <col min="9" max="9" width="4.75390625" style="8" bestFit="1" customWidth="1"/>
    <col min="10" max="10" width="4.625" style="8" bestFit="1" customWidth="1"/>
    <col min="11" max="11" width="3.875" style="8" bestFit="1" customWidth="1"/>
    <col min="12" max="12" width="5.00390625" style="8" bestFit="1" customWidth="1"/>
    <col min="13" max="15" width="3.875" style="8" bestFit="1" customWidth="1"/>
    <col min="16" max="16" width="6.25390625" style="8" bestFit="1" customWidth="1"/>
    <col min="17" max="18" width="4.00390625" style="8" bestFit="1" customWidth="1"/>
    <col min="19" max="19" width="3.875" style="8" bestFit="1" customWidth="1"/>
    <col min="20" max="20" width="4.125" style="8" bestFit="1" customWidth="1"/>
    <col min="21" max="21" width="3.875" style="8" bestFit="1" customWidth="1"/>
    <col min="22" max="22" width="4.25390625" style="8" bestFit="1" customWidth="1"/>
    <col min="23" max="23" width="7.375" style="0" bestFit="1" customWidth="1"/>
    <col min="24" max="25" width="5.875" style="0" bestFit="1" customWidth="1"/>
    <col min="26" max="26" width="6.25390625" style="45" bestFit="1" customWidth="1"/>
    <col min="27" max="27" width="5.00390625" style="0" bestFit="1" customWidth="1"/>
    <col min="28" max="28" width="5.75390625" style="0" bestFit="1" customWidth="1"/>
    <col min="29" max="31" width="5.00390625" style="0" bestFit="1" customWidth="1"/>
    <col min="32" max="32" width="5.25390625" style="0" bestFit="1" customWidth="1"/>
    <col min="33" max="33" width="6.75390625" style="0" bestFit="1" customWidth="1"/>
  </cols>
  <sheetData>
    <row r="1" ht="13.5" thickBot="1">
      <c r="A1" s="20" t="s">
        <v>16</v>
      </c>
    </row>
    <row r="2" spans="1:33" s="24" customFormat="1" ht="13.5">
      <c r="A2" s="106" t="s">
        <v>76</v>
      </c>
      <c r="B2" s="109" t="s">
        <v>76</v>
      </c>
      <c r="C2" s="106" t="s">
        <v>175</v>
      </c>
      <c r="D2" s="107" t="s">
        <v>305</v>
      </c>
      <c r="E2" s="107" t="s">
        <v>177</v>
      </c>
      <c r="F2" s="108" t="s">
        <v>127</v>
      </c>
      <c r="G2" s="108" t="s">
        <v>130</v>
      </c>
      <c r="H2" s="109" t="s">
        <v>131</v>
      </c>
      <c r="I2" s="109" t="s">
        <v>133</v>
      </c>
      <c r="J2" s="109" t="s">
        <v>303</v>
      </c>
      <c r="K2" s="109" t="s">
        <v>304</v>
      </c>
      <c r="L2" s="109" t="s">
        <v>56</v>
      </c>
      <c r="M2" s="109" t="s">
        <v>278</v>
      </c>
      <c r="N2" s="109" t="s">
        <v>279</v>
      </c>
      <c r="O2" s="131" t="s">
        <v>68</v>
      </c>
      <c r="P2" s="109" t="s">
        <v>231</v>
      </c>
      <c r="Q2" s="109" t="s">
        <v>232</v>
      </c>
      <c r="R2" s="109" t="s">
        <v>233</v>
      </c>
      <c r="S2" s="109" t="s">
        <v>57</v>
      </c>
      <c r="T2" s="132" t="s">
        <v>315</v>
      </c>
      <c r="U2" s="109" t="s">
        <v>67</v>
      </c>
      <c r="V2" s="109" t="s">
        <v>234</v>
      </c>
      <c r="W2" s="108" t="s">
        <v>186</v>
      </c>
      <c r="X2" s="109" t="s">
        <v>187</v>
      </c>
      <c r="Y2" s="109" t="s">
        <v>189</v>
      </c>
      <c r="Z2" s="134" t="s">
        <v>188</v>
      </c>
      <c r="AA2" s="111" t="s">
        <v>282</v>
      </c>
      <c r="AB2" s="111" t="s">
        <v>281</v>
      </c>
      <c r="AC2" s="111" t="s">
        <v>208</v>
      </c>
      <c r="AD2" s="111" t="s">
        <v>155</v>
      </c>
      <c r="AE2" s="111" t="s">
        <v>173</v>
      </c>
      <c r="AF2" s="111" t="s">
        <v>125</v>
      </c>
      <c r="AG2" s="110" t="s">
        <v>41</v>
      </c>
    </row>
    <row r="3" spans="1:33" s="24" customFormat="1" ht="15" thickBot="1">
      <c r="A3" s="4" t="s">
        <v>58</v>
      </c>
      <c r="B3" s="7" t="s">
        <v>60</v>
      </c>
      <c r="C3" s="4" t="s">
        <v>115</v>
      </c>
      <c r="D3" s="37" t="s">
        <v>110</v>
      </c>
      <c r="E3" s="37" t="s">
        <v>110</v>
      </c>
      <c r="F3" s="48" t="s">
        <v>39</v>
      </c>
      <c r="G3" s="48" t="s">
        <v>39</v>
      </c>
      <c r="H3" s="50" t="s">
        <v>39</v>
      </c>
      <c r="I3" s="50" t="s">
        <v>39</v>
      </c>
      <c r="J3" s="50" t="s">
        <v>39</v>
      </c>
      <c r="K3" s="50" t="s">
        <v>39</v>
      </c>
      <c r="L3" s="50" t="s">
        <v>39</v>
      </c>
      <c r="M3" s="50" t="s">
        <v>39</v>
      </c>
      <c r="N3" s="50" t="s">
        <v>39</v>
      </c>
      <c r="O3" s="50" t="s">
        <v>39</v>
      </c>
      <c r="P3" s="50" t="s">
        <v>39</v>
      </c>
      <c r="Q3" s="50" t="s">
        <v>39</v>
      </c>
      <c r="R3" s="50" t="s">
        <v>39</v>
      </c>
      <c r="S3" s="50" t="s">
        <v>39</v>
      </c>
      <c r="T3" s="50" t="s">
        <v>39</v>
      </c>
      <c r="U3" s="50" t="s">
        <v>39</v>
      </c>
      <c r="V3" s="50" t="s">
        <v>39</v>
      </c>
      <c r="W3" s="11" t="s">
        <v>271</v>
      </c>
      <c r="X3" s="7" t="s">
        <v>271</v>
      </c>
      <c r="Y3" s="7" t="s">
        <v>271</v>
      </c>
      <c r="Z3" s="47" t="s">
        <v>271</v>
      </c>
      <c r="AA3" s="7" t="s">
        <v>118</v>
      </c>
      <c r="AB3" s="7" t="s">
        <v>118</v>
      </c>
      <c r="AC3" s="7" t="s">
        <v>118</v>
      </c>
      <c r="AD3" s="7" t="s">
        <v>118</v>
      </c>
      <c r="AE3" s="7" t="s">
        <v>118</v>
      </c>
      <c r="AF3" s="7" t="s">
        <v>118</v>
      </c>
      <c r="AG3" s="4"/>
    </row>
    <row r="4" spans="1:33" s="20" customFormat="1" ht="12.75" thickTop="1">
      <c r="A4" s="20">
        <v>120</v>
      </c>
      <c r="B4" s="35">
        <v>36.58536585365854</v>
      </c>
      <c r="C4" s="20">
        <v>438</v>
      </c>
      <c r="D4" s="21">
        <v>0.20857142857142855</v>
      </c>
      <c r="E4" s="21">
        <v>0.2914285714285715</v>
      </c>
      <c r="F4" s="52">
        <v>586.8493150684933</v>
      </c>
      <c r="G4" s="52">
        <v>54.63287671232878</v>
      </c>
      <c r="H4" s="53">
        <v>2.3753424657534254</v>
      </c>
      <c r="I4" s="53">
        <v>5.73295890410959</v>
      </c>
      <c r="J4" s="53">
        <v>1.8639452054794527</v>
      </c>
      <c r="K4" s="53">
        <v>5.234136986301372</v>
      </c>
      <c r="L4" s="53">
        <v>0.18863013698630143</v>
      </c>
      <c r="M4" s="53">
        <v>2.492712328767124</v>
      </c>
      <c r="N4" s="53">
        <v>3.677589041095892</v>
      </c>
      <c r="O4" s="53">
        <v>0.7167945205479453</v>
      </c>
      <c r="P4" s="53">
        <v>0</v>
      </c>
      <c r="Q4" s="53">
        <v>1.8346027397260278</v>
      </c>
      <c r="R4" s="53">
        <v>0.507205479452055</v>
      </c>
      <c r="S4" s="53">
        <v>2.2356164383561654</v>
      </c>
      <c r="T4" s="53">
        <v>5.858712328767124</v>
      </c>
      <c r="U4" s="53">
        <v>1.3525479452054798</v>
      </c>
      <c r="V4" s="53">
        <v>40.63372602739727</v>
      </c>
      <c r="W4" s="52">
        <v>6.7378941926589695</v>
      </c>
      <c r="X4" s="53">
        <v>0.3561131873998932</v>
      </c>
      <c r="Y4" s="53">
        <v>0.6778115501519756</v>
      </c>
      <c r="Z4" s="56">
        <v>0.09309523809523809</v>
      </c>
      <c r="AG4" s="105"/>
    </row>
    <row r="5" spans="1:33" s="20" customFormat="1" ht="12">
      <c r="A5" s="20">
        <v>180</v>
      </c>
      <c r="B5" s="35">
        <v>54.87804878048781</v>
      </c>
      <c r="C5" s="20">
        <v>249</v>
      </c>
      <c r="D5" s="21">
        <v>0.11857142857142856</v>
      </c>
      <c r="E5" s="21">
        <v>0.38142857142857145</v>
      </c>
      <c r="F5" s="52">
        <v>3602.8915662650606</v>
      </c>
      <c r="G5" s="52">
        <v>39.56746987951808</v>
      </c>
      <c r="H5" s="53">
        <v>7.3987951807228916</v>
      </c>
      <c r="I5" s="53">
        <v>1.2417108433734942</v>
      </c>
      <c r="J5" s="53">
        <v>0.3795903614457831</v>
      </c>
      <c r="K5" s="53">
        <v>0.9264578313253012</v>
      </c>
      <c r="L5" s="53">
        <v>0.6498072289156628</v>
      </c>
      <c r="M5" s="53">
        <v>0.16084337349397593</v>
      </c>
      <c r="N5" s="53">
        <v>0.28308433734939764</v>
      </c>
      <c r="O5" s="53">
        <v>0</v>
      </c>
      <c r="P5" s="53">
        <v>0</v>
      </c>
      <c r="Q5" s="53">
        <v>0</v>
      </c>
      <c r="R5" s="53">
        <v>0.5919036144578314</v>
      </c>
      <c r="S5" s="53">
        <v>0.3120361445783133</v>
      </c>
      <c r="T5" s="53">
        <v>0.3795903614457831</v>
      </c>
      <c r="U5" s="53">
        <v>0.041819277108433736</v>
      </c>
      <c r="V5" s="53">
        <v>0</v>
      </c>
      <c r="W5" s="52">
        <v>4.579300074460164</v>
      </c>
      <c r="X5" s="53">
        <v>0.4097222222222222</v>
      </c>
      <c r="Y5" s="53">
        <v>0.5681818181818181</v>
      </c>
      <c r="Z5" s="56">
        <v>0.010982142857142857</v>
      </c>
      <c r="AG5" s="105"/>
    </row>
    <row r="6" spans="1:26" s="20" customFormat="1" ht="12">
      <c r="A6" s="20">
        <v>210</v>
      </c>
      <c r="B6" s="35">
        <v>64.02439024390245</v>
      </c>
      <c r="C6" s="20">
        <v>261</v>
      </c>
      <c r="D6" s="21">
        <v>0.12428571428571428</v>
      </c>
      <c r="E6" s="21">
        <v>0.3757142857142857</v>
      </c>
      <c r="F6" s="52">
        <v>4443.793103448276</v>
      </c>
      <c r="G6" s="52">
        <v>29.927586206896557</v>
      </c>
      <c r="H6" s="53">
        <v>8.766666666666667</v>
      </c>
      <c r="I6" s="53">
        <v>1.0761839080459772</v>
      </c>
      <c r="J6" s="53">
        <v>0.34764367816091957</v>
      </c>
      <c r="K6" s="53">
        <v>1.0822298850574714</v>
      </c>
      <c r="L6" s="53">
        <v>0.3748505747126437</v>
      </c>
      <c r="M6" s="53">
        <v>0.16324137931034485</v>
      </c>
      <c r="N6" s="53">
        <v>0.2660229885057471</v>
      </c>
      <c r="O6" s="53">
        <v>0</v>
      </c>
      <c r="P6" s="53">
        <v>0</v>
      </c>
      <c r="Q6" s="53">
        <v>0</v>
      </c>
      <c r="R6" s="53">
        <v>0</v>
      </c>
      <c r="S6" s="53">
        <v>0.2478850574712644</v>
      </c>
      <c r="T6" s="53">
        <v>1.1305977011494255</v>
      </c>
      <c r="U6" s="53">
        <v>0</v>
      </c>
      <c r="V6" s="53">
        <v>3.228551724137932</v>
      </c>
      <c r="W6" s="52">
        <v>3.040540540540541</v>
      </c>
      <c r="X6" s="53">
        <v>0.3212290502793296</v>
      </c>
      <c r="Y6" s="53">
        <v>0.6136363636363638</v>
      </c>
      <c r="Z6" s="56">
        <v>0.0067346938775510205</v>
      </c>
    </row>
    <row r="7" spans="1:26" s="20" customFormat="1" ht="12">
      <c r="A7" s="20">
        <v>240</v>
      </c>
      <c r="B7" s="35">
        <v>73.17073170731707</v>
      </c>
      <c r="C7" s="20">
        <v>347</v>
      </c>
      <c r="D7" s="21">
        <v>0.16523809523809524</v>
      </c>
      <c r="E7" s="21">
        <v>0.33476190476190476</v>
      </c>
      <c r="F7" s="52">
        <v>36446.59942363112</v>
      </c>
      <c r="G7" s="52">
        <v>110.61613832853025</v>
      </c>
      <c r="H7" s="53">
        <v>10.332276657060518</v>
      </c>
      <c r="I7" s="53">
        <v>1.1628876080691641</v>
      </c>
      <c r="J7" s="53">
        <v>0.22285302593659942</v>
      </c>
      <c r="K7" s="53">
        <v>0.2167752161383285</v>
      </c>
      <c r="L7" s="53">
        <v>0.08914121037463976</v>
      </c>
      <c r="M7" s="53">
        <v>0.09724495677233429</v>
      </c>
      <c r="N7" s="53">
        <v>0.16004899135446687</v>
      </c>
      <c r="O7" s="53">
        <v>0</v>
      </c>
      <c r="P7" s="53">
        <v>0</v>
      </c>
      <c r="Q7" s="53">
        <v>0</v>
      </c>
      <c r="R7" s="53">
        <v>0</v>
      </c>
      <c r="S7" s="53">
        <v>0.1296599423631124</v>
      </c>
      <c r="T7" s="53">
        <v>0.010129682997118156</v>
      </c>
      <c r="U7" s="53">
        <v>0.040518731988472625</v>
      </c>
      <c r="V7" s="53">
        <v>0</v>
      </c>
      <c r="W7" s="52">
        <v>9.622841029256257</v>
      </c>
      <c r="X7" s="53">
        <v>1.0280373831775702</v>
      </c>
      <c r="Y7" s="53">
        <v>0.6075949367088607</v>
      </c>
      <c r="Z7" s="56">
        <v>0.003035019455252918</v>
      </c>
    </row>
    <row r="8" spans="1:33" s="20" customFormat="1" ht="12">
      <c r="A8" s="20">
        <v>300</v>
      </c>
      <c r="B8" s="35">
        <v>91.46341463414635</v>
      </c>
      <c r="C8" s="20">
        <v>293</v>
      </c>
      <c r="D8" s="21">
        <v>0.13952380952380952</v>
      </c>
      <c r="E8" s="21">
        <v>0.3604761904761905</v>
      </c>
      <c r="F8" s="52">
        <v>2661.1262798634816</v>
      </c>
      <c r="G8" s="52">
        <v>691.3761092150172</v>
      </c>
      <c r="H8" s="53">
        <v>5.167235494880546</v>
      </c>
      <c r="I8" s="53">
        <v>0.9740238907849831</v>
      </c>
      <c r="J8" s="53">
        <v>0.5115563139931741</v>
      </c>
      <c r="K8" s="53">
        <v>0.7544163822525598</v>
      </c>
      <c r="L8" s="53">
        <v>0.44954948805460754</v>
      </c>
      <c r="M8" s="53">
        <v>0.41337883959044375</v>
      </c>
      <c r="N8" s="53">
        <v>0.330703071672355</v>
      </c>
      <c r="O8" s="53">
        <v>0</v>
      </c>
      <c r="P8" s="53">
        <v>0</v>
      </c>
      <c r="Q8" s="53">
        <v>0.11109556313993174</v>
      </c>
      <c r="R8" s="53">
        <v>0</v>
      </c>
      <c r="S8" s="53">
        <v>0.19635494880546076</v>
      </c>
      <c r="T8" s="53">
        <v>0.2945324232081912</v>
      </c>
      <c r="U8" s="53">
        <v>0</v>
      </c>
      <c r="V8" s="53">
        <v>0</v>
      </c>
      <c r="W8" s="52">
        <v>112.57888094236434</v>
      </c>
      <c r="X8" s="53">
        <v>0.678082191780822</v>
      </c>
      <c r="Y8" s="53">
        <v>1.25</v>
      </c>
      <c r="Z8" s="56">
        <v>0.25980582524271845</v>
      </c>
      <c r="AA8" s="20">
        <v>-55.7</v>
      </c>
      <c r="AB8" s="20">
        <v>-13.4</v>
      </c>
      <c r="AG8" s="105">
        <f>(AB8+1000)/(AA8+1000)</f>
        <v>1.0447950863073177</v>
      </c>
    </row>
    <row r="9" spans="1:26" s="20" customFormat="1" ht="12">
      <c r="A9" s="20">
        <v>360</v>
      </c>
      <c r="B9" s="35">
        <v>109.75609756097562</v>
      </c>
      <c r="C9" s="20">
        <v>393</v>
      </c>
      <c r="D9" s="21">
        <v>0.18714285714285714</v>
      </c>
      <c r="E9" s="21">
        <v>0.31285714285714283</v>
      </c>
      <c r="F9" s="52">
        <v>2992.4427480916024</v>
      </c>
      <c r="G9" s="52">
        <v>578.2603053435114</v>
      </c>
      <c r="H9" s="53">
        <v>12.20381679389313</v>
      </c>
      <c r="I9" s="53">
        <v>1.7921221374045802</v>
      </c>
      <c r="J9" s="53">
        <v>0.41459541984732823</v>
      </c>
      <c r="K9" s="53">
        <v>0.8308625954198473</v>
      </c>
      <c r="L9" s="53">
        <v>0.2373893129770992</v>
      </c>
      <c r="M9" s="53">
        <v>0.29255725190839693</v>
      </c>
      <c r="N9" s="53">
        <v>0.37280152671755723</v>
      </c>
      <c r="O9" s="53">
        <v>0.025076335877862597</v>
      </c>
      <c r="P9" s="53">
        <v>0</v>
      </c>
      <c r="Q9" s="53">
        <v>0</v>
      </c>
      <c r="R9" s="53">
        <v>0.4179389312977099</v>
      </c>
      <c r="S9" s="53">
        <v>0.21064122137404578</v>
      </c>
      <c r="T9" s="53">
        <v>0.8141450381679389</v>
      </c>
      <c r="U9" s="53">
        <v>0</v>
      </c>
      <c r="V9" s="53">
        <v>3.291687022900763</v>
      </c>
      <c r="W9" s="52">
        <v>41.316292403248916</v>
      </c>
      <c r="X9" s="53">
        <v>0.49899396378269617</v>
      </c>
      <c r="Y9" s="53">
        <v>0.7847533632286996</v>
      </c>
      <c r="Z9" s="56">
        <v>0.19324022346368716</v>
      </c>
    </row>
    <row r="10" spans="1:33" s="20" customFormat="1" ht="12">
      <c r="A10" s="20">
        <v>420</v>
      </c>
      <c r="B10" s="35">
        <v>128.0487804878049</v>
      </c>
      <c r="C10" s="20">
        <v>340</v>
      </c>
      <c r="D10" s="21">
        <v>0.16190476190476188</v>
      </c>
      <c r="E10" s="21">
        <v>0.3380952380952381</v>
      </c>
      <c r="F10" s="52">
        <v>5638.235294117648</v>
      </c>
      <c r="G10" s="52">
        <v>4267.517647058824</v>
      </c>
      <c r="H10" s="53">
        <v>31.323529411764714</v>
      </c>
      <c r="I10" s="53">
        <v>1.0566470588235297</v>
      </c>
      <c r="J10" s="53">
        <v>0.16914705882352946</v>
      </c>
      <c r="K10" s="53">
        <v>0.38841176470588246</v>
      </c>
      <c r="L10" s="53">
        <v>0.29235294117647065</v>
      </c>
      <c r="M10" s="53">
        <v>0.09188235294117648</v>
      </c>
      <c r="N10" s="53">
        <v>0.18167647058823533</v>
      </c>
      <c r="O10" s="53">
        <v>0.03550000000000001</v>
      </c>
      <c r="P10" s="53">
        <v>0</v>
      </c>
      <c r="Q10" s="53">
        <v>0</v>
      </c>
      <c r="R10" s="53">
        <v>0</v>
      </c>
      <c r="S10" s="53">
        <v>0.06473529411764707</v>
      </c>
      <c r="T10" s="53">
        <v>0.1983823529411765</v>
      </c>
      <c r="U10" s="53">
        <v>0</v>
      </c>
      <c r="V10" s="53">
        <v>0</v>
      </c>
      <c r="W10" s="52">
        <v>131.79414420224427</v>
      </c>
      <c r="X10" s="53">
        <v>0.43548387096774194</v>
      </c>
      <c r="Y10" s="53">
        <v>0.5057471264367815</v>
      </c>
      <c r="Z10" s="56">
        <v>0.7568888888888888</v>
      </c>
      <c r="AA10" s="20">
        <v>-65</v>
      </c>
      <c r="AB10" s="20">
        <v>-14.5</v>
      </c>
      <c r="AG10" s="105">
        <f>(AB10+1000)/(AA10+1000)</f>
        <v>1.0540106951871657</v>
      </c>
    </row>
    <row r="11" spans="1:26" s="20" customFormat="1" ht="12">
      <c r="A11" s="20">
        <v>480</v>
      </c>
      <c r="B11" s="35">
        <v>146.34146341463415</v>
      </c>
      <c r="C11" s="20">
        <v>406</v>
      </c>
      <c r="D11" s="21">
        <v>0.1933333333333333</v>
      </c>
      <c r="E11" s="21">
        <v>0.3066666666666667</v>
      </c>
      <c r="F11" s="52">
        <v>2871.0344827586214</v>
      </c>
      <c r="G11" s="52">
        <v>11996.165517241383</v>
      </c>
      <c r="H11" s="53">
        <v>46.15862068965519</v>
      </c>
      <c r="I11" s="53">
        <v>1.4037931034482762</v>
      </c>
      <c r="J11" s="53">
        <v>0.13006896551724142</v>
      </c>
      <c r="K11" s="53">
        <v>0.22206896551724148</v>
      </c>
      <c r="L11" s="53">
        <v>0.16496551724137934</v>
      </c>
      <c r="M11" s="53">
        <v>0.09993103448275865</v>
      </c>
      <c r="N11" s="53">
        <v>0.1855862068965518</v>
      </c>
      <c r="O11" s="53">
        <v>0.023793103448275867</v>
      </c>
      <c r="P11" s="53">
        <v>0.006344827586206899</v>
      </c>
      <c r="Q11" s="53">
        <v>0.10786206896551728</v>
      </c>
      <c r="R11" s="53">
        <v>0</v>
      </c>
      <c r="S11" s="53">
        <v>0.07296551724137933</v>
      </c>
      <c r="T11" s="53">
        <v>0.20620689655172422</v>
      </c>
      <c r="U11" s="53">
        <v>0.03489655172413794</v>
      </c>
      <c r="V11" s="53">
        <v>1.249931034482759</v>
      </c>
      <c r="W11" s="52">
        <v>252.21944305486073</v>
      </c>
      <c r="X11" s="53">
        <v>0.5857142857142856</v>
      </c>
      <c r="Y11" s="53">
        <v>0.5384615384615384</v>
      </c>
      <c r="Z11" s="56">
        <v>4.178342541436464</v>
      </c>
    </row>
    <row r="12" spans="1:33" s="20" customFormat="1" ht="12">
      <c r="A12" s="20">
        <v>540</v>
      </c>
      <c r="B12" s="35">
        <v>164.63414634146343</v>
      </c>
      <c r="C12" s="20">
        <v>263</v>
      </c>
      <c r="D12" s="21">
        <v>0.12523809523809523</v>
      </c>
      <c r="E12" s="21">
        <v>0.37476190476190474</v>
      </c>
      <c r="F12" s="52">
        <v>3261.7110266159693</v>
      </c>
      <c r="G12" s="52">
        <v>8675.852091254754</v>
      </c>
      <c r="H12" s="53">
        <v>27.829277566539925</v>
      </c>
      <c r="I12" s="53">
        <v>1.1700266159695818</v>
      </c>
      <c r="J12" s="53">
        <v>0.39200380228136883</v>
      </c>
      <c r="K12" s="53">
        <v>0.7032129277566539</v>
      </c>
      <c r="L12" s="53">
        <v>0.2453764258555133</v>
      </c>
      <c r="M12" s="53">
        <v>0.15859695817490493</v>
      </c>
      <c r="N12" s="53">
        <v>0.23041444866920152</v>
      </c>
      <c r="O12" s="53">
        <v>0</v>
      </c>
      <c r="P12" s="53">
        <v>0</v>
      </c>
      <c r="Q12" s="53">
        <v>0</v>
      </c>
      <c r="R12" s="53">
        <v>0</v>
      </c>
      <c r="S12" s="53">
        <v>0.13166539923954373</v>
      </c>
      <c r="T12" s="53">
        <v>0.26333079847908747</v>
      </c>
      <c r="U12" s="53">
        <v>0</v>
      </c>
      <c r="V12" s="53">
        <v>0</v>
      </c>
      <c r="W12" s="52">
        <v>299.17449179651226</v>
      </c>
      <c r="X12" s="53">
        <v>0.5574468085106384</v>
      </c>
      <c r="Y12" s="53">
        <v>0.6883116883116883</v>
      </c>
      <c r="Z12" s="56">
        <v>2.6599082568807346</v>
      </c>
      <c r="AA12" s="20">
        <v>-30.9</v>
      </c>
      <c r="AB12" s="20">
        <v>-9.2</v>
      </c>
      <c r="AG12" s="105">
        <f>(AB12+1000)/(AA12+1000)</f>
        <v>1.0223919100196057</v>
      </c>
    </row>
    <row r="13" spans="1:26" s="20" customFormat="1" ht="12">
      <c r="A13" s="20">
        <v>600</v>
      </c>
      <c r="B13" s="35">
        <v>182.9268292682927</v>
      </c>
      <c r="C13" s="20">
        <v>411</v>
      </c>
      <c r="D13" s="21">
        <v>0.1957142857142857</v>
      </c>
      <c r="E13" s="21">
        <v>0.30428571428571427</v>
      </c>
      <c r="F13" s="52">
        <v>1181.6058394160584</v>
      </c>
      <c r="G13" s="52">
        <v>13220.925547445257</v>
      </c>
      <c r="H13" s="53">
        <v>21.144525547445255</v>
      </c>
      <c r="I13" s="53">
        <v>0.4944087591240876</v>
      </c>
      <c r="J13" s="53">
        <v>0.12127007299270073</v>
      </c>
      <c r="K13" s="53">
        <v>0.3171678832116788</v>
      </c>
      <c r="L13" s="53">
        <v>0.1819051094890511</v>
      </c>
      <c r="M13" s="53">
        <v>0.09172992700729928</v>
      </c>
      <c r="N13" s="53">
        <v>0.14303649635036494</v>
      </c>
      <c r="O13" s="53">
        <v>0</v>
      </c>
      <c r="P13" s="53">
        <v>0</v>
      </c>
      <c r="Q13" s="53">
        <v>0</v>
      </c>
      <c r="R13" s="53">
        <v>0</v>
      </c>
      <c r="S13" s="53">
        <v>0.08706569343065694</v>
      </c>
      <c r="T13" s="53">
        <v>0.17257664233576642</v>
      </c>
      <c r="U13" s="53">
        <v>0.02954014598540146</v>
      </c>
      <c r="V13" s="53">
        <v>0</v>
      </c>
      <c r="W13" s="52">
        <v>610.9785888777124</v>
      </c>
      <c r="X13" s="53">
        <v>0.3823529411764706</v>
      </c>
      <c r="Y13" s="53">
        <v>0.641304347826087</v>
      </c>
      <c r="Z13" s="56">
        <v>11.188947368421053</v>
      </c>
    </row>
    <row r="14" spans="1:33" s="20" customFormat="1" ht="12">
      <c r="A14" s="20">
        <v>660</v>
      </c>
      <c r="B14" s="35">
        <v>201.21951219512195</v>
      </c>
      <c r="C14" s="20">
        <v>344</v>
      </c>
      <c r="D14" s="21">
        <v>0.1638095238095238</v>
      </c>
      <c r="E14" s="21">
        <v>0.3361904761904762</v>
      </c>
      <c r="F14" s="52">
        <v>2544.8837209302333</v>
      </c>
      <c r="G14" s="52">
        <v>15521.738372093025</v>
      </c>
      <c r="H14" s="53">
        <v>24.627906976744192</v>
      </c>
      <c r="I14" s="53">
        <v>0.49461046511627915</v>
      </c>
      <c r="J14" s="53">
        <v>0.08209302325581397</v>
      </c>
      <c r="K14" s="53">
        <v>0.07183139534883723</v>
      </c>
      <c r="L14" s="53">
        <v>0.11082558139534886</v>
      </c>
      <c r="M14" s="53">
        <v>0.047203488372093025</v>
      </c>
      <c r="N14" s="53">
        <v>0.049255813953488374</v>
      </c>
      <c r="O14" s="53">
        <v>0</v>
      </c>
      <c r="P14" s="53">
        <v>0</v>
      </c>
      <c r="Q14" s="53">
        <v>0</v>
      </c>
      <c r="R14" s="53">
        <v>0</v>
      </c>
      <c r="S14" s="53">
        <v>0.061569767441860476</v>
      </c>
      <c r="T14" s="53">
        <v>0.13134883720930235</v>
      </c>
      <c r="U14" s="53">
        <v>0</v>
      </c>
      <c r="V14" s="53">
        <v>0</v>
      </c>
      <c r="W14" s="52">
        <v>617.8416796013397</v>
      </c>
      <c r="X14" s="53">
        <v>1.1428571428571428</v>
      </c>
      <c r="Y14" s="53">
        <v>0.9583333333333334</v>
      </c>
      <c r="Z14" s="56">
        <v>6.099193548387095</v>
      </c>
      <c r="AA14" s="20">
        <v>-60.1</v>
      </c>
      <c r="AB14" s="20">
        <v>-9.3</v>
      </c>
      <c r="AG14" s="105">
        <f>(AB14+1000)/(AA14+1000)</f>
        <v>1.0540483030109586</v>
      </c>
    </row>
    <row r="15" spans="1:26" s="20" customFormat="1" ht="12">
      <c r="A15" s="20">
        <v>720</v>
      </c>
      <c r="B15" s="35">
        <v>219.51219512195124</v>
      </c>
      <c r="C15" s="20">
        <v>420</v>
      </c>
      <c r="D15" s="21">
        <v>0.2</v>
      </c>
      <c r="E15" s="21">
        <v>0.3</v>
      </c>
      <c r="F15" s="52">
        <v>13935</v>
      </c>
      <c r="G15" s="52">
        <v>19115.55</v>
      </c>
      <c r="H15" s="53">
        <v>34.2</v>
      </c>
      <c r="I15" s="53">
        <v>0.699</v>
      </c>
      <c r="J15" s="53">
        <v>0.0615</v>
      </c>
      <c r="K15" s="53">
        <v>0.11099999999999999</v>
      </c>
      <c r="L15" s="53">
        <v>0.141</v>
      </c>
      <c r="M15" s="53">
        <v>0.08099999999999999</v>
      </c>
      <c r="N15" s="53">
        <v>0.11399999999999998</v>
      </c>
      <c r="O15" s="53">
        <v>0.013499999999999998</v>
      </c>
      <c r="P15" s="53">
        <v>0.0075</v>
      </c>
      <c r="Q15" s="53">
        <v>0</v>
      </c>
      <c r="R15" s="53">
        <v>0.026999999999999996</v>
      </c>
      <c r="S15" s="53">
        <v>0.034499999999999996</v>
      </c>
      <c r="T15" s="53">
        <v>0.12</v>
      </c>
      <c r="U15" s="53">
        <v>0.041999999999999996</v>
      </c>
      <c r="V15" s="53">
        <v>0.5384999999999999</v>
      </c>
      <c r="W15" s="52">
        <v>547.7391902346773</v>
      </c>
      <c r="X15" s="53">
        <v>0.5540540540540541</v>
      </c>
      <c r="Y15" s="53">
        <v>0.7105263157894738</v>
      </c>
      <c r="Z15" s="56">
        <v>1.3717653390742734</v>
      </c>
    </row>
    <row r="16" spans="1:33" s="20" customFormat="1" ht="12">
      <c r="A16" s="20">
        <v>780</v>
      </c>
      <c r="B16" s="35">
        <v>237.8048780487805</v>
      </c>
      <c r="C16" s="20">
        <v>407</v>
      </c>
      <c r="D16" s="21">
        <v>0.1938095238095238</v>
      </c>
      <c r="E16" s="21">
        <v>0.30619047619047624</v>
      </c>
      <c r="F16" s="52">
        <v>12717.81326781327</v>
      </c>
      <c r="G16" s="52">
        <v>16263.002457002462</v>
      </c>
      <c r="H16" s="53">
        <v>23.223832923832926</v>
      </c>
      <c r="I16" s="53">
        <v>0.6967149877149879</v>
      </c>
      <c r="J16" s="53">
        <v>0.11374938574938577</v>
      </c>
      <c r="K16" s="53">
        <v>0.12164864864864867</v>
      </c>
      <c r="L16" s="53">
        <v>0.09795085995085998</v>
      </c>
      <c r="M16" s="53">
        <v>0.042656019656019666</v>
      </c>
      <c r="N16" s="53">
        <v>0.0647739557739558</v>
      </c>
      <c r="O16" s="53">
        <v>0</v>
      </c>
      <c r="P16" s="53">
        <v>0</v>
      </c>
      <c r="Q16" s="53">
        <v>0</v>
      </c>
      <c r="R16" s="53">
        <v>0</v>
      </c>
      <c r="S16" s="53">
        <v>0.033176904176904186</v>
      </c>
      <c r="T16" s="53">
        <v>0.09005159705159707</v>
      </c>
      <c r="U16" s="53">
        <v>0</v>
      </c>
      <c r="V16" s="53">
        <v>0</v>
      </c>
      <c r="W16" s="52">
        <v>679.8758338286773</v>
      </c>
      <c r="X16" s="53">
        <v>0.935064935064935</v>
      </c>
      <c r="Y16" s="53">
        <v>0.6585365853658536</v>
      </c>
      <c r="Z16" s="56">
        <v>1.2787577639751555</v>
      </c>
      <c r="AA16" s="20">
        <v>-59.1</v>
      </c>
      <c r="AB16" s="20">
        <v>-8</v>
      </c>
      <c r="AG16" s="105">
        <f>(AB16+1000)/(AA16+1000)</f>
        <v>1.0543097034753959</v>
      </c>
    </row>
    <row r="17" spans="1:26" s="20" customFormat="1" ht="12">
      <c r="A17" s="20">
        <v>840</v>
      </c>
      <c r="B17" s="35">
        <v>256.0975609756098</v>
      </c>
      <c r="C17" s="20">
        <v>425</v>
      </c>
      <c r="D17" s="21">
        <v>0.20238095238095238</v>
      </c>
      <c r="E17" s="21">
        <v>0.2976190476190476</v>
      </c>
      <c r="F17" s="52">
        <v>12647.058823529413</v>
      </c>
      <c r="G17" s="52">
        <v>16832.35294117647</v>
      </c>
      <c r="H17" s="53">
        <v>21.764705882352942</v>
      </c>
      <c r="I17" s="53">
        <v>0.9029411764705881</v>
      </c>
      <c r="J17" s="53">
        <v>0.12352941176470589</v>
      </c>
      <c r="K17" s="53">
        <v>0.19558823529411767</v>
      </c>
      <c r="L17" s="53">
        <v>0.10147058823529412</v>
      </c>
      <c r="M17" s="53">
        <v>0.11176470588235293</v>
      </c>
      <c r="N17" s="53">
        <v>0.10147058823529412</v>
      </c>
      <c r="O17" s="53">
        <v>0.014705882352941176</v>
      </c>
      <c r="P17" s="53">
        <v>0.004411764705882353</v>
      </c>
      <c r="Q17" s="53">
        <v>0.13529411764705881</v>
      </c>
      <c r="R17" s="53">
        <v>0</v>
      </c>
      <c r="S17" s="53">
        <v>0.058823529411764705</v>
      </c>
      <c r="T17" s="53">
        <v>0.22205882352941175</v>
      </c>
      <c r="U17" s="53">
        <v>0.019117647058823527</v>
      </c>
      <c r="V17" s="53">
        <v>0.5176470588235293</v>
      </c>
      <c r="W17" s="52">
        <v>742.5716880757751</v>
      </c>
      <c r="X17" s="53">
        <v>0.631578947368421</v>
      </c>
      <c r="Y17" s="53">
        <v>1.1014492753623188</v>
      </c>
      <c r="Z17" s="56">
        <v>1.3309302325581394</v>
      </c>
    </row>
    <row r="18" spans="1:33" s="20" customFormat="1" ht="12">
      <c r="A18" s="20">
        <v>900</v>
      </c>
      <c r="B18" s="35">
        <v>274.39024390243907</v>
      </c>
      <c r="C18" s="20">
        <v>426</v>
      </c>
      <c r="D18" s="21">
        <v>0.20285714285714287</v>
      </c>
      <c r="E18" s="21">
        <v>0.29714285714285715</v>
      </c>
      <c r="F18" s="52">
        <v>9213.521126760563</v>
      </c>
      <c r="G18" s="52">
        <v>13371.909859154928</v>
      </c>
      <c r="H18" s="53">
        <v>17.13802816901408</v>
      </c>
      <c r="I18" s="53">
        <v>1.608338028169014</v>
      </c>
      <c r="J18" s="53">
        <v>0.24608450704225354</v>
      </c>
      <c r="K18" s="53">
        <v>0.20507042253521127</v>
      </c>
      <c r="L18" s="53">
        <v>0.08935211267605633</v>
      </c>
      <c r="M18" s="53">
        <v>0.10399999999999998</v>
      </c>
      <c r="N18" s="53">
        <v>0.09960563380281691</v>
      </c>
      <c r="O18" s="53">
        <v>0.00732394366197183</v>
      </c>
      <c r="P18" s="53">
        <v>0.004394366197183098</v>
      </c>
      <c r="Q18" s="53">
        <v>0.13329577464788733</v>
      </c>
      <c r="R18" s="53">
        <v>0</v>
      </c>
      <c r="S18" s="53">
        <v>0.03808450704225352</v>
      </c>
      <c r="T18" s="53">
        <v>0.24169014084507043</v>
      </c>
      <c r="U18" s="53">
        <v>0</v>
      </c>
      <c r="V18" s="53">
        <v>0</v>
      </c>
      <c r="W18" s="52">
        <v>713.3067666822941</v>
      </c>
      <c r="X18" s="53">
        <v>1.2</v>
      </c>
      <c r="Y18" s="53">
        <v>1.0441176470588232</v>
      </c>
      <c r="Z18" s="56">
        <v>1.451335453100159</v>
      </c>
      <c r="AA18" s="20">
        <v>-58.5</v>
      </c>
      <c r="AB18" s="20">
        <v>-8.1</v>
      </c>
      <c r="AG18" s="105">
        <f>(AB18+1000)/(AA18+1000)</f>
        <v>1.0535315985130111</v>
      </c>
    </row>
    <row r="19" spans="1:26" s="20" customFormat="1" ht="12">
      <c r="A19" s="20">
        <v>960</v>
      </c>
      <c r="B19" s="35">
        <v>292.6829268292683</v>
      </c>
      <c r="C19" s="20">
        <v>393</v>
      </c>
      <c r="D19" s="21">
        <v>0.18714285714285714</v>
      </c>
      <c r="E19" s="21">
        <v>0.31285714285714283</v>
      </c>
      <c r="F19" s="52">
        <v>14510.839694656488</v>
      </c>
      <c r="G19" s="52">
        <v>17989.596183206108</v>
      </c>
      <c r="H19" s="53">
        <v>19.72671755725191</v>
      </c>
      <c r="I19" s="53">
        <v>0.4797938931297709</v>
      </c>
      <c r="J19" s="53">
        <v>0.0969618320610687</v>
      </c>
      <c r="K19" s="53">
        <v>0.10030534351145039</v>
      </c>
      <c r="L19" s="53">
        <v>0.08525954198473282</v>
      </c>
      <c r="M19" s="53">
        <v>0.05349618320610686</v>
      </c>
      <c r="N19" s="53">
        <v>0.07690076335877863</v>
      </c>
      <c r="O19" s="53">
        <v>0.016717557251908398</v>
      </c>
      <c r="P19" s="53">
        <v>0.003343511450381679</v>
      </c>
      <c r="Q19" s="53">
        <v>0</v>
      </c>
      <c r="R19" s="53">
        <v>0</v>
      </c>
      <c r="S19" s="53">
        <v>0.020061068702290075</v>
      </c>
      <c r="T19" s="53">
        <v>0.06018320610687022</v>
      </c>
      <c r="U19" s="53">
        <v>0</v>
      </c>
      <c r="V19" s="53">
        <v>0</v>
      </c>
      <c r="W19" s="52">
        <v>890.2870852982544</v>
      </c>
      <c r="X19" s="53">
        <v>0.9666666666666667</v>
      </c>
      <c r="Y19" s="53">
        <v>0.6956521739130433</v>
      </c>
      <c r="Z19" s="56">
        <v>1.2397350230414748</v>
      </c>
    </row>
    <row r="20" spans="1:33" s="20" customFormat="1" ht="12">
      <c r="A20" s="20">
        <v>1020</v>
      </c>
      <c r="B20" s="35">
        <v>310.9756097560976</v>
      </c>
      <c r="C20" s="20">
        <v>427</v>
      </c>
      <c r="D20" s="21">
        <v>0.2033333333333333</v>
      </c>
      <c r="E20" s="21">
        <v>0.2966666666666667</v>
      </c>
      <c r="F20" s="52">
        <v>10125.573770491805</v>
      </c>
      <c r="G20" s="52">
        <v>17121.265573770495</v>
      </c>
      <c r="H20" s="53">
        <v>21.739344262295084</v>
      </c>
      <c r="I20" s="53">
        <v>0.7192950819672133</v>
      </c>
      <c r="J20" s="53">
        <v>0.09629508196721315</v>
      </c>
      <c r="K20" s="53">
        <v>0.1634098360655738</v>
      </c>
      <c r="L20" s="53">
        <v>0.0817049180327869</v>
      </c>
      <c r="M20" s="53">
        <v>0.07732786885245904</v>
      </c>
      <c r="N20" s="53">
        <v>0.08608196721311476</v>
      </c>
      <c r="O20" s="53">
        <v>0.007295081967213116</v>
      </c>
      <c r="P20" s="53">
        <v>0</v>
      </c>
      <c r="Q20" s="53">
        <v>0.14298360655737707</v>
      </c>
      <c r="R20" s="53">
        <v>0</v>
      </c>
      <c r="S20" s="53">
        <v>0.04668852459016395</v>
      </c>
      <c r="T20" s="53">
        <v>0.14152459016393446</v>
      </c>
      <c r="U20" s="53">
        <v>0.007295081967213116</v>
      </c>
      <c r="V20" s="53">
        <v>0.3268196721311476</v>
      </c>
      <c r="W20" s="52">
        <v>762.3465211459755</v>
      </c>
      <c r="X20" s="53">
        <v>0.5892857142857144</v>
      </c>
      <c r="Y20" s="53">
        <v>0.898305084745763</v>
      </c>
      <c r="Z20" s="56">
        <v>1.690893371757925</v>
      </c>
      <c r="AA20" s="20">
        <v>-57.9</v>
      </c>
      <c r="AB20" s="20">
        <v>-8.5</v>
      </c>
      <c r="AG20" s="105">
        <f>(AB20+1000)/(AA20+1000)</f>
        <v>1.0524360471287548</v>
      </c>
    </row>
    <row r="21" spans="1:26" s="20" customFormat="1" ht="12">
      <c r="A21" s="20">
        <v>1080</v>
      </c>
      <c r="B21" s="35">
        <v>329.26829268292687</v>
      </c>
      <c r="C21" s="20">
        <v>384</v>
      </c>
      <c r="D21" s="21">
        <v>0.18285714285714286</v>
      </c>
      <c r="E21" s="21">
        <v>0.31714285714285717</v>
      </c>
      <c r="F21" s="52">
        <v>7509.843750000001</v>
      </c>
      <c r="G21" s="52">
        <v>13511.475</v>
      </c>
      <c r="H21" s="53">
        <v>22.89375</v>
      </c>
      <c r="I21" s="53">
        <v>1.0354218750000002</v>
      </c>
      <c r="J21" s="53">
        <v>0.19251562500000002</v>
      </c>
      <c r="K21" s="53">
        <v>0.35034375000000006</v>
      </c>
      <c r="L21" s="53">
        <v>0.1040625</v>
      </c>
      <c r="M21" s="53">
        <v>0.161296875</v>
      </c>
      <c r="N21" s="53">
        <v>0.18904687500000003</v>
      </c>
      <c r="O21" s="53">
        <v>0.10753125000000001</v>
      </c>
      <c r="P21" s="53">
        <v>0.0017343750000000002</v>
      </c>
      <c r="Q21" s="53">
        <v>0</v>
      </c>
      <c r="R21" s="53">
        <v>0.11100000000000002</v>
      </c>
      <c r="S21" s="53">
        <v>0.095390625</v>
      </c>
      <c r="T21" s="53">
        <v>0.42145312500000004</v>
      </c>
      <c r="U21" s="53">
        <v>0.041625</v>
      </c>
      <c r="V21" s="53">
        <v>0</v>
      </c>
      <c r="W21" s="52">
        <v>564.6444879321591</v>
      </c>
      <c r="X21" s="53">
        <v>0.5495049504950494</v>
      </c>
      <c r="Y21" s="53">
        <v>0.8532110091743118</v>
      </c>
      <c r="Z21" s="56">
        <v>1.7991685912240183</v>
      </c>
    </row>
    <row r="22" spans="1:33" s="20" customFormat="1" ht="12">
      <c r="A22" s="20">
        <v>1140</v>
      </c>
      <c r="B22" s="35">
        <v>347.5609756097561</v>
      </c>
      <c r="C22" s="20">
        <v>425</v>
      </c>
      <c r="D22" s="21">
        <v>0.20238095238095238</v>
      </c>
      <c r="E22" s="21">
        <v>0.2976190476190476</v>
      </c>
      <c r="F22" s="52">
        <v>5588.235294117647</v>
      </c>
      <c r="G22" s="52">
        <v>17029.41176470588</v>
      </c>
      <c r="H22" s="53">
        <v>29.411764705882355</v>
      </c>
      <c r="I22" s="53">
        <v>0.3235294117647059</v>
      </c>
      <c r="J22" s="53">
        <v>0.020588235294117647</v>
      </c>
      <c r="K22" s="53">
        <v>0.13676470588235293</v>
      </c>
      <c r="L22" s="53">
        <v>0.020588235294117647</v>
      </c>
      <c r="M22" s="53">
        <v>0.0661764705882353</v>
      </c>
      <c r="N22" s="53">
        <v>0.09558823529411765</v>
      </c>
      <c r="O22" s="53">
        <v>0.044117647058823525</v>
      </c>
      <c r="P22" s="53">
        <v>0</v>
      </c>
      <c r="Q22" s="53">
        <v>0.039705882352941174</v>
      </c>
      <c r="R22" s="53">
        <v>0</v>
      </c>
      <c r="S22" s="53">
        <v>0.04705882352941177</v>
      </c>
      <c r="T22" s="53">
        <v>0.10441176470588234</v>
      </c>
      <c r="U22" s="53">
        <v>0</v>
      </c>
      <c r="V22" s="53">
        <v>0.31470588235294117</v>
      </c>
      <c r="W22" s="52">
        <v>572.700296735905</v>
      </c>
      <c r="X22" s="53">
        <v>0.15053763440860216</v>
      </c>
      <c r="Y22" s="53">
        <v>0.6923076923076923</v>
      </c>
      <c r="Z22" s="56">
        <v>3.0473684210526315</v>
      </c>
      <c r="AA22" s="20">
        <v>-58.1</v>
      </c>
      <c r="AB22" s="20">
        <v>-8.5</v>
      </c>
      <c r="AG22" s="105">
        <f>(AB22+1000)/(AA22+1000)</f>
        <v>1.052659517995541</v>
      </c>
    </row>
    <row r="23" spans="1:26" s="20" customFormat="1" ht="12">
      <c r="A23" s="20">
        <v>1200</v>
      </c>
      <c r="B23" s="35">
        <v>365.8536585365854</v>
      </c>
      <c r="C23" s="20">
        <v>407</v>
      </c>
      <c r="D23" s="21">
        <v>0.1938095238095238</v>
      </c>
      <c r="E23" s="21">
        <v>0.30619047619047624</v>
      </c>
      <c r="F23" s="52">
        <v>7346.314496314498</v>
      </c>
      <c r="G23" s="52">
        <v>13871.421621621626</v>
      </c>
      <c r="H23" s="53">
        <v>28.91130221130222</v>
      </c>
      <c r="I23" s="53">
        <v>1.1975282555282558</v>
      </c>
      <c r="J23" s="53">
        <v>0.127968058968059</v>
      </c>
      <c r="K23" s="53">
        <v>0.2654152334152335</v>
      </c>
      <c r="L23" s="53">
        <v>0.09163144963144966</v>
      </c>
      <c r="M23" s="53">
        <v>0.12638820638820641</v>
      </c>
      <c r="N23" s="53">
        <v>0.1990614250614251</v>
      </c>
      <c r="O23" s="53">
        <v>0.11058968058968063</v>
      </c>
      <c r="P23" s="53">
        <v>0.009479115479115481</v>
      </c>
      <c r="Q23" s="53">
        <v>0</v>
      </c>
      <c r="R23" s="53">
        <v>0.06793366093366095</v>
      </c>
      <c r="S23" s="53">
        <v>0.1058501228501229</v>
      </c>
      <c r="T23" s="53">
        <v>0.29227272727272735</v>
      </c>
      <c r="U23" s="53">
        <v>0.07741277641277643</v>
      </c>
      <c r="V23" s="53">
        <v>1.1991081081081083</v>
      </c>
      <c r="W23" s="52">
        <v>460.7094133697135</v>
      </c>
      <c r="X23" s="53">
        <v>0.4821428571428571</v>
      </c>
      <c r="Y23" s="53">
        <v>0.6349206349206349</v>
      </c>
      <c r="Z23" s="56">
        <v>1.8882150537634412</v>
      </c>
    </row>
    <row r="24" spans="1:33" s="20" customFormat="1" ht="12">
      <c r="A24" s="20">
        <v>1260</v>
      </c>
      <c r="B24" s="35">
        <v>384.1463414634147</v>
      </c>
      <c r="C24" s="20">
        <v>280</v>
      </c>
      <c r="D24" s="21">
        <v>0.1333333333333333</v>
      </c>
      <c r="E24" s="21">
        <v>0.3666666666666667</v>
      </c>
      <c r="F24" s="52">
        <v>25052.5</v>
      </c>
      <c r="G24" s="52">
        <v>19486.5</v>
      </c>
      <c r="H24" s="53">
        <v>41.8</v>
      </c>
      <c r="I24" s="53">
        <v>2.2990000000000004</v>
      </c>
      <c r="J24" s="53">
        <v>0.20350000000000007</v>
      </c>
      <c r="K24" s="53">
        <v>0.385</v>
      </c>
      <c r="L24" s="53">
        <v>0.07700000000000001</v>
      </c>
      <c r="M24" s="53">
        <v>0.19525000000000003</v>
      </c>
      <c r="N24" s="53">
        <v>0.18425000000000008</v>
      </c>
      <c r="O24" s="53">
        <v>0.04950000000000001</v>
      </c>
      <c r="P24" s="53">
        <v>0</v>
      </c>
      <c r="Q24" s="53">
        <v>0</v>
      </c>
      <c r="R24" s="53">
        <v>0</v>
      </c>
      <c r="S24" s="53">
        <v>0.038500000000000006</v>
      </c>
      <c r="T24" s="53">
        <v>0.44825000000000015</v>
      </c>
      <c r="U24" s="53">
        <v>0</v>
      </c>
      <c r="V24" s="53">
        <v>0</v>
      </c>
      <c r="W24" s="52">
        <v>441.88076827138946</v>
      </c>
      <c r="X24" s="53">
        <v>0.5285714285714285</v>
      </c>
      <c r="Y24" s="53">
        <v>1.0597014925373132</v>
      </c>
      <c r="Z24" s="56">
        <v>0.7778265642151483</v>
      </c>
      <c r="AA24" s="20">
        <v>-56.4</v>
      </c>
      <c r="AB24" s="20">
        <v>-8.4</v>
      </c>
      <c r="AG24" s="105">
        <f>(AB24+1000)/(AA24+1000)</f>
        <v>1.0508690122933446</v>
      </c>
    </row>
    <row r="25" spans="1:26" s="20" customFormat="1" ht="12">
      <c r="A25" s="20">
        <v>1320</v>
      </c>
      <c r="B25" s="35">
        <v>402.4390243902439</v>
      </c>
      <c r="C25" s="20">
        <v>322</v>
      </c>
      <c r="D25" s="21">
        <v>0.15333333333333332</v>
      </c>
      <c r="E25" s="21">
        <v>0.3466666666666667</v>
      </c>
      <c r="F25" s="52">
        <v>32692.173913043483</v>
      </c>
      <c r="G25" s="52">
        <v>30933.443478260877</v>
      </c>
      <c r="H25" s="53">
        <v>86.13913043478261</v>
      </c>
      <c r="I25" s="53">
        <v>7.546782608695653</v>
      </c>
      <c r="J25" s="53">
        <v>0.7008695652173914</v>
      </c>
      <c r="K25" s="53">
        <v>1.8041739130434784</v>
      </c>
      <c r="L25" s="53">
        <v>0.18086956521739134</v>
      </c>
      <c r="M25" s="53">
        <v>1.2706086956521743</v>
      </c>
      <c r="N25" s="53">
        <v>1.1801739130434785</v>
      </c>
      <c r="O25" s="53">
        <v>0.38208695652173924</v>
      </c>
      <c r="P25" s="53">
        <v>0.013565217391304351</v>
      </c>
      <c r="Q25" s="53">
        <v>1.085217391304348</v>
      </c>
      <c r="R25" s="53">
        <v>0.31200000000000006</v>
      </c>
      <c r="S25" s="53">
        <v>1.0671304347826087</v>
      </c>
      <c r="T25" s="53">
        <v>0.45443478260869574</v>
      </c>
      <c r="U25" s="53">
        <v>0.4657391304347826</v>
      </c>
      <c r="V25" s="53">
        <v>2.8238260869565224</v>
      </c>
      <c r="W25" s="52">
        <v>330.1824412375115</v>
      </c>
      <c r="X25" s="53">
        <v>0.3884711779448622</v>
      </c>
      <c r="Y25" s="53">
        <v>1.0766283524904214</v>
      </c>
      <c r="Z25" s="56">
        <v>0.9462033195020748</v>
      </c>
    </row>
    <row r="26" spans="1:33" s="20" customFormat="1" ht="12">
      <c r="A26" s="20">
        <v>1380</v>
      </c>
      <c r="B26" s="35">
        <v>420.7317073170732</v>
      </c>
      <c r="C26" s="20">
        <v>277</v>
      </c>
      <c r="D26" s="21">
        <v>0.13190476190476189</v>
      </c>
      <c r="E26" s="21">
        <v>0.36809523809523814</v>
      </c>
      <c r="F26" s="52">
        <v>27013.140794223833</v>
      </c>
      <c r="G26" s="52">
        <v>38905.341155234666</v>
      </c>
      <c r="H26" s="53">
        <v>194.22671480144407</v>
      </c>
      <c r="I26" s="53">
        <v>10.375501805054155</v>
      </c>
      <c r="J26" s="53">
        <v>1.0297364620938632</v>
      </c>
      <c r="K26" s="53">
        <v>3.122696750902528</v>
      </c>
      <c r="L26" s="53">
        <v>0.2958050541516246</v>
      </c>
      <c r="M26" s="53">
        <v>1.2781010830324913</v>
      </c>
      <c r="N26" s="53">
        <v>1.9171516245487372</v>
      </c>
      <c r="O26" s="53">
        <v>0.48556678700361017</v>
      </c>
      <c r="P26" s="53">
        <v>0.04464981949458485</v>
      </c>
      <c r="Q26" s="53">
        <v>1.0883393501805059</v>
      </c>
      <c r="R26" s="53">
        <v>0.21766787003610114</v>
      </c>
      <c r="S26" s="53">
        <v>0.9990397111913359</v>
      </c>
      <c r="T26" s="53">
        <v>0.2316209386281589</v>
      </c>
      <c r="U26" s="53">
        <v>0.6083537906137186</v>
      </c>
      <c r="V26" s="53">
        <v>5.918891696750904</v>
      </c>
      <c r="W26" s="52">
        <v>190.1511225074334</v>
      </c>
      <c r="X26" s="53">
        <v>0.3297587131367292</v>
      </c>
      <c r="Y26" s="53">
        <v>0.6666666666666665</v>
      </c>
      <c r="Z26" s="56">
        <v>1.440237603305785</v>
      </c>
      <c r="AA26" s="20">
        <v>-52</v>
      </c>
      <c r="AB26" s="20">
        <v>-9.7</v>
      </c>
      <c r="AG26" s="105">
        <f>(AB26+1000)/(AA26+1000)</f>
        <v>1.044620253164557</v>
      </c>
    </row>
    <row r="27" spans="1:26" s="20" customFormat="1" ht="12">
      <c r="A27" s="20">
        <v>1440</v>
      </c>
      <c r="B27" s="35">
        <v>439.0243902439025</v>
      </c>
      <c r="C27" s="20">
        <v>204</v>
      </c>
      <c r="D27" s="21">
        <v>0.09714285714285714</v>
      </c>
      <c r="E27" s="21">
        <v>0.40285714285714286</v>
      </c>
      <c r="F27" s="52">
        <v>18993.529411764706</v>
      </c>
      <c r="G27" s="52">
        <v>28180.09411764706</v>
      </c>
      <c r="H27" s="53">
        <v>282.4147058823529</v>
      </c>
      <c r="I27" s="53">
        <v>7.53520588235294</v>
      </c>
      <c r="J27" s="53">
        <v>1.0906764705882352</v>
      </c>
      <c r="K27" s="53">
        <v>2.027911764705882</v>
      </c>
      <c r="L27" s="53">
        <v>0.29858823529411765</v>
      </c>
      <c r="M27" s="53">
        <v>1.1321470588235296</v>
      </c>
      <c r="N27" s="53">
        <v>1.3934117647058823</v>
      </c>
      <c r="O27" s="53">
        <v>0.4147058823529412</v>
      </c>
      <c r="P27" s="53">
        <v>0.024882352941176474</v>
      </c>
      <c r="Q27" s="53">
        <v>0.9745588235294118</v>
      </c>
      <c r="R27" s="53">
        <v>0</v>
      </c>
      <c r="S27" s="53">
        <v>0.7547647058823529</v>
      </c>
      <c r="T27" s="53">
        <v>0.2073529411764706</v>
      </c>
      <c r="U27" s="53">
        <v>0.3400588235294118</v>
      </c>
      <c r="V27" s="53">
        <v>1.3436470588235296</v>
      </c>
      <c r="W27" s="52">
        <v>97.18952472217057</v>
      </c>
      <c r="X27" s="53">
        <v>0.5378323108384458</v>
      </c>
      <c r="Y27" s="53">
        <v>0.8125</v>
      </c>
      <c r="Z27" s="56">
        <v>1.4836681222707424</v>
      </c>
    </row>
    <row r="28" spans="1:33" s="20" customFormat="1" ht="12">
      <c r="A28" s="20">
        <v>1500</v>
      </c>
      <c r="B28" s="35">
        <v>457.31707317073176</v>
      </c>
      <c r="C28" s="20">
        <v>272</v>
      </c>
      <c r="D28" s="21">
        <v>0.1295238095238095</v>
      </c>
      <c r="E28" s="21">
        <v>0.3704761904761905</v>
      </c>
      <c r="F28" s="52">
        <v>12099.044117647061</v>
      </c>
      <c r="G28" s="52">
        <v>24760.99411764706</v>
      </c>
      <c r="H28" s="53">
        <v>362.1132352941177</v>
      </c>
      <c r="I28" s="53">
        <v>5.280102941176472</v>
      </c>
      <c r="J28" s="53">
        <v>0.5463161764705883</v>
      </c>
      <c r="K28" s="53">
        <v>1.146977941176471</v>
      </c>
      <c r="L28" s="53">
        <v>0.1744779411764706</v>
      </c>
      <c r="M28" s="53">
        <v>0.49483088235294126</v>
      </c>
      <c r="N28" s="53">
        <v>0.5577573529411766</v>
      </c>
      <c r="O28" s="53">
        <v>0.13443382352941177</v>
      </c>
      <c r="P28" s="53">
        <v>0.020022058823529417</v>
      </c>
      <c r="Q28" s="53">
        <v>0.35181617647058827</v>
      </c>
      <c r="R28" s="53">
        <v>0</v>
      </c>
      <c r="S28" s="53">
        <v>0.32607352941176476</v>
      </c>
      <c r="T28" s="53">
        <v>0.06578676470588236</v>
      </c>
      <c r="U28" s="53">
        <v>0</v>
      </c>
      <c r="V28" s="53">
        <v>0</v>
      </c>
      <c r="W28" s="52">
        <v>67.39641561434375</v>
      </c>
      <c r="X28" s="53">
        <v>0.47630922693266825</v>
      </c>
      <c r="Y28" s="53">
        <v>0.8871794871794871</v>
      </c>
      <c r="Z28" s="56">
        <v>2.046524822695035</v>
      </c>
      <c r="AA28" s="20">
        <v>-49</v>
      </c>
      <c r="AB28" s="20">
        <v>-9.9</v>
      </c>
      <c r="AC28" s="20">
        <v>-35.9</v>
      </c>
      <c r="AG28" s="105">
        <f>(AB28+1000)/(AA28+1000)</f>
        <v>1.0411146161934806</v>
      </c>
    </row>
    <row r="29" spans="1:26" s="20" customFormat="1" ht="12">
      <c r="A29" s="20">
        <v>1560</v>
      </c>
      <c r="B29" s="35">
        <v>475.609756097561</v>
      </c>
      <c r="C29" s="20">
        <v>292</v>
      </c>
      <c r="D29" s="21">
        <v>0.13904761904761903</v>
      </c>
      <c r="E29" s="21">
        <v>0.36095238095238097</v>
      </c>
      <c r="F29" s="52">
        <v>10824.863013698632</v>
      </c>
      <c r="G29" s="52">
        <v>19779.38698630137</v>
      </c>
      <c r="H29" s="53">
        <v>505.1602739726028</v>
      </c>
      <c r="I29" s="53">
        <v>4.085931506849316</v>
      </c>
      <c r="J29" s="53">
        <v>1.521191780821918</v>
      </c>
      <c r="K29" s="53">
        <v>0.7086780821917811</v>
      </c>
      <c r="L29" s="53">
        <v>1.6535821917808222</v>
      </c>
      <c r="M29" s="53">
        <v>0.31669863013698635</v>
      </c>
      <c r="N29" s="53">
        <v>0.36861643835616437</v>
      </c>
      <c r="O29" s="53">
        <v>0.08826027397260275</v>
      </c>
      <c r="P29" s="53">
        <v>0.020767123287671236</v>
      </c>
      <c r="Q29" s="53">
        <v>0.11162328767123289</v>
      </c>
      <c r="R29" s="53">
        <v>0</v>
      </c>
      <c r="S29" s="53">
        <v>0.20247945205479456</v>
      </c>
      <c r="T29" s="53">
        <v>0.11421917808219179</v>
      </c>
      <c r="U29" s="53">
        <v>0.13498630136986303</v>
      </c>
      <c r="V29" s="53">
        <v>1.4562945205479456</v>
      </c>
      <c r="W29" s="52">
        <v>38.840519130975565</v>
      </c>
      <c r="X29" s="53">
        <v>2.146520146520146</v>
      </c>
      <c r="Y29" s="53">
        <v>0.859154929577465</v>
      </c>
      <c r="Z29" s="56">
        <v>1.827218225419664</v>
      </c>
    </row>
    <row r="30" spans="1:33" s="20" customFormat="1" ht="12">
      <c r="A30" s="40">
        <v>1620</v>
      </c>
      <c r="B30" s="35">
        <v>493.9024390243903</v>
      </c>
      <c r="C30" s="40">
        <v>252</v>
      </c>
      <c r="D30" s="41">
        <v>0.12</v>
      </c>
      <c r="E30" s="41">
        <v>0.38</v>
      </c>
      <c r="F30" s="54">
        <v>16276.666666666668</v>
      </c>
      <c r="G30" s="54">
        <v>22653.7</v>
      </c>
      <c r="H30" s="55">
        <v>2877.55</v>
      </c>
      <c r="I30" s="55">
        <v>6.1275</v>
      </c>
      <c r="J30" s="55">
        <v>110.74149999999999</v>
      </c>
      <c r="K30" s="55">
        <v>0.247</v>
      </c>
      <c r="L30" s="55">
        <v>2.413</v>
      </c>
      <c r="M30" s="55">
        <v>0.2881666666666667</v>
      </c>
      <c r="N30" s="55">
        <v>0.24383333333333335</v>
      </c>
      <c r="O30" s="55">
        <v>0.0475</v>
      </c>
      <c r="P30" s="55">
        <v>0.19</v>
      </c>
      <c r="Q30" s="55">
        <v>0</v>
      </c>
      <c r="R30" s="55">
        <v>0.5256666666666666</v>
      </c>
      <c r="S30" s="55">
        <v>0.057</v>
      </c>
      <c r="T30" s="55">
        <v>0.10450000000000001</v>
      </c>
      <c r="U30" s="55">
        <v>0.07283333333333333</v>
      </c>
      <c r="V30" s="55">
        <v>0</v>
      </c>
      <c r="W30" s="54">
        <v>7.855836861091435</v>
      </c>
      <c r="X30" s="55">
        <v>448.3461538461538</v>
      </c>
      <c r="Y30" s="55">
        <v>1.1818181818181819</v>
      </c>
      <c r="Z30" s="56">
        <v>1.3917898832684825</v>
      </c>
      <c r="AA30" s="20">
        <v>-45.2</v>
      </c>
      <c r="AB30" s="20">
        <v>-8.6</v>
      </c>
      <c r="AC30" s="20">
        <v>-34.5</v>
      </c>
      <c r="AG30" s="105">
        <f>(AB30+1000)/(AA30+1000)</f>
        <v>1.0383326351068287</v>
      </c>
    </row>
    <row r="31" spans="1:33" s="20" customFormat="1" ht="12">
      <c r="A31" s="40">
        <v>1680</v>
      </c>
      <c r="B31" s="35">
        <v>512.1951219512196</v>
      </c>
      <c r="C31" s="40">
        <v>255</v>
      </c>
      <c r="D31" s="41">
        <v>0.12142857142857141</v>
      </c>
      <c r="E31" s="41">
        <v>0.37857142857142856</v>
      </c>
      <c r="F31" s="54">
        <v>22322.352941176472</v>
      </c>
      <c r="G31" s="54">
        <v>31410.29411764706</v>
      </c>
      <c r="H31" s="55">
        <v>4046.3941176470594</v>
      </c>
      <c r="I31" s="55">
        <v>5.462117647058824</v>
      </c>
      <c r="J31" s="55">
        <v>35.463235294117645</v>
      </c>
      <c r="K31" s="55">
        <v>0.8947647058823529</v>
      </c>
      <c r="L31" s="55">
        <v>0.7108235294117649</v>
      </c>
      <c r="M31" s="55">
        <v>0.13094117647058826</v>
      </c>
      <c r="N31" s="55">
        <v>0.12782352941176472</v>
      </c>
      <c r="O31" s="55">
        <v>0.03741176470588236</v>
      </c>
      <c r="P31" s="55">
        <v>0.2338235294117647</v>
      </c>
      <c r="Q31" s="55">
        <v>0.22135294117647059</v>
      </c>
      <c r="R31" s="55">
        <v>0</v>
      </c>
      <c r="S31" s="55">
        <v>0.05611764705882353</v>
      </c>
      <c r="T31" s="55">
        <v>0.09664705882352942</v>
      </c>
      <c r="U31" s="55">
        <v>0</v>
      </c>
      <c r="V31" s="55">
        <v>1.755235294117647</v>
      </c>
      <c r="W31" s="54">
        <v>7.752075170891899</v>
      </c>
      <c r="X31" s="55">
        <v>39.63414634146341</v>
      </c>
      <c r="Y31" s="55">
        <v>1.024390243902439</v>
      </c>
      <c r="Z31" s="56">
        <v>1.4071229050279328</v>
      </c>
      <c r="AA31" s="20">
        <v>-44.2</v>
      </c>
      <c r="AB31" s="20">
        <v>-7.9</v>
      </c>
      <c r="AC31" s="20">
        <v>-33.7</v>
      </c>
      <c r="AG31" s="105">
        <f aca="true" t="shared" si="0" ref="AG31:AG45">(AB31+1000)/(AA31+1000)</f>
        <v>1.0379786566227245</v>
      </c>
    </row>
    <row r="32" spans="1:33" s="20" customFormat="1" ht="12">
      <c r="A32" s="40">
        <v>1740</v>
      </c>
      <c r="B32" s="35">
        <v>530.4878048780488</v>
      </c>
      <c r="C32" s="40">
        <v>299</v>
      </c>
      <c r="D32" s="41">
        <v>0.14238095238095239</v>
      </c>
      <c r="E32" s="41">
        <v>0.3576190476190476</v>
      </c>
      <c r="F32" s="54">
        <v>15773.511705685618</v>
      </c>
      <c r="G32" s="54">
        <v>18700.904682274246</v>
      </c>
      <c r="H32" s="55">
        <v>1145.3377926421404</v>
      </c>
      <c r="I32" s="55">
        <v>1.8938260869565215</v>
      </c>
      <c r="J32" s="55">
        <v>4.289993311036789</v>
      </c>
      <c r="K32" s="55">
        <v>0.14567892976588628</v>
      </c>
      <c r="L32" s="55">
        <v>0.10549163879598662</v>
      </c>
      <c r="M32" s="55">
        <v>0.04521070234113712</v>
      </c>
      <c r="N32" s="55">
        <v>0.07032775919732442</v>
      </c>
      <c r="O32" s="55">
        <v>0.02260535117056856</v>
      </c>
      <c r="P32" s="55">
        <v>0.015070234113712373</v>
      </c>
      <c r="Q32" s="55">
        <v>0</v>
      </c>
      <c r="R32" s="55">
        <v>0</v>
      </c>
      <c r="S32" s="55">
        <v>0.015070234113712373</v>
      </c>
      <c r="T32" s="55">
        <v>0.04521070234113712</v>
      </c>
      <c r="U32" s="55">
        <v>0</v>
      </c>
      <c r="V32" s="55">
        <v>0</v>
      </c>
      <c r="W32" s="54">
        <v>16.30089720068133</v>
      </c>
      <c r="X32" s="55">
        <v>29.448275862068964</v>
      </c>
      <c r="Y32" s="55">
        <v>0.6428571428571427</v>
      </c>
      <c r="Z32" s="56">
        <v>1.1855891719745222</v>
      </c>
      <c r="AA32" s="20">
        <v>-44.8</v>
      </c>
      <c r="AB32" s="20">
        <v>-7.4</v>
      </c>
      <c r="AC32" s="20">
        <v>-33.7</v>
      </c>
      <c r="AG32" s="105">
        <f t="shared" si="0"/>
        <v>1.0391541038525962</v>
      </c>
    </row>
    <row r="33" spans="1:33" s="20" customFormat="1" ht="12">
      <c r="A33" s="40">
        <v>1800</v>
      </c>
      <c r="B33" s="35">
        <v>548.7804878048781</v>
      </c>
      <c r="C33" s="40">
        <v>334</v>
      </c>
      <c r="D33" s="41">
        <v>0.15904761904761905</v>
      </c>
      <c r="E33" s="41">
        <v>0.34095238095238095</v>
      </c>
      <c r="F33" s="54">
        <v>23387.904191616766</v>
      </c>
      <c r="G33" s="54">
        <v>45217.54371257484</v>
      </c>
      <c r="H33" s="55">
        <v>1426.426347305389</v>
      </c>
      <c r="I33" s="55">
        <v>3.2670179640718566</v>
      </c>
      <c r="J33" s="55">
        <v>4.163089820359281</v>
      </c>
      <c r="K33" s="55">
        <v>0.6345389221556885</v>
      </c>
      <c r="L33" s="55">
        <v>0.36657485029940123</v>
      </c>
      <c r="M33" s="55">
        <v>0.16292215568862276</v>
      </c>
      <c r="N33" s="55">
        <v>0.15863473053892213</v>
      </c>
      <c r="O33" s="55">
        <v>0.015005988023952095</v>
      </c>
      <c r="P33" s="55">
        <v>0.027868263473053892</v>
      </c>
      <c r="Q33" s="55">
        <v>0.08146107784431138</v>
      </c>
      <c r="R33" s="55">
        <v>0</v>
      </c>
      <c r="S33" s="55">
        <v>0.06645508982035929</v>
      </c>
      <c r="T33" s="55">
        <v>0.04073053892215569</v>
      </c>
      <c r="U33" s="55">
        <v>0.03644311377245509</v>
      </c>
      <c r="V33" s="55">
        <v>0.31726946107784426</v>
      </c>
      <c r="W33" s="54">
        <v>31.62744180746232</v>
      </c>
      <c r="X33" s="55">
        <v>6.560810810810811</v>
      </c>
      <c r="Y33" s="55">
        <v>1.0270270270270272</v>
      </c>
      <c r="Z33" s="56">
        <v>1.9333730522456458</v>
      </c>
      <c r="AA33" s="20">
        <v>-45.9</v>
      </c>
      <c r="AB33" s="20">
        <v>-8.4</v>
      </c>
      <c r="AC33" s="20">
        <v>-33.8</v>
      </c>
      <c r="AG33" s="105">
        <f t="shared" si="0"/>
        <v>1.0393040561785976</v>
      </c>
    </row>
    <row r="34" spans="1:33" s="20" customFormat="1" ht="12">
      <c r="A34" s="40">
        <v>1860</v>
      </c>
      <c r="B34" s="35">
        <v>567.0731707317074</v>
      </c>
      <c r="C34" s="40">
        <v>466</v>
      </c>
      <c r="D34" s="41">
        <v>0.2219047619047619</v>
      </c>
      <c r="E34" s="41">
        <v>0.27809523809523806</v>
      </c>
      <c r="F34" s="54">
        <v>5526.695278969956</v>
      </c>
      <c r="G34" s="54">
        <v>13334.374248927037</v>
      </c>
      <c r="H34" s="55">
        <v>164.29699570815447</v>
      </c>
      <c r="I34" s="55">
        <v>0.6341287553648068</v>
      </c>
      <c r="J34" s="55">
        <v>0.6679656652360514</v>
      </c>
      <c r="K34" s="55">
        <v>0.18296995708154504</v>
      </c>
      <c r="L34" s="55">
        <v>0.08772532188841202</v>
      </c>
      <c r="M34" s="55">
        <v>0.10903004291845492</v>
      </c>
      <c r="N34" s="55">
        <v>0.24813733905579397</v>
      </c>
      <c r="O34" s="55">
        <v>0.006266094420600857</v>
      </c>
      <c r="P34" s="55">
        <v>0.015038626609442057</v>
      </c>
      <c r="Q34" s="55">
        <v>0</v>
      </c>
      <c r="R34" s="55">
        <v>0.11278969957081543</v>
      </c>
      <c r="S34" s="55">
        <v>0.14412017167381974</v>
      </c>
      <c r="T34" s="55">
        <v>0.06892703862660943</v>
      </c>
      <c r="U34" s="55">
        <v>0.028824034334763944</v>
      </c>
      <c r="V34" s="55">
        <v>4.054163090128755</v>
      </c>
      <c r="W34" s="54">
        <v>80.84813762290474</v>
      </c>
      <c r="X34" s="55">
        <v>3.650684931506849</v>
      </c>
      <c r="Y34" s="55">
        <v>0.4393939393939394</v>
      </c>
      <c r="Z34" s="56">
        <v>2.412721088435374</v>
      </c>
      <c r="AA34" s="20">
        <v>-45.5</v>
      </c>
      <c r="AB34" s="20">
        <v>-8.2</v>
      </c>
      <c r="AC34" s="20">
        <v>-32.7</v>
      </c>
      <c r="AG34" s="105">
        <f t="shared" si="0"/>
        <v>1.0390780513357778</v>
      </c>
    </row>
    <row r="35" spans="1:33" s="20" customFormat="1" ht="12">
      <c r="A35" s="40">
        <v>1920</v>
      </c>
      <c r="B35" s="35">
        <v>585.3658536585366</v>
      </c>
      <c r="C35" s="40">
        <v>379</v>
      </c>
      <c r="D35" s="41">
        <v>0.18047619047619048</v>
      </c>
      <c r="E35" s="41">
        <v>0.31952380952380954</v>
      </c>
      <c r="F35" s="54">
        <v>20218.522427440632</v>
      </c>
      <c r="G35" s="54">
        <v>67605.99419525066</v>
      </c>
      <c r="H35" s="55">
        <v>1182.1284960422165</v>
      </c>
      <c r="I35" s="55">
        <v>2.11922691292876</v>
      </c>
      <c r="J35" s="55">
        <v>1.067580474934037</v>
      </c>
      <c r="K35" s="55">
        <v>0.19297889182058048</v>
      </c>
      <c r="L35" s="55">
        <v>0.15225857519788916</v>
      </c>
      <c r="M35" s="55">
        <v>0.11330870712401055</v>
      </c>
      <c r="N35" s="55">
        <v>0.2832717678100264</v>
      </c>
      <c r="O35" s="55">
        <v>0.01062269129287599</v>
      </c>
      <c r="P35" s="55">
        <v>0.02124538258575198</v>
      </c>
      <c r="Q35" s="55">
        <v>0</v>
      </c>
      <c r="R35" s="55">
        <v>0.1310131926121372</v>
      </c>
      <c r="S35" s="55">
        <v>0.18943799472295514</v>
      </c>
      <c r="T35" s="55">
        <v>0.028327176781002637</v>
      </c>
      <c r="U35" s="55">
        <v>0.05311345646437995</v>
      </c>
      <c r="V35" s="55">
        <v>2.5193482849604223</v>
      </c>
      <c r="W35" s="54">
        <v>57.08771305597124</v>
      </c>
      <c r="X35" s="55">
        <v>5.532110091743119</v>
      </c>
      <c r="Y35" s="55">
        <v>0.4</v>
      </c>
      <c r="Z35" s="56">
        <v>3.343765323992995</v>
      </c>
      <c r="AA35" s="20">
        <v>46.5</v>
      </c>
      <c r="AB35" s="20">
        <v>-8.1</v>
      </c>
      <c r="AC35" s="20">
        <v>-29.8</v>
      </c>
      <c r="AG35" s="105">
        <f t="shared" si="0"/>
        <v>0.9478260869565217</v>
      </c>
    </row>
    <row r="36" spans="1:33" s="20" customFormat="1" ht="12">
      <c r="A36" s="40">
        <v>1980</v>
      </c>
      <c r="B36" s="35">
        <v>603.6585365853659</v>
      </c>
      <c r="C36" s="40">
        <v>415</v>
      </c>
      <c r="D36" s="41">
        <v>0.1976190476190476</v>
      </c>
      <c r="E36" s="41">
        <v>0.3023809523809524</v>
      </c>
      <c r="F36" s="54">
        <v>6120.4819277108445</v>
      </c>
      <c r="G36" s="54">
        <v>14631.777108433736</v>
      </c>
      <c r="H36" s="55">
        <v>304.18795180722896</v>
      </c>
      <c r="I36" s="55">
        <v>1.6173373493975904</v>
      </c>
      <c r="J36" s="55">
        <v>1.1016867469879519</v>
      </c>
      <c r="K36" s="55">
        <v>0.31061445783132535</v>
      </c>
      <c r="L36" s="55">
        <v>0.08262650602409641</v>
      </c>
      <c r="M36" s="55">
        <v>0.15454216867469883</v>
      </c>
      <c r="N36" s="55">
        <v>0.41466265060240975</v>
      </c>
      <c r="O36" s="55">
        <v>0</v>
      </c>
      <c r="P36" s="55">
        <v>0</v>
      </c>
      <c r="Q36" s="55">
        <v>0</v>
      </c>
      <c r="R36" s="55">
        <v>0.07191566265060242</v>
      </c>
      <c r="S36" s="55">
        <v>0.17137349397590365</v>
      </c>
      <c r="T36" s="55">
        <v>0.5431927710843374</v>
      </c>
      <c r="U36" s="55">
        <v>0</v>
      </c>
      <c r="V36" s="55">
        <v>0</v>
      </c>
      <c r="W36" s="54">
        <v>47.84671039793452</v>
      </c>
      <c r="X36" s="55">
        <v>3.54679802955665</v>
      </c>
      <c r="Y36" s="55">
        <v>0.3726937269372694</v>
      </c>
      <c r="Z36" s="56">
        <v>2.390625</v>
      </c>
      <c r="AA36" s="20">
        <v>-46.7</v>
      </c>
      <c r="AB36" s="20">
        <v>-8.1</v>
      </c>
      <c r="AC36" s="20">
        <v>-31</v>
      </c>
      <c r="AG36" s="105">
        <f t="shared" si="0"/>
        <v>1.0404909262561628</v>
      </c>
    </row>
    <row r="37" spans="1:33" s="20" customFormat="1" ht="12">
      <c r="A37" s="40">
        <v>2040</v>
      </c>
      <c r="B37" s="35">
        <v>621.9512195121952</v>
      </c>
      <c r="C37" s="40">
        <v>404</v>
      </c>
      <c r="D37" s="41">
        <v>0.19238095238095237</v>
      </c>
      <c r="E37" s="41">
        <v>0.3076190476190476</v>
      </c>
      <c r="F37" s="54">
        <v>6012.277227722773</v>
      </c>
      <c r="G37" s="54">
        <v>14676.192574257424</v>
      </c>
      <c r="H37" s="55">
        <v>531.5108910891089</v>
      </c>
      <c r="I37" s="55">
        <v>16.730440594059406</v>
      </c>
      <c r="J37" s="55">
        <v>0.7435396039603962</v>
      </c>
      <c r="K37" s="55">
        <v>0.26383663366336635</v>
      </c>
      <c r="L37" s="55">
        <v>0.11193069306930695</v>
      </c>
      <c r="M37" s="55">
        <v>0.18868316831683168</v>
      </c>
      <c r="N37" s="55">
        <v>0.45092079207920793</v>
      </c>
      <c r="O37" s="55">
        <v>0.04797029702970297</v>
      </c>
      <c r="P37" s="55">
        <v>0.03357920792079208</v>
      </c>
      <c r="Q37" s="55">
        <v>0.11193069306930695</v>
      </c>
      <c r="R37" s="55">
        <v>0.023985148514851486</v>
      </c>
      <c r="S37" s="55">
        <v>0.2190643564356436</v>
      </c>
      <c r="T37" s="55">
        <v>0.11672772277227723</v>
      </c>
      <c r="U37" s="55">
        <v>0.08314851485148515</v>
      </c>
      <c r="V37" s="55">
        <v>1.6549752475247526</v>
      </c>
      <c r="W37" s="54">
        <v>26.769584352933972</v>
      </c>
      <c r="X37" s="55">
        <v>2.818181818181819</v>
      </c>
      <c r="Y37" s="55">
        <v>0.41843971631205673</v>
      </c>
      <c r="Z37" s="56">
        <v>2.4410372340425526</v>
      </c>
      <c r="AA37" s="20">
        <v>-46.9</v>
      </c>
      <c r="AB37" s="20">
        <v>-8.1</v>
      </c>
      <c r="AC37" s="20">
        <v>-29.3</v>
      </c>
      <c r="AG37" s="105">
        <f t="shared" si="0"/>
        <v>1.0407092645052984</v>
      </c>
    </row>
    <row r="38" spans="1:33" s="20" customFormat="1" ht="12">
      <c r="A38" s="40">
        <v>2100</v>
      </c>
      <c r="B38" s="35">
        <v>640.2439024390244</v>
      </c>
      <c r="C38" s="40">
        <v>436</v>
      </c>
      <c r="D38" s="41">
        <v>0.20761904761904762</v>
      </c>
      <c r="E38" s="41">
        <v>0.2923809523809524</v>
      </c>
      <c r="F38" s="54">
        <v>6815.963302752293</v>
      </c>
      <c r="G38" s="54">
        <v>13381.256880733947</v>
      </c>
      <c r="H38" s="55">
        <v>837.4903669724771</v>
      </c>
      <c r="I38" s="55">
        <v>58.09059633027523</v>
      </c>
      <c r="J38" s="55">
        <v>15.379573394495415</v>
      </c>
      <c r="K38" s="55">
        <v>1.311087155963303</v>
      </c>
      <c r="L38" s="55">
        <v>0.2943256880733945</v>
      </c>
      <c r="M38" s="55">
        <v>0.435151376146789</v>
      </c>
      <c r="N38" s="55">
        <v>0.24785321100917432</v>
      </c>
      <c r="O38" s="55">
        <v>0.01971559633027523</v>
      </c>
      <c r="P38" s="55">
        <v>0.028165137614678905</v>
      </c>
      <c r="Q38" s="55">
        <v>0.03098165137614679</v>
      </c>
      <c r="R38" s="55">
        <v>0</v>
      </c>
      <c r="S38" s="55">
        <v>0.08167889908256883</v>
      </c>
      <c r="T38" s="55">
        <v>0.17884862385321104</v>
      </c>
      <c r="U38" s="55">
        <v>0.08872018348623854</v>
      </c>
      <c r="V38" s="55">
        <v>0.9590229357798167</v>
      </c>
      <c r="W38" s="54">
        <v>14.941426212752576</v>
      </c>
      <c r="X38" s="55">
        <v>11.730397422126744</v>
      </c>
      <c r="Y38" s="55">
        <v>1.7556818181818181</v>
      </c>
      <c r="Z38" s="56">
        <v>1.9632231404958682</v>
      </c>
      <c r="AA38" s="20">
        <v>-47.1</v>
      </c>
      <c r="AB38" s="20">
        <v>-8.4</v>
      </c>
      <c r="AC38" s="20">
        <v>-29.2</v>
      </c>
      <c r="AD38" s="20">
        <v>-24.4</v>
      </c>
      <c r="AG38" s="105">
        <f t="shared" si="0"/>
        <v>1.0406128659880365</v>
      </c>
    </row>
    <row r="39" spans="1:33" s="20" customFormat="1" ht="12">
      <c r="A39" s="40">
        <v>2160</v>
      </c>
      <c r="B39" s="35">
        <v>658.5365853658537</v>
      </c>
      <c r="C39" s="40">
        <v>435</v>
      </c>
      <c r="D39" s="41">
        <v>0.20714285714285713</v>
      </c>
      <c r="E39" s="41">
        <v>0.29285714285714287</v>
      </c>
      <c r="F39" s="54">
        <v>7097.241379310345</v>
      </c>
      <c r="G39" s="54">
        <v>16368.048275862071</v>
      </c>
      <c r="H39" s="55">
        <v>1156.4827586206898</v>
      </c>
      <c r="I39" s="55">
        <v>35.2161724137931</v>
      </c>
      <c r="J39" s="55">
        <v>43.687620689655176</v>
      </c>
      <c r="K39" s="55">
        <v>1.992034482758621</v>
      </c>
      <c r="L39" s="55">
        <v>1.3176551724137933</v>
      </c>
      <c r="M39" s="55">
        <v>1.5099310344827588</v>
      </c>
      <c r="N39" s="55">
        <v>0.2728620689655173</v>
      </c>
      <c r="O39" s="55">
        <v>0.016965517241379312</v>
      </c>
      <c r="P39" s="55">
        <v>1.4788275862068967</v>
      </c>
      <c r="Q39" s="55">
        <v>2.5561379310344834</v>
      </c>
      <c r="R39" s="55">
        <v>0.17813793103448278</v>
      </c>
      <c r="S39" s="55">
        <v>0.08482758620689655</v>
      </c>
      <c r="T39" s="55">
        <v>0.10462068965517242</v>
      </c>
      <c r="U39" s="55">
        <v>0.17955172413793105</v>
      </c>
      <c r="V39" s="55">
        <v>1.189</v>
      </c>
      <c r="W39" s="54">
        <v>13.735053250113594</v>
      </c>
      <c r="X39" s="55">
        <v>21.931156848828955</v>
      </c>
      <c r="Y39" s="55">
        <v>5.533678756476683</v>
      </c>
      <c r="Z39" s="56">
        <v>2.3062549800796814</v>
      </c>
      <c r="AA39" s="20">
        <v>-46.1</v>
      </c>
      <c r="AB39" s="20">
        <v>-7.5</v>
      </c>
      <c r="AC39" s="20">
        <v>-28.6</v>
      </c>
      <c r="AD39" s="20">
        <v>-28.5</v>
      </c>
      <c r="AE39" s="20">
        <v>-23.5</v>
      </c>
      <c r="AF39" s="20">
        <v>-29.1</v>
      </c>
      <c r="AG39" s="105">
        <f t="shared" si="0"/>
        <v>1.0404654575951358</v>
      </c>
    </row>
    <row r="40" spans="1:33" s="20" customFormat="1" ht="12">
      <c r="A40" s="40">
        <v>2220</v>
      </c>
      <c r="B40" s="35">
        <v>676.829268292683</v>
      </c>
      <c r="C40" s="40">
        <v>294</v>
      </c>
      <c r="D40" s="41">
        <v>0.14</v>
      </c>
      <c r="E40" s="41">
        <v>0.36</v>
      </c>
      <c r="F40" s="54">
        <v>11931.428571428569</v>
      </c>
      <c r="G40" s="54">
        <v>14997.6</v>
      </c>
      <c r="H40" s="55">
        <v>1330.9714285714285</v>
      </c>
      <c r="I40" s="55">
        <v>53.75057142857142</v>
      </c>
      <c r="J40" s="55">
        <v>27.203142857142854</v>
      </c>
      <c r="K40" s="55">
        <v>1.8668571428571425</v>
      </c>
      <c r="L40" s="55">
        <v>0.45</v>
      </c>
      <c r="M40" s="55">
        <v>0.31885714285714284</v>
      </c>
      <c r="N40" s="55">
        <v>0.1517142857142857</v>
      </c>
      <c r="O40" s="55">
        <v>0</v>
      </c>
      <c r="P40" s="55">
        <v>0.12857142857142856</v>
      </c>
      <c r="Q40" s="55">
        <v>0.20828571428571424</v>
      </c>
      <c r="R40" s="55">
        <v>0</v>
      </c>
      <c r="S40" s="55">
        <v>0.041142857142857134</v>
      </c>
      <c r="T40" s="55">
        <v>0.09</v>
      </c>
      <c r="U40" s="55">
        <v>0.15428571428571425</v>
      </c>
      <c r="V40" s="55">
        <v>0</v>
      </c>
      <c r="W40" s="54">
        <v>10.83076603101561</v>
      </c>
      <c r="X40" s="55">
        <v>14.571625344352618</v>
      </c>
      <c r="Y40" s="55">
        <v>2.1016949152542375</v>
      </c>
      <c r="Z40" s="56">
        <v>1.2569827586206896</v>
      </c>
      <c r="AA40" s="20">
        <v>-46.4</v>
      </c>
      <c r="AB40" s="20">
        <v>-8.3</v>
      </c>
      <c r="AC40" s="20">
        <v>-27.8</v>
      </c>
      <c r="AG40" s="105">
        <f t="shared" si="0"/>
        <v>1.0399538590604027</v>
      </c>
    </row>
    <row r="41" spans="1:33" s="20" customFormat="1" ht="12">
      <c r="A41" s="40">
        <v>2280</v>
      </c>
      <c r="B41" s="35">
        <v>695.1219512195122</v>
      </c>
      <c r="C41" s="40">
        <v>201</v>
      </c>
      <c r="D41" s="41">
        <v>0.09571428571428571</v>
      </c>
      <c r="E41" s="41">
        <v>0.4042857142857143</v>
      </c>
      <c r="F41" s="52">
        <v>18416.119402985074</v>
      </c>
      <c r="G41" s="52">
        <v>15603.014925373134</v>
      </c>
      <c r="H41" s="53">
        <v>1226.6149253731344</v>
      </c>
      <c r="I41" s="53">
        <v>31.603074626865677</v>
      </c>
      <c r="J41" s="53">
        <v>5.216492537313433</v>
      </c>
      <c r="K41" s="53">
        <v>0.5279850746268657</v>
      </c>
      <c r="L41" s="53">
        <v>0.20697014925373136</v>
      </c>
      <c r="M41" s="53">
        <v>0.20274626865671644</v>
      </c>
      <c r="N41" s="53">
        <v>0.25343283582089554</v>
      </c>
      <c r="O41" s="53">
        <v>0.025343283582089555</v>
      </c>
      <c r="P41" s="53">
        <v>0.025343283582089555</v>
      </c>
      <c r="Q41" s="53">
        <v>0.02111940298507463</v>
      </c>
      <c r="R41" s="53">
        <v>0</v>
      </c>
      <c r="S41" s="53">
        <v>0.016895522388059702</v>
      </c>
      <c r="T41" s="53">
        <v>0.0042238805970149255</v>
      </c>
      <c r="U41" s="53">
        <v>0</v>
      </c>
      <c r="V41" s="53">
        <v>0</v>
      </c>
      <c r="W41" s="52">
        <v>12.400883571347043</v>
      </c>
      <c r="X41" s="53">
        <v>9.88</v>
      </c>
      <c r="Y41" s="53">
        <v>0.8</v>
      </c>
      <c r="Z41" s="56">
        <v>0.8472477064220184</v>
      </c>
      <c r="AA41" s="20">
        <v>-46.7</v>
      </c>
      <c r="AB41" s="20">
        <v>-8.1</v>
      </c>
      <c r="AC41" s="20">
        <v>-28.6</v>
      </c>
      <c r="AG41" s="105">
        <f t="shared" si="0"/>
        <v>1.0404909262561628</v>
      </c>
    </row>
    <row r="42" spans="1:33" s="20" customFormat="1" ht="12">
      <c r="A42" s="40">
        <v>2340</v>
      </c>
      <c r="B42" s="35">
        <v>713.4146341463415</v>
      </c>
      <c r="C42" s="40">
        <v>220</v>
      </c>
      <c r="D42" s="41">
        <v>0.10476190476190476</v>
      </c>
      <c r="E42" s="41">
        <v>0.3952380952380952</v>
      </c>
      <c r="F42" s="52">
        <v>13883.636363636362</v>
      </c>
      <c r="G42" s="52">
        <v>9621.963636363636</v>
      </c>
      <c r="H42" s="53">
        <v>432.3545454545454</v>
      </c>
      <c r="I42" s="53">
        <v>6.217454545454545</v>
      </c>
      <c r="J42" s="53">
        <v>1.260090909090909</v>
      </c>
      <c r="K42" s="53">
        <v>0.30181818181818176</v>
      </c>
      <c r="L42" s="53">
        <v>0.09809090909090908</v>
      </c>
      <c r="M42" s="53">
        <v>0.13204545454545455</v>
      </c>
      <c r="N42" s="53">
        <v>0.1924090909090909</v>
      </c>
      <c r="O42" s="53">
        <v>0.22636363636363635</v>
      </c>
      <c r="P42" s="53">
        <v>0.011318181818181818</v>
      </c>
      <c r="Q42" s="53">
        <v>0.007545454545454545</v>
      </c>
      <c r="R42" s="53">
        <v>0</v>
      </c>
      <c r="S42" s="53">
        <v>0.041499999999999995</v>
      </c>
      <c r="T42" s="53">
        <v>0.10186363636363636</v>
      </c>
      <c r="U42" s="53">
        <v>0</v>
      </c>
      <c r="V42" s="53">
        <v>0</v>
      </c>
      <c r="W42" s="52">
        <v>21.93930218154291</v>
      </c>
      <c r="X42" s="53">
        <v>4.175</v>
      </c>
      <c r="Y42" s="53">
        <v>0.6862745098039217</v>
      </c>
      <c r="Z42" s="56">
        <v>0.6930434782608696</v>
      </c>
      <c r="AA42" s="20">
        <v>-47.8</v>
      </c>
      <c r="AB42" s="20">
        <v>-8.4</v>
      </c>
      <c r="AC42" s="20">
        <v>-28.8</v>
      </c>
      <c r="AG42" s="105">
        <f t="shared" si="0"/>
        <v>1.0413778617937408</v>
      </c>
    </row>
    <row r="43" spans="1:33" s="20" customFormat="1" ht="12">
      <c r="A43" s="40">
        <v>2400</v>
      </c>
      <c r="B43" s="35">
        <v>731.7073170731708</v>
      </c>
      <c r="C43" s="40">
        <v>308</v>
      </c>
      <c r="D43" s="41">
        <v>0.14666666666666667</v>
      </c>
      <c r="E43" s="41">
        <v>0.35333333333333333</v>
      </c>
      <c r="F43" s="52">
        <v>9323.181818181818</v>
      </c>
      <c r="G43" s="52">
        <v>9691.772727272728</v>
      </c>
      <c r="H43" s="53">
        <v>210.79545454545456</v>
      </c>
      <c r="I43" s="53">
        <v>2.173</v>
      </c>
      <c r="J43" s="53">
        <v>0.5733636363636363</v>
      </c>
      <c r="K43" s="53">
        <v>0.10359090909090908</v>
      </c>
      <c r="L43" s="53">
        <v>0.050590909090909096</v>
      </c>
      <c r="M43" s="53">
        <v>0.04095454545454546</v>
      </c>
      <c r="N43" s="53">
        <v>0.09395454545454546</v>
      </c>
      <c r="O43" s="53">
        <v>0.014454545454545454</v>
      </c>
      <c r="P43" s="53">
        <v>0.016863636363636365</v>
      </c>
      <c r="Q43" s="53">
        <v>0.03613636363636363</v>
      </c>
      <c r="R43" s="53">
        <v>0</v>
      </c>
      <c r="S43" s="53">
        <v>0.02890909090909091</v>
      </c>
      <c r="T43" s="53">
        <v>0.08190909090909092</v>
      </c>
      <c r="U43" s="53">
        <v>0</v>
      </c>
      <c r="V43" s="53">
        <v>0</v>
      </c>
      <c r="W43" s="52">
        <v>45.5080201805389</v>
      </c>
      <c r="X43" s="53">
        <v>5.534883720930233</v>
      </c>
      <c r="Y43" s="53">
        <v>0.4358974358974359</v>
      </c>
      <c r="Z43" s="56">
        <v>1.0395348837209304</v>
      </c>
      <c r="AA43" s="20">
        <v>-47.8</v>
      </c>
      <c r="AB43" s="20">
        <v>-8.5</v>
      </c>
      <c r="AC43" s="20">
        <v>-30.1</v>
      </c>
      <c r="AG43" s="105">
        <f t="shared" si="0"/>
        <v>1.0412728418399495</v>
      </c>
    </row>
    <row r="44" spans="1:33" s="20" customFormat="1" ht="12">
      <c r="A44" s="40">
        <v>2460</v>
      </c>
      <c r="B44" s="35">
        <v>750</v>
      </c>
      <c r="C44" s="40">
        <v>413</v>
      </c>
      <c r="D44" s="41">
        <v>0.19666666666666666</v>
      </c>
      <c r="E44" s="41">
        <v>0.30333333333333334</v>
      </c>
      <c r="F44" s="52">
        <v>8082.033898305085</v>
      </c>
      <c r="G44" s="52">
        <v>18886.51016949153</v>
      </c>
      <c r="H44" s="53">
        <v>2696.5305084745764</v>
      </c>
      <c r="I44" s="53">
        <v>13.228932203389832</v>
      </c>
      <c r="J44" s="53">
        <v>0.7711864406779662</v>
      </c>
      <c r="K44" s="53">
        <v>0.1758305084745763</v>
      </c>
      <c r="L44" s="53">
        <v>0.13110169491525425</v>
      </c>
      <c r="M44" s="53">
        <v>0.08945762711864408</v>
      </c>
      <c r="N44" s="53">
        <v>0.15115254237288137</v>
      </c>
      <c r="O44" s="53">
        <v>0.010796610169491527</v>
      </c>
      <c r="P44" s="53">
        <v>0</v>
      </c>
      <c r="Q44" s="53">
        <v>0</v>
      </c>
      <c r="R44" s="53">
        <v>0.06323728813559322</v>
      </c>
      <c r="S44" s="53">
        <v>0.038559322033898315</v>
      </c>
      <c r="T44" s="53">
        <v>0.03393220338983051</v>
      </c>
      <c r="U44" s="53">
        <v>0.03547457627118644</v>
      </c>
      <c r="V44" s="53">
        <v>0</v>
      </c>
      <c r="W44" s="52">
        <v>6.969810635576652</v>
      </c>
      <c r="X44" s="53">
        <v>4.385964912280701</v>
      </c>
      <c r="Y44" s="53">
        <v>0.5918367346938775</v>
      </c>
      <c r="Z44" s="56">
        <v>2.3368511450381684</v>
      </c>
      <c r="AA44" s="20">
        <v>-47.8</v>
      </c>
      <c r="AB44" s="20">
        <v>-8.5</v>
      </c>
      <c r="AC44" s="20">
        <v>-30.2</v>
      </c>
      <c r="AG44" s="105">
        <f t="shared" si="0"/>
        <v>1.0412728418399495</v>
      </c>
    </row>
    <row r="45" spans="1:33" s="20" customFormat="1" ht="12">
      <c r="A45" s="40">
        <v>2520</v>
      </c>
      <c r="B45" s="35">
        <v>768.2926829268293</v>
      </c>
      <c r="C45" s="40">
        <v>391</v>
      </c>
      <c r="D45" s="41">
        <v>0.18619047619047618</v>
      </c>
      <c r="E45" s="41">
        <v>0.3138095238095238</v>
      </c>
      <c r="F45" s="52">
        <v>6016.95652173913</v>
      </c>
      <c r="G45" s="52">
        <v>7627.714322250639</v>
      </c>
      <c r="H45" s="53">
        <v>56.29309462915601</v>
      </c>
      <c r="I45" s="53">
        <v>2.0730690537084397</v>
      </c>
      <c r="J45" s="53">
        <v>0.2528132992327366</v>
      </c>
      <c r="K45" s="53">
        <v>0.09101278772378517</v>
      </c>
      <c r="L45" s="53">
        <v>0.05224808184143223</v>
      </c>
      <c r="M45" s="53">
        <v>0.038764705882352944</v>
      </c>
      <c r="N45" s="53">
        <v>0.08932736572890025</v>
      </c>
      <c r="O45" s="53">
        <v>0.008427109974424554</v>
      </c>
      <c r="P45" s="53">
        <v>0.006741687979539643</v>
      </c>
      <c r="Q45" s="53">
        <v>0</v>
      </c>
      <c r="R45" s="53">
        <v>0.005056265984654732</v>
      </c>
      <c r="S45" s="53">
        <v>0.033708439897698214</v>
      </c>
      <c r="T45" s="53">
        <v>0.035393861892583124</v>
      </c>
      <c r="U45" s="53">
        <v>0</v>
      </c>
      <c r="V45" s="53">
        <v>0</v>
      </c>
      <c r="W45" s="52">
        <v>130.68726537684088</v>
      </c>
      <c r="X45" s="53">
        <v>2.777777777777778</v>
      </c>
      <c r="Y45" s="53">
        <v>0.43396226415094347</v>
      </c>
      <c r="Z45" s="56">
        <v>1.267703081232493</v>
      </c>
      <c r="AA45" s="20">
        <v>-48.1</v>
      </c>
      <c r="AB45" s="20">
        <v>-8</v>
      </c>
      <c r="AC45" s="20">
        <v>-30.5</v>
      </c>
      <c r="AG45" s="105">
        <f t="shared" si="0"/>
        <v>1.042126273768253</v>
      </c>
    </row>
    <row r="46" spans="1:26" s="20" customFormat="1" ht="12">
      <c r="A46" s="40">
        <v>2580</v>
      </c>
      <c r="B46" s="35">
        <v>786.5853658536586</v>
      </c>
      <c r="C46" s="40">
        <v>480</v>
      </c>
      <c r="D46" s="41">
        <v>0.22857142857142856</v>
      </c>
      <c r="E46" s="41">
        <v>0.27142857142857146</v>
      </c>
      <c r="F46" s="52">
        <v>5248.75</v>
      </c>
      <c r="G46" s="52">
        <v>7034.39375</v>
      </c>
      <c r="H46" s="53">
        <v>48.09375</v>
      </c>
      <c r="I46" s="53">
        <v>0.7469375000000001</v>
      </c>
      <c r="J46" s="53">
        <v>0.26125</v>
      </c>
      <c r="K46" s="53">
        <v>0.12112500000000002</v>
      </c>
      <c r="L46" s="53">
        <v>0.028500000000000008</v>
      </c>
      <c r="M46" s="53">
        <v>0.0296875</v>
      </c>
      <c r="N46" s="53">
        <v>0.04037500000000001</v>
      </c>
      <c r="O46" s="53">
        <v>0</v>
      </c>
      <c r="P46" s="53">
        <v>0</v>
      </c>
      <c r="Q46" s="53">
        <v>0</v>
      </c>
      <c r="R46" s="53">
        <v>0</v>
      </c>
      <c r="S46" s="53">
        <v>0</v>
      </c>
      <c r="T46" s="53">
        <v>0</v>
      </c>
      <c r="U46" s="53">
        <v>0</v>
      </c>
      <c r="V46" s="53">
        <v>0</v>
      </c>
      <c r="W46" s="52">
        <v>144.0273286488852</v>
      </c>
      <c r="X46" s="53">
        <v>2.156862745098039</v>
      </c>
      <c r="Y46" s="53">
        <v>0.7352941176470589</v>
      </c>
      <c r="Z46" s="56">
        <v>1.3402036199095022</v>
      </c>
    </row>
    <row r="47" spans="1:33" s="20" customFormat="1" ht="12">
      <c r="A47" s="40">
        <v>2640</v>
      </c>
      <c r="B47" s="35">
        <v>804.8780487804878</v>
      </c>
      <c r="C47" s="40">
        <v>283</v>
      </c>
      <c r="D47" s="41">
        <v>0.13476190476190475</v>
      </c>
      <c r="E47" s="41">
        <v>0.36523809523809525</v>
      </c>
      <c r="F47" s="54">
        <v>54.20494699646644</v>
      </c>
      <c r="G47" s="54">
        <v>17344.49893992933</v>
      </c>
      <c r="H47" s="55">
        <v>422.2565371024736</v>
      </c>
      <c r="I47" s="55">
        <v>154.1182155477032</v>
      </c>
      <c r="J47" s="55">
        <v>24.720166077738522</v>
      </c>
      <c r="K47" s="55">
        <v>4.217144876325089</v>
      </c>
      <c r="L47" s="55">
        <v>1.5990459363957599</v>
      </c>
      <c r="M47" s="55">
        <v>0.4851342756183746</v>
      </c>
      <c r="N47" s="55">
        <v>0.4227985865724382</v>
      </c>
      <c r="O47" s="55">
        <v>0.2222402826855124</v>
      </c>
      <c r="P47" s="55">
        <v>0.5339187279151945</v>
      </c>
      <c r="Q47" s="55">
        <v>1.5475512367491167</v>
      </c>
      <c r="R47" s="55">
        <v>0.7642897526501767</v>
      </c>
      <c r="S47" s="55">
        <v>0.18971731448763257</v>
      </c>
      <c r="T47" s="55">
        <v>0.2656042402826856</v>
      </c>
      <c r="U47" s="55">
        <v>0.3902756183745583</v>
      </c>
      <c r="V47" s="55">
        <v>1.5936254416961133</v>
      </c>
      <c r="W47" s="54">
        <v>30.092398843251118</v>
      </c>
      <c r="X47" s="55">
        <v>5.861825192802057</v>
      </c>
      <c r="Y47" s="55">
        <v>1.1474358974358974</v>
      </c>
      <c r="Z47" s="56">
        <v>319.98</v>
      </c>
      <c r="AA47" s="20">
        <v>-49.2</v>
      </c>
      <c r="AB47" s="20">
        <v>-12.5</v>
      </c>
      <c r="AC47" s="20">
        <v>-31.1</v>
      </c>
      <c r="AD47" s="20">
        <v>-25.7</v>
      </c>
      <c r="AG47" s="105">
        <f>(AB47+1000)/(AA47+1000)</f>
        <v>1.0385990744636096</v>
      </c>
    </row>
    <row r="48" spans="1:27" s="20" customFormat="1" ht="12">
      <c r="A48" s="40">
        <v>2700</v>
      </c>
      <c r="B48" s="35">
        <v>823.1707317073171</v>
      </c>
      <c r="C48" s="40">
        <v>259</v>
      </c>
      <c r="D48" s="41">
        <v>0.12333333333333332</v>
      </c>
      <c r="E48" s="41">
        <v>0.3766666666666667</v>
      </c>
      <c r="F48" s="54">
        <v>30.540540540540547</v>
      </c>
      <c r="G48" s="54">
        <v>19077.759459459463</v>
      </c>
      <c r="H48" s="55">
        <v>215.92162162162165</v>
      </c>
      <c r="I48" s="55">
        <v>17.719621621621624</v>
      </c>
      <c r="J48" s="55">
        <v>53.05808108108109</v>
      </c>
      <c r="K48" s="55">
        <v>1.841594594594595</v>
      </c>
      <c r="L48" s="55">
        <v>1.7285945945945949</v>
      </c>
      <c r="M48" s="55">
        <v>0.833756756756757</v>
      </c>
      <c r="N48" s="55">
        <v>0.222945945945946</v>
      </c>
      <c r="O48" s="55">
        <v>0</v>
      </c>
      <c r="P48" s="55">
        <v>0.14659459459459462</v>
      </c>
      <c r="Q48" s="55">
        <v>0</v>
      </c>
      <c r="R48" s="55">
        <v>0</v>
      </c>
      <c r="S48" s="55">
        <v>0</v>
      </c>
      <c r="T48" s="55">
        <v>66.63335135135137</v>
      </c>
      <c r="U48" s="55">
        <v>0</v>
      </c>
      <c r="V48" s="55">
        <v>0.3756486486486487</v>
      </c>
      <c r="W48" s="54">
        <v>81.65407440328357</v>
      </c>
      <c r="X48" s="55">
        <v>28.810945273631837</v>
      </c>
      <c r="Y48" s="55">
        <v>3.7397260273972606</v>
      </c>
      <c r="Z48" s="56">
        <v>624.67</v>
      </c>
      <c r="AA48" s="20">
        <v>-49.1</v>
      </c>
    </row>
    <row r="49" spans="1:33" s="20" customFormat="1" ht="12">
      <c r="A49" s="40">
        <v>2760</v>
      </c>
      <c r="B49" s="35">
        <v>841.4634146341464</v>
      </c>
      <c r="C49" s="40">
        <v>273</v>
      </c>
      <c r="D49" s="41">
        <v>0.13</v>
      </c>
      <c r="E49" s="41">
        <v>0.37</v>
      </c>
      <c r="F49" s="52">
        <v>13746.923076923076</v>
      </c>
      <c r="G49" s="52">
        <v>41327.2923076923</v>
      </c>
      <c r="H49" s="53">
        <v>307.38461538461536</v>
      </c>
      <c r="I49" s="53">
        <v>36.86623076923077</v>
      </c>
      <c r="J49" s="53">
        <v>4.243615384615384</v>
      </c>
      <c r="K49" s="53">
        <v>1.053076923076923</v>
      </c>
      <c r="L49" s="53">
        <v>1.1697692307692307</v>
      </c>
      <c r="M49" s="53">
        <v>0.2988461538461538</v>
      </c>
      <c r="N49" s="53">
        <v>0.3102307692307692</v>
      </c>
      <c r="O49" s="53">
        <v>0.04269230769230769</v>
      </c>
      <c r="P49" s="53">
        <v>0.08823076923076922</v>
      </c>
      <c r="Q49" s="53">
        <v>0.3557692307692307</v>
      </c>
      <c r="R49" s="53">
        <v>0.20776923076923076</v>
      </c>
      <c r="S49" s="53">
        <v>0.2276923076923077</v>
      </c>
      <c r="T49" s="53">
        <v>0.2846153846153846</v>
      </c>
      <c r="U49" s="53">
        <v>0.7343076923076923</v>
      </c>
      <c r="V49" s="53">
        <v>6.494923076923077</v>
      </c>
      <c r="W49" s="52">
        <v>120.04993675229221</v>
      </c>
      <c r="X49" s="53">
        <v>4.02972972972973</v>
      </c>
      <c r="Y49" s="53">
        <v>0.963302752293578</v>
      </c>
      <c r="Z49" s="56">
        <v>3.006293995859213</v>
      </c>
      <c r="AA49" s="20">
        <v>-49.5</v>
      </c>
      <c r="AB49" s="20">
        <v>-9.2</v>
      </c>
      <c r="AG49" s="105">
        <f>(AB49+1000)/(AA49+1000)</f>
        <v>1.0423987375065755</v>
      </c>
    </row>
    <row r="50" spans="1:26" s="20" customFormat="1" ht="12">
      <c r="A50" s="40">
        <v>2820</v>
      </c>
      <c r="B50" s="35">
        <v>859.7560975609756</v>
      </c>
      <c r="C50" s="40">
        <v>229</v>
      </c>
      <c r="D50" s="41">
        <v>0.10904761904761903</v>
      </c>
      <c r="E50" s="41">
        <v>0.39095238095238094</v>
      </c>
      <c r="F50" s="52">
        <v>6453.275109170306</v>
      </c>
      <c r="G50" s="52">
        <v>26130.744978165945</v>
      </c>
      <c r="H50" s="53">
        <v>172.0873362445415</v>
      </c>
      <c r="I50" s="53">
        <v>6.230995633187773</v>
      </c>
      <c r="J50" s="53">
        <v>1.5667117903930132</v>
      </c>
      <c r="K50" s="53">
        <v>0.483995633187773</v>
      </c>
      <c r="L50" s="53">
        <v>0.4768253275109171</v>
      </c>
      <c r="M50" s="53">
        <v>0.2366200873362446</v>
      </c>
      <c r="N50" s="53">
        <v>0.15057641921397383</v>
      </c>
      <c r="O50" s="53">
        <v>0.028681222707423584</v>
      </c>
      <c r="P50" s="53">
        <v>0.04660698689956332</v>
      </c>
      <c r="Q50" s="53">
        <v>0.06094759825327512</v>
      </c>
      <c r="R50" s="53">
        <v>0.13623580786026201</v>
      </c>
      <c r="S50" s="53">
        <v>0.0824585152838428</v>
      </c>
      <c r="T50" s="53">
        <v>0.20435371179039305</v>
      </c>
      <c r="U50" s="53">
        <v>0.09679912663755459</v>
      </c>
      <c r="V50" s="53">
        <v>0.6668384279475983</v>
      </c>
      <c r="W50" s="52">
        <v>146.5398689131047</v>
      </c>
      <c r="X50" s="53">
        <v>3.237037037037037</v>
      </c>
      <c r="Y50" s="53">
        <v>1.5714285714285714</v>
      </c>
      <c r="Z50" s="56">
        <v>4.049222222222223</v>
      </c>
    </row>
    <row r="51" spans="1:33" s="20" customFormat="1" ht="12">
      <c r="A51" s="40">
        <v>2880</v>
      </c>
      <c r="B51" s="35">
        <v>878.048780487805</v>
      </c>
      <c r="C51" s="40">
        <v>263</v>
      </c>
      <c r="D51" s="41">
        <v>0.12523809523809523</v>
      </c>
      <c r="E51" s="41">
        <v>0.37476190476190474</v>
      </c>
      <c r="F51" s="52">
        <v>12179.049429657794</v>
      </c>
      <c r="G51" s="52">
        <v>21814.562737642584</v>
      </c>
      <c r="H51" s="53">
        <v>98.74904942965779</v>
      </c>
      <c r="I51" s="53">
        <v>2.0288441064638785</v>
      </c>
      <c r="J51" s="53">
        <v>0.5685551330798478</v>
      </c>
      <c r="K51" s="53">
        <v>0.24238403041825096</v>
      </c>
      <c r="L51" s="53">
        <v>0.33514828897338406</v>
      </c>
      <c r="M51" s="53">
        <v>0.08977186311787072</v>
      </c>
      <c r="N51" s="53">
        <v>0.08079467680608365</v>
      </c>
      <c r="O51" s="53">
        <v>0.03890114068441065</v>
      </c>
      <c r="P51" s="53">
        <v>0.06583269961977187</v>
      </c>
      <c r="Q51" s="53">
        <v>0.05087072243346008</v>
      </c>
      <c r="R51" s="53">
        <v>0</v>
      </c>
      <c r="S51" s="53">
        <v>0.11071863117870721</v>
      </c>
      <c r="T51" s="53">
        <v>0.11371102661596959</v>
      </c>
      <c r="U51" s="53">
        <v>0.10772623574144485</v>
      </c>
      <c r="V51" s="53">
        <v>0.2334068441064639</v>
      </c>
      <c r="W51" s="52">
        <v>216.4617851416355</v>
      </c>
      <c r="X51" s="53">
        <v>2.3456790123456788</v>
      </c>
      <c r="Y51" s="53">
        <v>1.111111111111111</v>
      </c>
      <c r="Z51" s="56">
        <v>1.791154791154791</v>
      </c>
      <c r="AA51" s="20">
        <v>-50.8</v>
      </c>
      <c r="AB51" s="20">
        <v>-8.9</v>
      </c>
      <c r="AG51" s="105">
        <f>(AB51+1000)/(AA51+1000)</f>
        <v>1.0441424357353561</v>
      </c>
    </row>
    <row r="52" spans="1:26" s="20" customFormat="1" ht="12">
      <c r="A52" s="40">
        <v>2940</v>
      </c>
      <c r="B52" s="35">
        <v>896.3414634146342</v>
      </c>
      <c r="C52" s="40">
        <v>285</v>
      </c>
      <c r="D52" s="41">
        <v>0.13571428571428573</v>
      </c>
      <c r="E52" s="41">
        <v>0.36428571428571427</v>
      </c>
      <c r="F52" s="52">
        <v>12830.526315789471</v>
      </c>
      <c r="G52" s="52">
        <v>21090.37894736842</v>
      </c>
      <c r="H52" s="53">
        <v>99.31578947368419</v>
      </c>
      <c r="I52" s="53">
        <v>1.6695789473684208</v>
      </c>
      <c r="J52" s="53">
        <v>0.2442631578947368</v>
      </c>
      <c r="K52" s="53">
        <v>0.21205263157894733</v>
      </c>
      <c r="L52" s="53">
        <v>0.27915789473684205</v>
      </c>
      <c r="M52" s="53">
        <v>0.0724736842105263</v>
      </c>
      <c r="N52" s="53">
        <v>0.09663157894736839</v>
      </c>
      <c r="O52" s="53">
        <v>0.19326315789473678</v>
      </c>
      <c r="P52" s="53">
        <v>0.06710526315789472</v>
      </c>
      <c r="Q52" s="53">
        <v>0</v>
      </c>
      <c r="R52" s="53">
        <v>0.15836842105263155</v>
      </c>
      <c r="S52" s="53">
        <v>0.12078947368421052</v>
      </c>
      <c r="T52" s="53">
        <v>0.2227894736842105</v>
      </c>
      <c r="U52" s="53">
        <v>0.1691052631578947</v>
      </c>
      <c r="V52" s="53">
        <v>0</v>
      </c>
      <c r="W52" s="52">
        <v>208.84588804422947</v>
      </c>
      <c r="X52" s="53">
        <v>1.1518987341772151</v>
      </c>
      <c r="Y52" s="53">
        <v>0.75</v>
      </c>
      <c r="Z52" s="56">
        <v>1.6437656903765692</v>
      </c>
    </row>
    <row r="53" spans="1:33" s="20" customFormat="1" ht="12.75" thickBot="1">
      <c r="A53" s="135">
        <v>3000</v>
      </c>
      <c r="B53" s="113">
        <v>914.6341463414635</v>
      </c>
      <c r="C53" s="135">
        <v>416</v>
      </c>
      <c r="D53" s="136">
        <v>0.19809523809523807</v>
      </c>
      <c r="E53" s="136">
        <v>0.3019047619047619</v>
      </c>
      <c r="F53" s="115">
        <v>6660.048076923078</v>
      </c>
      <c r="G53" s="115">
        <v>19222.697115384617</v>
      </c>
      <c r="H53" s="113">
        <v>104.39663461538463</v>
      </c>
      <c r="I53" s="113">
        <v>1.333533653846154</v>
      </c>
      <c r="J53" s="113">
        <v>0.21641346153846155</v>
      </c>
      <c r="K53" s="113">
        <v>0.26365865384615383</v>
      </c>
      <c r="L53" s="113">
        <v>0.25603846153846155</v>
      </c>
      <c r="M53" s="113">
        <v>0.12192307692307694</v>
      </c>
      <c r="N53" s="113">
        <v>0.15850000000000003</v>
      </c>
      <c r="O53" s="113">
        <v>0.5136009615384617</v>
      </c>
      <c r="P53" s="113">
        <v>0.08991826923076923</v>
      </c>
      <c r="Q53" s="113">
        <v>0.1828846153846154</v>
      </c>
      <c r="R53" s="113">
        <v>0.04419711538461539</v>
      </c>
      <c r="S53" s="113">
        <v>0.5425576923076924</v>
      </c>
      <c r="T53" s="113">
        <v>2.2845336538461543</v>
      </c>
      <c r="U53" s="113">
        <v>0.3551009615384616</v>
      </c>
      <c r="V53" s="113">
        <v>3.357456730769231</v>
      </c>
      <c r="W53" s="115">
        <v>181.809009009009</v>
      </c>
      <c r="X53" s="113">
        <v>0.8208092485549134</v>
      </c>
      <c r="Y53" s="113">
        <v>0.7692307692307692</v>
      </c>
      <c r="Z53" s="118">
        <v>2.886270022883295</v>
      </c>
      <c r="AA53" s="112">
        <v>-50.5</v>
      </c>
      <c r="AB53" s="112">
        <v>-8.2</v>
      </c>
      <c r="AC53" s="112"/>
      <c r="AD53" s="112"/>
      <c r="AE53" s="112"/>
      <c r="AF53" s="112"/>
      <c r="AG53" s="118">
        <f>(AB53+1000)/(AA53+1000)</f>
        <v>1.0445497630331753</v>
      </c>
    </row>
    <row r="55" ht="12.75">
      <c r="A55" s="32" t="s">
        <v>51</v>
      </c>
    </row>
  </sheetData>
  <printOptions/>
  <pageMargins left="0.75" right="0.75" top="1" bottom="1" header="0.5" footer="0.5"/>
  <pageSetup fitToHeight="1" fitToWidth="1" orientation="portrait"/>
</worksheet>
</file>

<file path=xl/worksheets/sheet12.xml><?xml version="1.0" encoding="utf-8"?>
<worksheet xmlns="http://schemas.openxmlformats.org/spreadsheetml/2006/main" xmlns:r="http://schemas.openxmlformats.org/officeDocument/2006/relationships">
  <sheetPr>
    <pageSetUpPr fitToPage="1"/>
  </sheetPr>
  <dimension ref="A1:V55"/>
  <sheetViews>
    <sheetView workbookViewId="0" topLeftCell="A1">
      <selection activeCell="A1" sqref="A1"/>
    </sheetView>
  </sheetViews>
  <sheetFormatPr defaultColWidth="11.00390625" defaultRowHeight="12.75"/>
  <cols>
    <col min="1" max="1" width="6.25390625" style="0" bestFit="1" customWidth="1"/>
    <col min="2" max="2" width="5.25390625" style="8" bestFit="1" customWidth="1"/>
    <col min="3" max="3" width="6.625" style="0" bestFit="1" customWidth="1"/>
    <col min="4" max="4" width="8.75390625" style="0" bestFit="1" customWidth="1"/>
    <col min="5" max="5" width="5.125" style="0" bestFit="1" customWidth="1"/>
    <col min="6" max="7" width="5.75390625" style="17" bestFit="1" customWidth="1"/>
    <col min="8" max="8" width="6.125" style="8" bestFit="1" customWidth="1"/>
    <col min="9" max="11" width="3.875" style="8" bestFit="1" customWidth="1"/>
    <col min="12" max="12" width="5.00390625" style="8" bestFit="1" customWidth="1"/>
    <col min="13" max="14" width="3.875" style="8" bestFit="1" customWidth="1"/>
    <col min="15" max="15" width="7.375" style="8" bestFit="1" customWidth="1"/>
    <col min="16" max="18" width="5.875" style="8" bestFit="1" customWidth="1"/>
    <col min="19" max="19" width="5.75390625" style="0" bestFit="1" customWidth="1"/>
    <col min="20" max="21" width="5.375" style="0" bestFit="1" customWidth="1"/>
    <col min="22" max="22" width="6.75390625" style="0" bestFit="1" customWidth="1"/>
  </cols>
  <sheetData>
    <row r="1" ht="13.5" thickBot="1">
      <c r="A1" s="20" t="s">
        <v>17</v>
      </c>
    </row>
    <row r="2" spans="1:22" ht="13.5">
      <c r="A2" s="106" t="s">
        <v>76</v>
      </c>
      <c r="B2" s="109" t="s">
        <v>76</v>
      </c>
      <c r="C2" s="106" t="s">
        <v>175</v>
      </c>
      <c r="D2" s="107" t="s">
        <v>305</v>
      </c>
      <c r="E2" s="107" t="s">
        <v>177</v>
      </c>
      <c r="F2" s="108" t="s">
        <v>127</v>
      </c>
      <c r="G2" s="108" t="s">
        <v>130</v>
      </c>
      <c r="H2" s="109" t="s">
        <v>131</v>
      </c>
      <c r="I2" s="109" t="s">
        <v>133</v>
      </c>
      <c r="J2" s="109" t="s">
        <v>303</v>
      </c>
      <c r="K2" s="109" t="s">
        <v>304</v>
      </c>
      <c r="L2" s="109" t="s">
        <v>32</v>
      </c>
      <c r="M2" s="109" t="s">
        <v>278</v>
      </c>
      <c r="N2" s="109" t="s">
        <v>279</v>
      </c>
      <c r="O2" s="109" t="s">
        <v>40</v>
      </c>
      <c r="P2" s="109" t="s">
        <v>187</v>
      </c>
      <c r="Q2" s="109" t="s">
        <v>209</v>
      </c>
      <c r="R2" s="109" t="s">
        <v>255</v>
      </c>
      <c r="S2" s="111" t="s">
        <v>281</v>
      </c>
      <c r="T2" s="111" t="s">
        <v>282</v>
      </c>
      <c r="U2" s="110" t="s">
        <v>283</v>
      </c>
      <c r="V2" s="110" t="s">
        <v>41</v>
      </c>
    </row>
    <row r="3" spans="1:22" ht="15" thickBot="1">
      <c r="A3" s="4" t="s">
        <v>58</v>
      </c>
      <c r="B3" s="7" t="s">
        <v>60</v>
      </c>
      <c r="C3" s="4" t="s">
        <v>115</v>
      </c>
      <c r="D3" s="37" t="s">
        <v>110</v>
      </c>
      <c r="E3" s="37" t="s">
        <v>110</v>
      </c>
      <c r="F3" s="48" t="s">
        <v>39</v>
      </c>
      <c r="G3" s="48" t="s">
        <v>39</v>
      </c>
      <c r="H3" s="50" t="s">
        <v>39</v>
      </c>
      <c r="I3" s="50" t="s">
        <v>39</v>
      </c>
      <c r="J3" s="50" t="s">
        <v>39</v>
      </c>
      <c r="K3" s="50" t="s">
        <v>39</v>
      </c>
      <c r="L3" s="50" t="s">
        <v>39</v>
      </c>
      <c r="M3" s="50" t="s">
        <v>39</v>
      </c>
      <c r="N3" s="50" t="s">
        <v>39</v>
      </c>
      <c r="O3" s="7" t="s">
        <v>271</v>
      </c>
      <c r="P3" s="7" t="s">
        <v>271</v>
      </c>
      <c r="Q3" s="7" t="s">
        <v>271</v>
      </c>
      <c r="R3" s="7" t="s">
        <v>271</v>
      </c>
      <c r="S3" s="7" t="s">
        <v>118</v>
      </c>
      <c r="T3" s="7" t="s">
        <v>118</v>
      </c>
      <c r="U3" s="7" t="s">
        <v>118</v>
      </c>
      <c r="V3" s="4"/>
    </row>
    <row r="4" spans="1:22" s="20" customFormat="1" ht="12.75" thickTop="1">
      <c r="A4" s="20">
        <v>60</v>
      </c>
      <c r="B4" s="35">
        <f>A4/3.28</f>
        <v>18.29268292682927</v>
      </c>
      <c r="C4" s="20">
        <v>406</v>
      </c>
      <c r="D4" s="21">
        <v>0.193333333333333</v>
      </c>
      <c r="E4" s="21">
        <v>0.306666666666667</v>
      </c>
      <c r="F4" s="34">
        <v>0</v>
      </c>
      <c r="G4" s="34">
        <v>1332.12827586207</v>
      </c>
      <c r="H4" s="35">
        <v>4.8855172413793095</v>
      </c>
      <c r="I4" s="35">
        <v>2.0811034482758632</v>
      </c>
      <c r="J4" s="35">
        <v>1.3863448275862074</v>
      </c>
      <c r="K4" s="35">
        <v>1.7924137931034492</v>
      </c>
      <c r="L4" s="35">
        <v>0.368</v>
      </c>
      <c r="M4" s="35">
        <v>2.8361379310344828</v>
      </c>
      <c r="N4" s="35">
        <v>0.996137931034483</v>
      </c>
      <c r="O4" s="35">
        <v>191.21584699453558</v>
      </c>
      <c r="P4" s="35">
        <v>0.773451327433628</v>
      </c>
      <c r="Q4" s="35">
        <v>2.847133757961783</v>
      </c>
      <c r="R4" s="35"/>
      <c r="V4" s="105"/>
    </row>
    <row r="5" spans="1:22" s="20" customFormat="1" ht="12">
      <c r="A5" s="20">
        <v>120</v>
      </c>
      <c r="B5" s="35">
        <f aca="true" t="shared" si="0" ref="B5:B53">A5/3.28</f>
        <v>36.58536585365854</v>
      </c>
      <c r="C5" s="20">
        <v>401</v>
      </c>
      <c r="D5" s="21">
        <v>0.190952380952381</v>
      </c>
      <c r="E5" s="21">
        <v>0.309047619047619</v>
      </c>
      <c r="F5" s="34">
        <v>712.11970074813</v>
      </c>
      <c r="G5" s="34">
        <v>735.7005735660852</v>
      </c>
      <c r="H5" s="35">
        <v>6.700399002493768</v>
      </c>
      <c r="I5" s="35">
        <v>1.2138403990024935</v>
      </c>
      <c r="J5" s="35">
        <v>0.254097256857855</v>
      </c>
      <c r="K5" s="35">
        <v>0.309124688279302</v>
      </c>
      <c r="L5" s="35">
        <v>0.061501246882793</v>
      </c>
      <c r="M5" s="35">
        <v>0.257334164588529</v>
      </c>
      <c r="N5" s="35">
        <v>0.119765586034913</v>
      </c>
      <c r="O5" s="35">
        <v>92.95910020449898</v>
      </c>
      <c r="P5" s="35">
        <v>0.821989528795812</v>
      </c>
      <c r="Q5" s="35">
        <v>2.1486486486486487</v>
      </c>
      <c r="R5" s="35">
        <f aca="true" t="shared" si="1" ref="R5:R53">G5/F5</f>
        <v>1.0331136363636364</v>
      </c>
      <c r="S5" s="12">
        <v>-15.72</v>
      </c>
      <c r="T5" s="12">
        <v>-90.3</v>
      </c>
      <c r="U5" s="3"/>
      <c r="V5" s="105">
        <f>(S5+1000)/(T5+1000)</f>
        <v>1.0819830713422007</v>
      </c>
    </row>
    <row r="6" spans="1:18" s="20" customFormat="1" ht="12">
      <c r="A6" s="20">
        <v>180</v>
      </c>
      <c r="B6" s="35">
        <f t="shared" si="0"/>
        <v>54.87804878048781</v>
      </c>
      <c r="C6" s="20">
        <v>446</v>
      </c>
      <c r="D6" s="21">
        <v>0.212380952380952</v>
      </c>
      <c r="E6" s="21">
        <v>0.287619047619048</v>
      </c>
      <c r="F6" s="34">
        <v>1286.5470852017943</v>
      </c>
      <c r="G6" s="34">
        <v>178.81650224215235</v>
      </c>
      <c r="H6" s="35">
        <v>3.7377578475336315</v>
      </c>
      <c r="I6" s="35">
        <v>0.820681614349776</v>
      </c>
      <c r="J6" s="35">
        <v>0.269497757847534</v>
      </c>
      <c r="K6" s="35">
        <v>0.226161434977578</v>
      </c>
      <c r="L6" s="35">
        <v>0.161156950672646</v>
      </c>
      <c r="M6" s="35">
        <v>0.19772197309417</v>
      </c>
      <c r="N6" s="35">
        <v>0.0907354260089686</v>
      </c>
      <c r="O6" s="35">
        <v>39.22756981580511</v>
      </c>
      <c r="P6" s="35">
        <v>1.191616766467066</v>
      </c>
      <c r="Q6" s="35">
        <v>2.17910447761194</v>
      </c>
      <c r="R6" s="35">
        <f t="shared" si="1"/>
        <v>0.13898947368421039</v>
      </c>
    </row>
    <row r="7" spans="1:22" s="20" customFormat="1" ht="12">
      <c r="A7" s="20">
        <v>240</v>
      </c>
      <c r="B7" s="35">
        <f t="shared" si="0"/>
        <v>73.17073170731707</v>
      </c>
      <c r="C7" s="20">
        <v>465</v>
      </c>
      <c r="D7" s="21">
        <v>0.221428571428571</v>
      </c>
      <c r="E7" s="21">
        <v>0.278571428571429</v>
      </c>
      <c r="F7" s="34">
        <v>6453.8709677419365</v>
      </c>
      <c r="G7" s="34">
        <v>1576.5309677419361</v>
      </c>
      <c r="H7" s="35">
        <v>8.353548387096774</v>
      </c>
      <c r="I7" s="35">
        <v>0.824032258064516</v>
      </c>
      <c r="J7" s="35">
        <v>0.162290322580645</v>
      </c>
      <c r="K7" s="35">
        <v>0.0515806451612903</v>
      </c>
      <c r="L7" s="35">
        <v>0.0717096774193548</v>
      </c>
      <c r="M7" s="35">
        <v>0.0503225806451613</v>
      </c>
      <c r="N7" s="35">
        <v>0.0264193548387097</v>
      </c>
      <c r="O7" s="35">
        <v>171.78067169294036</v>
      </c>
      <c r="P7" s="35">
        <v>3.146341463414634</v>
      </c>
      <c r="Q7" s="35">
        <v>1.904761904761905</v>
      </c>
      <c r="R7" s="35">
        <f t="shared" si="1"/>
        <v>0.24427680311890845</v>
      </c>
      <c r="S7" s="12">
        <v>-18.42</v>
      </c>
      <c r="T7" s="12">
        <v>-69.2</v>
      </c>
      <c r="U7" s="3">
        <v>-262</v>
      </c>
      <c r="V7" s="105">
        <f>(S7+1000)/(T7+1000)</f>
        <v>1.054555221314998</v>
      </c>
    </row>
    <row r="8" spans="1:18" s="20" customFormat="1" ht="12">
      <c r="A8" s="20">
        <v>300</v>
      </c>
      <c r="B8" s="35">
        <f t="shared" si="0"/>
        <v>91.46341463414635</v>
      </c>
      <c r="C8" s="20">
        <v>439</v>
      </c>
      <c r="D8" s="21">
        <v>0.209047619047619</v>
      </c>
      <c r="E8" s="21">
        <v>0.290952380952381</v>
      </c>
      <c r="F8" s="34">
        <v>3799.6127562642373</v>
      </c>
      <c r="G8" s="34">
        <v>870.9185649202734</v>
      </c>
      <c r="H8" s="35">
        <v>5.386264236902051</v>
      </c>
      <c r="I8" s="35">
        <v>0.520533029612756</v>
      </c>
      <c r="J8" s="35">
        <v>0.104384965831435</v>
      </c>
      <c r="K8" s="35">
        <v>0.0765489749430524</v>
      </c>
      <c r="L8" s="35">
        <v>0.0612391799544419</v>
      </c>
      <c r="M8" s="35">
        <v>0.0445375854214123</v>
      </c>
      <c r="N8" s="35">
        <v>0.020876993166287</v>
      </c>
      <c r="O8" s="35">
        <v>147.4434495758718</v>
      </c>
      <c r="P8" s="35">
        <v>1.363636363636364</v>
      </c>
      <c r="Q8" s="35">
        <v>2.1333333333333333</v>
      </c>
      <c r="R8" s="35">
        <f t="shared" si="1"/>
        <v>0.2292124542124542</v>
      </c>
    </row>
    <row r="9" spans="1:21" s="20" customFormat="1" ht="12">
      <c r="A9" s="20">
        <v>360</v>
      </c>
      <c r="B9" s="35">
        <f t="shared" si="0"/>
        <v>109.75609756097562</v>
      </c>
      <c r="C9" s="20">
        <v>547</v>
      </c>
      <c r="D9" s="21">
        <v>0.26047619047619</v>
      </c>
      <c r="E9" s="21">
        <v>0.23952380952381</v>
      </c>
      <c r="F9" s="34">
        <v>2197.751371115174</v>
      </c>
      <c r="G9" s="34">
        <v>1124.6234003656307</v>
      </c>
      <c r="H9" s="35">
        <v>7.356489945155392</v>
      </c>
      <c r="I9" s="35">
        <v>0.797259597806216</v>
      </c>
      <c r="J9" s="35">
        <v>0.141612431444241</v>
      </c>
      <c r="K9" s="35">
        <v>0.142531992687386</v>
      </c>
      <c r="L9" s="35">
        <v>0.0818409506398537</v>
      </c>
      <c r="M9" s="35">
        <v>0.113106032906764</v>
      </c>
      <c r="N9" s="35">
        <v>0.0487367458866545</v>
      </c>
      <c r="O9" s="35">
        <v>137.92714559603021</v>
      </c>
      <c r="P9" s="35">
        <v>0.993548387096774</v>
      </c>
      <c r="Q9" s="35">
        <v>2.3207547169811327</v>
      </c>
      <c r="R9" s="35">
        <f t="shared" si="1"/>
        <v>0.511715481171548</v>
      </c>
      <c r="S9" s="12"/>
      <c r="T9" s="12">
        <v>-68.2</v>
      </c>
      <c r="U9" s="3"/>
    </row>
    <row r="10" spans="1:18" s="20" customFormat="1" ht="12">
      <c r="A10" s="20">
        <v>420</v>
      </c>
      <c r="B10" s="35">
        <f t="shared" si="0"/>
        <v>128.0487804878049</v>
      </c>
      <c r="C10" s="20">
        <v>393</v>
      </c>
      <c r="D10" s="21">
        <v>0.187142857142857</v>
      </c>
      <c r="E10" s="21">
        <v>0.312857142857143</v>
      </c>
      <c r="F10" s="34">
        <v>9395.267175572519</v>
      </c>
      <c r="G10" s="34">
        <v>5274.339160305343</v>
      </c>
      <c r="H10" s="35">
        <v>7.974274809160304</v>
      </c>
      <c r="I10" s="35">
        <v>0.595145038167939</v>
      </c>
      <c r="J10" s="35">
        <v>0.0568396946564885</v>
      </c>
      <c r="K10" s="35">
        <v>0.0468091603053435</v>
      </c>
      <c r="L10" s="35">
        <v>0.0484809160305343</v>
      </c>
      <c r="M10" s="35">
        <v>0.0250763358778626</v>
      </c>
      <c r="N10" s="35">
        <v>0.00668702290076336</v>
      </c>
      <c r="O10" s="35">
        <v>615.483808037456</v>
      </c>
      <c r="P10" s="35">
        <v>1.2142857142857153</v>
      </c>
      <c r="Q10" s="35">
        <v>3.75</v>
      </c>
      <c r="R10" s="35">
        <f t="shared" si="1"/>
        <v>0.5613825622775801</v>
      </c>
    </row>
    <row r="11" spans="1:22" s="20" customFormat="1" ht="12">
      <c r="A11" s="20">
        <v>480</v>
      </c>
      <c r="B11" s="35">
        <f t="shared" si="0"/>
        <v>146.34146341463415</v>
      </c>
      <c r="C11" s="20">
        <v>456</v>
      </c>
      <c r="D11" s="21">
        <v>0.217142857142857</v>
      </c>
      <c r="E11" s="21">
        <v>0.282857142857143</v>
      </c>
      <c r="F11" s="34">
        <v>10824.86842105263</v>
      </c>
      <c r="G11" s="34">
        <v>8972.513289473683</v>
      </c>
      <c r="H11" s="35">
        <v>13.49526315789474</v>
      </c>
      <c r="I11" s="35">
        <v>0.773763157894737</v>
      </c>
      <c r="J11" s="35">
        <v>0.149802631578947</v>
      </c>
      <c r="K11" s="35">
        <v>0.07425</v>
      </c>
      <c r="L11" s="35">
        <v>0.0560131578947368</v>
      </c>
      <c r="M11" s="35">
        <v>0.0260526315789474</v>
      </c>
      <c r="N11" s="35">
        <v>0.0130263157894737</v>
      </c>
      <c r="O11" s="35">
        <v>628.810480189885</v>
      </c>
      <c r="P11" s="35">
        <v>2.017543859649122</v>
      </c>
      <c r="Q11" s="35">
        <v>2</v>
      </c>
      <c r="R11" s="35">
        <f t="shared" si="1"/>
        <v>0.8288796630565585</v>
      </c>
      <c r="S11" s="12">
        <v>-15.4</v>
      </c>
      <c r="T11" s="12">
        <v>-63.3</v>
      </c>
      <c r="U11" s="3"/>
      <c r="V11" s="105">
        <f>(S11+1000)/(T11+1000)</f>
        <v>1.0511369702145832</v>
      </c>
    </row>
    <row r="12" spans="1:18" s="20" customFormat="1" ht="12">
      <c r="A12" s="20">
        <v>600</v>
      </c>
      <c r="B12" s="35">
        <f t="shared" si="0"/>
        <v>182.9268292682927</v>
      </c>
      <c r="C12" s="20">
        <v>421</v>
      </c>
      <c r="D12" s="21">
        <v>0.20047619047619</v>
      </c>
      <c r="E12" s="21">
        <v>0.299523809523809</v>
      </c>
      <c r="F12" s="34">
        <v>19661.85273159145</v>
      </c>
      <c r="G12" s="34">
        <v>7506.37543942993</v>
      </c>
      <c r="H12" s="35">
        <v>10.766209026128271</v>
      </c>
      <c r="I12" s="35">
        <v>0.618541567695962</v>
      </c>
      <c r="J12" s="35">
        <v>0.134465558194774</v>
      </c>
      <c r="K12" s="35">
        <v>0.128489311163895</v>
      </c>
      <c r="L12" s="35">
        <v>0.107572446555819</v>
      </c>
      <c r="M12" s="35">
        <v>0.0612565320665083</v>
      </c>
      <c r="N12" s="35">
        <v>0.0433277909738717</v>
      </c>
      <c r="O12" s="35">
        <v>659.3359580052493</v>
      </c>
      <c r="P12" s="35">
        <v>1.046511627906977</v>
      </c>
      <c r="Q12" s="35">
        <v>1.4137931034482758</v>
      </c>
      <c r="R12" s="35">
        <f t="shared" si="1"/>
        <v>0.38177355623100306</v>
      </c>
    </row>
    <row r="13" spans="1:22" s="20" customFormat="1" ht="12">
      <c r="A13" s="20">
        <v>660</v>
      </c>
      <c r="B13" s="35">
        <f t="shared" si="0"/>
        <v>201.21951219512195</v>
      </c>
      <c r="C13" s="20">
        <v>361</v>
      </c>
      <c r="D13" s="21">
        <v>0.171904761904762</v>
      </c>
      <c r="E13" s="21">
        <v>0.328095238095238</v>
      </c>
      <c r="F13" s="34">
        <v>16528.36565096953</v>
      </c>
      <c r="G13" s="34">
        <v>12089.774210526322</v>
      </c>
      <c r="H13" s="35">
        <v>14.71520775623269</v>
      </c>
      <c r="I13" s="35">
        <v>0.572576177285319</v>
      </c>
      <c r="J13" s="35">
        <v>0.0400803324099723</v>
      </c>
      <c r="K13" s="35">
        <v>0.0744349030470914</v>
      </c>
      <c r="L13" s="35">
        <v>0.062983379501385</v>
      </c>
      <c r="M13" s="35">
        <v>0.0496232686980609</v>
      </c>
      <c r="N13" s="35">
        <v>0.0305373961218837</v>
      </c>
      <c r="O13" s="35">
        <v>790.8127340823971</v>
      </c>
      <c r="P13" s="35">
        <v>0.538461538461538</v>
      </c>
      <c r="Q13" s="35">
        <v>1.625</v>
      </c>
      <c r="R13" s="35">
        <f t="shared" si="1"/>
        <v>0.7314561200923791</v>
      </c>
      <c r="S13" s="12">
        <v>-16.63</v>
      </c>
      <c r="T13" s="12">
        <v>-61.2</v>
      </c>
      <c r="U13" s="3"/>
      <c r="V13" s="105">
        <f>(S13+1000)/(T13+1000)</f>
        <v>1.0474755006391139</v>
      </c>
    </row>
    <row r="14" spans="1:18" s="20" customFormat="1" ht="12">
      <c r="A14" s="20">
        <v>720</v>
      </c>
      <c r="B14" s="35">
        <f t="shared" si="0"/>
        <v>219.51219512195124</v>
      </c>
      <c r="C14" s="20">
        <v>378</v>
      </c>
      <c r="D14" s="21">
        <v>0.18</v>
      </c>
      <c r="E14" s="21">
        <v>0.32</v>
      </c>
      <c r="F14" s="34">
        <v>5262.222222222223</v>
      </c>
      <c r="G14" s="34">
        <v>20834.133333333335</v>
      </c>
      <c r="H14" s="35">
        <v>31.466666666666658</v>
      </c>
      <c r="I14" s="35">
        <v>0.604444444444444</v>
      </c>
      <c r="J14" s="35">
        <v>0.263111111111111</v>
      </c>
      <c r="K14" s="35">
        <v>0.0551111111111111</v>
      </c>
      <c r="L14" s="35">
        <v>0.0711111111111111</v>
      </c>
      <c r="M14" s="35">
        <v>0.032</v>
      </c>
      <c r="N14" s="35">
        <v>0.00711111111111111</v>
      </c>
      <c r="O14" s="35">
        <v>649.6230598669625</v>
      </c>
      <c r="P14" s="35">
        <v>4.774193548387096</v>
      </c>
      <c r="Q14" s="35">
        <v>4.5</v>
      </c>
      <c r="R14" s="35">
        <f t="shared" si="1"/>
        <v>3.959189189189189</v>
      </c>
    </row>
    <row r="15" spans="1:21" s="20" customFormat="1" ht="12">
      <c r="A15" s="20">
        <v>780</v>
      </c>
      <c r="B15" s="35">
        <f t="shared" si="0"/>
        <v>237.8048780487805</v>
      </c>
      <c r="C15" s="20">
        <v>312</v>
      </c>
      <c r="D15" s="21">
        <v>0.148571428571429</v>
      </c>
      <c r="E15" s="21">
        <v>0.351428571428571</v>
      </c>
      <c r="F15" s="34">
        <v>11022.69230769231</v>
      </c>
      <c r="G15" s="34">
        <v>30702.692307692316</v>
      </c>
      <c r="H15" s="35">
        <v>42.5296153846154</v>
      </c>
      <c r="I15" s="35">
        <v>1.1424807692307695</v>
      </c>
      <c r="J15" s="35">
        <v>0.0473076923076923</v>
      </c>
      <c r="K15" s="35">
        <v>0.0875192307692308</v>
      </c>
      <c r="L15" s="35">
        <v>0.111173076923077</v>
      </c>
      <c r="M15" s="35">
        <v>0.0189230769230769</v>
      </c>
      <c r="N15" s="35">
        <v>0.00946153846153846</v>
      </c>
      <c r="O15" s="35">
        <v>703.0276769755728</v>
      </c>
      <c r="P15" s="35">
        <v>0.540540540540541</v>
      </c>
      <c r="Q15" s="35">
        <v>2</v>
      </c>
      <c r="R15" s="35">
        <f t="shared" si="1"/>
        <v>2.7854077253218885</v>
      </c>
      <c r="S15" s="12"/>
      <c r="T15" s="12">
        <v>-54.8</v>
      </c>
      <c r="U15" s="3"/>
    </row>
    <row r="16" spans="1:18" s="20" customFormat="1" ht="12">
      <c r="A16" s="20">
        <v>840</v>
      </c>
      <c r="B16" s="35">
        <f t="shared" si="0"/>
        <v>256.0975609756098</v>
      </c>
      <c r="C16" s="20">
        <v>421</v>
      </c>
      <c r="D16" s="21">
        <v>0.20047619047619</v>
      </c>
      <c r="E16" s="21">
        <v>0.299523809523809</v>
      </c>
      <c r="F16" s="34">
        <v>4377.600950118765</v>
      </c>
      <c r="G16" s="34">
        <v>15269.505391923987</v>
      </c>
      <c r="H16" s="35">
        <v>19.691733966745836</v>
      </c>
      <c r="I16" s="35">
        <v>0.482581947743468</v>
      </c>
      <c r="J16" s="35">
        <v>0.0672327790973872</v>
      </c>
      <c r="K16" s="35">
        <v>0.0343634204275534</v>
      </c>
      <c r="L16" s="35">
        <v>0.134465558194774</v>
      </c>
      <c r="M16" s="35">
        <v>0.0283871733966746</v>
      </c>
      <c r="N16" s="35">
        <v>0.00747030878859857</v>
      </c>
      <c r="O16" s="35">
        <v>756.8784714507885</v>
      </c>
      <c r="P16" s="35">
        <v>1.9565217391304348</v>
      </c>
      <c r="Q16" s="35">
        <v>3.8</v>
      </c>
      <c r="R16" s="35">
        <f t="shared" si="1"/>
        <v>3.4880989761092147</v>
      </c>
    </row>
    <row r="17" spans="1:22" s="20" customFormat="1" ht="12">
      <c r="A17" s="20">
        <v>900</v>
      </c>
      <c r="B17" s="35">
        <f t="shared" si="0"/>
        <v>274.39024390243907</v>
      </c>
      <c r="C17" s="20">
        <v>283</v>
      </c>
      <c r="D17" s="21">
        <v>0.134761904761905</v>
      </c>
      <c r="E17" s="21">
        <v>0.365238095238095</v>
      </c>
      <c r="F17" s="34">
        <v>14797.95053003534</v>
      </c>
      <c r="G17" s="34">
        <v>10855.733144876333</v>
      </c>
      <c r="H17" s="35">
        <v>12.467137809187284</v>
      </c>
      <c r="I17" s="35">
        <v>0.590833922261484</v>
      </c>
      <c r="J17" s="35">
        <v>0.214109540636042</v>
      </c>
      <c r="K17" s="35">
        <v>0.0785971731448763</v>
      </c>
      <c r="L17" s="35">
        <v>0.0921484098939929</v>
      </c>
      <c r="M17" s="35">
        <v>0.0650459363957597</v>
      </c>
      <c r="N17" s="35">
        <v>0.0189717314487633</v>
      </c>
      <c r="O17" s="35">
        <v>831.3491075134912</v>
      </c>
      <c r="P17" s="35">
        <v>2.7241379310344827</v>
      </c>
      <c r="Q17" s="35">
        <v>3.4285714285714284</v>
      </c>
      <c r="R17" s="35">
        <f t="shared" si="1"/>
        <v>0.7335970695970699</v>
      </c>
      <c r="S17" s="12">
        <v>-13.65</v>
      </c>
      <c r="T17" s="12">
        <v>-53.5</v>
      </c>
      <c r="U17" s="3">
        <v>-272</v>
      </c>
      <c r="V17" s="105">
        <f>(S17+1000)/(T17+1000)</f>
        <v>1.0421024828314844</v>
      </c>
    </row>
    <row r="18" spans="1:18" s="20" customFormat="1" ht="12">
      <c r="A18" s="20">
        <v>960</v>
      </c>
      <c r="B18" s="35">
        <f t="shared" si="0"/>
        <v>292.6829268292683</v>
      </c>
      <c r="C18" s="20">
        <v>347</v>
      </c>
      <c r="D18" s="21">
        <v>0.165238095238095</v>
      </c>
      <c r="E18" s="21">
        <v>0.334761904761905</v>
      </c>
      <c r="F18" s="34">
        <v>6766.628242074929</v>
      </c>
      <c r="G18" s="34">
        <v>14250.4988184438</v>
      </c>
      <c r="H18" s="35">
        <v>16.81527377521614</v>
      </c>
      <c r="I18" s="35">
        <v>0.850893371757925</v>
      </c>
      <c r="J18" s="35">
        <v>0.277553314121037</v>
      </c>
      <c r="K18" s="35">
        <v>0.166126801152738</v>
      </c>
      <c r="L18" s="35">
        <v>0.16207492795389</v>
      </c>
      <c r="M18" s="35">
        <v>0.0891412103746397</v>
      </c>
      <c r="N18" s="35">
        <v>0.0243112391930836</v>
      </c>
      <c r="O18" s="35">
        <v>806.6548165137614</v>
      </c>
      <c r="P18" s="35">
        <v>1.6707317073170729</v>
      </c>
      <c r="Q18" s="35">
        <v>3.666666666666666</v>
      </c>
      <c r="R18" s="35">
        <f t="shared" si="1"/>
        <v>2.105997005988023</v>
      </c>
    </row>
    <row r="19" spans="1:22" s="20" customFormat="1" ht="12">
      <c r="A19" s="20">
        <v>1020</v>
      </c>
      <c r="B19" s="35">
        <f t="shared" si="0"/>
        <v>310.9756097560976</v>
      </c>
      <c r="C19" s="20">
        <v>304</v>
      </c>
      <c r="D19" s="21">
        <v>0.144761904761905</v>
      </c>
      <c r="E19" s="21">
        <v>0.355238095238095</v>
      </c>
      <c r="F19" s="34">
        <v>4515.263157894738</v>
      </c>
      <c r="G19" s="34">
        <v>2033.0953947368419</v>
      </c>
      <c r="H19" s="35">
        <v>3.435526315789474</v>
      </c>
      <c r="I19" s="35">
        <v>0.127605263157895</v>
      </c>
      <c r="J19" s="35">
        <v>0.0858881578947368</v>
      </c>
      <c r="K19" s="35">
        <v>0.0122697368421053</v>
      </c>
      <c r="L19" s="35">
        <v>0.0245394736842105</v>
      </c>
      <c r="M19" s="35">
        <v>0.0049078947368421</v>
      </c>
      <c r="N19" s="35">
        <v>0</v>
      </c>
      <c r="O19" s="35">
        <v>570.5922865013775</v>
      </c>
      <c r="P19" s="35">
        <v>7</v>
      </c>
      <c r="Q19" s="35"/>
      <c r="R19" s="35">
        <f t="shared" si="1"/>
        <v>0.45027173913043467</v>
      </c>
      <c r="S19" s="12">
        <v>-15.48</v>
      </c>
      <c r="T19" s="12">
        <v>-52</v>
      </c>
      <c r="U19" s="3"/>
      <c r="V19" s="105">
        <f>(S19+1000)/(T19+1000)</f>
        <v>1.0385232067510548</v>
      </c>
    </row>
    <row r="20" spans="1:18" s="20" customFormat="1" ht="12">
      <c r="A20" s="20">
        <v>1080</v>
      </c>
      <c r="B20" s="35">
        <f t="shared" si="0"/>
        <v>329.26829268292687</v>
      </c>
      <c r="C20" s="20">
        <v>246</v>
      </c>
      <c r="D20" s="21">
        <v>0.117142857142857</v>
      </c>
      <c r="E20" s="21">
        <v>0.382857142857143</v>
      </c>
      <c r="F20" s="34">
        <v>12060</v>
      </c>
      <c r="G20" s="34">
        <v>13601.751707317071</v>
      </c>
      <c r="H20" s="35">
        <v>19.05414634146342</v>
      </c>
      <c r="I20" s="35">
        <v>0.689609756097561</v>
      </c>
      <c r="J20" s="35">
        <v>0.114390243902439</v>
      </c>
      <c r="K20" s="35">
        <v>0.0784390243902439</v>
      </c>
      <c r="L20" s="35">
        <v>0.0947804878048781</v>
      </c>
      <c r="M20" s="35">
        <v>0.0261463414634146</v>
      </c>
      <c r="N20" s="35">
        <v>0.00653658536585366</v>
      </c>
      <c r="O20" s="35">
        <v>688.9140870716769</v>
      </c>
      <c r="P20" s="35">
        <v>1.458333333333333</v>
      </c>
      <c r="Q20" s="35">
        <v>4</v>
      </c>
      <c r="R20" s="35">
        <f t="shared" si="1"/>
        <v>1.1278401084010838</v>
      </c>
    </row>
    <row r="21" spans="1:21" s="20" customFormat="1" ht="12">
      <c r="A21" s="20">
        <v>1140</v>
      </c>
      <c r="B21" s="35">
        <f t="shared" si="0"/>
        <v>347.5609756097561</v>
      </c>
      <c r="C21" s="20">
        <v>455</v>
      </c>
      <c r="D21" s="21">
        <v>0.216666666666667</v>
      </c>
      <c r="E21" s="21">
        <v>0.283333333333333</v>
      </c>
      <c r="F21" s="34">
        <v>1896.1538461538455</v>
      </c>
      <c r="G21" s="34">
        <v>12908.91076923077</v>
      </c>
      <c r="H21" s="35">
        <v>15.11692307692308</v>
      </c>
      <c r="I21" s="35">
        <v>0.653846153846154</v>
      </c>
      <c r="J21" s="35">
        <v>0.0392307692307692</v>
      </c>
      <c r="K21" s="35">
        <v>0.0902307692307692</v>
      </c>
      <c r="L21" s="35">
        <v>0.136</v>
      </c>
      <c r="M21" s="35">
        <v>0.0719230769230769</v>
      </c>
      <c r="N21" s="35">
        <v>0.00653846153846154</v>
      </c>
      <c r="O21" s="35">
        <v>818.5339966832504</v>
      </c>
      <c r="P21" s="35">
        <v>0.434782608695652</v>
      </c>
      <c r="Q21" s="35">
        <v>11</v>
      </c>
      <c r="R21" s="35">
        <f t="shared" si="1"/>
        <v>6.807944827586209</v>
      </c>
      <c r="S21" s="12"/>
      <c r="T21" s="12">
        <v>-50.4</v>
      </c>
      <c r="U21" s="3"/>
    </row>
    <row r="22" spans="1:18" s="20" customFormat="1" ht="12">
      <c r="A22" s="20">
        <v>1200</v>
      </c>
      <c r="B22" s="35">
        <f t="shared" si="0"/>
        <v>365.8536585365854</v>
      </c>
      <c r="C22" s="20">
        <v>319</v>
      </c>
      <c r="D22" s="21">
        <v>0.151904761904762</v>
      </c>
      <c r="E22" s="21">
        <v>0.348095238095238</v>
      </c>
      <c r="F22" s="34">
        <v>1443.6677115987459</v>
      </c>
      <c r="G22" s="34">
        <v>12518.91351097179</v>
      </c>
      <c r="H22" s="35">
        <v>13.955454545454552</v>
      </c>
      <c r="I22" s="35">
        <v>0.712667711598746</v>
      </c>
      <c r="J22" s="35">
        <v>0.167282131661442</v>
      </c>
      <c r="K22" s="35">
        <v>0.0710376175548589</v>
      </c>
      <c r="L22" s="35">
        <v>0.201655172413793</v>
      </c>
      <c r="M22" s="35">
        <v>0.0802037617554859</v>
      </c>
      <c r="N22" s="35">
        <v>0.0320815047021944</v>
      </c>
      <c r="O22" s="35">
        <v>853.4775816278706</v>
      </c>
      <c r="P22" s="35">
        <v>2.354838709677419</v>
      </c>
      <c r="Q22" s="35">
        <v>2.5</v>
      </c>
      <c r="R22" s="35">
        <f t="shared" si="1"/>
        <v>8.671603174603177</v>
      </c>
    </row>
    <row r="23" spans="1:22" s="20" customFormat="1" ht="12">
      <c r="A23" s="20">
        <v>1260</v>
      </c>
      <c r="B23" s="35">
        <f t="shared" si="0"/>
        <v>384.1463414634147</v>
      </c>
      <c r="C23" s="20">
        <v>420</v>
      </c>
      <c r="D23" s="21">
        <v>0.2</v>
      </c>
      <c r="E23" s="21">
        <v>0.3</v>
      </c>
      <c r="F23" s="34">
        <v>1860</v>
      </c>
      <c r="G23" s="34">
        <v>14859.075</v>
      </c>
      <c r="H23" s="35">
        <v>16.56</v>
      </c>
      <c r="I23" s="35">
        <v>0.8055</v>
      </c>
      <c r="J23" s="35">
        <v>0.1635</v>
      </c>
      <c r="K23" s="35">
        <v>0.0945</v>
      </c>
      <c r="L23" s="35">
        <v>0.108</v>
      </c>
      <c r="M23" s="35">
        <v>0.0525</v>
      </c>
      <c r="N23" s="35">
        <v>0.015</v>
      </c>
      <c r="O23" s="35">
        <v>855.6664075321759</v>
      </c>
      <c r="P23" s="35">
        <v>1.73015873015873</v>
      </c>
      <c r="Q23" s="35">
        <v>3.5</v>
      </c>
      <c r="R23" s="35">
        <f t="shared" si="1"/>
        <v>7.9887500000000005</v>
      </c>
      <c r="S23" s="12">
        <v>-13.7</v>
      </c>
      <c r="T23" s="12">
        <v>-49.7</v>
      </c>
      <c r="U23" s="3"/>
      <c r="V23" s="105">
        <f>(S23+1000)/(T23+1000)</f>
        <v>1.037882773860886</v>
      </c>
    </row>
    <row r="24" spans="1:18" s="20" customFormat="1" ht="12">
      <c r="A24" s="20">
        <v>1320</v>
      </c>
      <c r="B24" s="35">
        <f t="shared" si="0"/>
        <v>402.4390243902439</v>
      </c>
      <c r="C24" s="20">
        <v>465</v>
      </c>
      <c r="D24" s="21">
        <v>0.221428571428571</v>
      </c>
      <c r="E24" s="21">
        <v>0.278571428571429</v>
      </c>
      <c r="F24" s="34">
        <v>1924.83870967742</v>
      </c>
      <c r="G24" s="34">
        <v>6897.326129032259</v>
      </c>
      <c r="H24" s="35">
        <v>7.598709677419356</v>
      </c>
      <c r="I24" s="35">
        <v>0.439064516129032</v>
      </c>
      <c r="J24" s="35">
        <v>0.0440322580645161</v>
      </c>
      <c r="K24" s="35">
        <v>0.079258064516129</v>
      </c>
      <c r="L24" s="35">
        <v>0.119516129032258</v>
      </c>
      <c r="M24" s="35">
        <v>0.0465483870967742</v>
      </c>
      <c r="N24" s="35">
        <v>0.0188709677419355</v>
      </c>
      <c r="O24" s="35">
        <v>858.11394584442</v>
      </c>
      <c r="P24" s="35">
        <v>0.555555555555556</v>
      </c>
      <c r="Q24" s="35">
        <v>2.466666666666667</v>
      </c>
      <c r="R24" s="35">
        <f t="shared" si="1"/>
        <v>3.58332679738562</v>
      </c>
    </row>
    <row r="25" spans="1:22" s="20" customFormat="1" ht="12">
      <c r="A25" s="20">
        <v>1380</v>
      </c>
      <c r="B25" s="35">
        <f t="shared" si="0"/>
        <v>420.7317073170732</v>
      </c>
      <c r="C25" s="20">
        <v>434</v>
      </c>
      <c r="D25" s="21">
        <v>0.206666666666667</v>
      </c>
      <c r="E25" s="21">
        <v>0.293333333333333</v>
      </c>
      <c r="F25" s="34">
        <v>2327.7419354838707</v>
      </c>
      <c r="G25" s="34">
        <v>10377.35741935484</v>
      </c>
      <c r="H25" s="35">
        <v>10.176774193548392</v>
      </c>
      <c r="I25" s="35">
        <v>0.343483870967742</v>
      </c>
      <c r="J25" s="35">
        <v>0.0525161290322581</v>
      </c>
      <c r="K25" s="35">
        <v>0.0425806451612903</v>
      </c>
      <c r="L25" s="35">
        <v>0.122064516129032</v>
      </c>
      <c r="M25" s="35">
        <v>0.0496774193548387</v>
      </c>
      <c r="N25" s="35">
        <v>0.00993548387096774</v>
      </c>
      <c r="O25" s="35">
        <v>986.416621694549</v>
      </c>
      <c r="P25" s="35">
        <v>1.233333333333333</v>
      </c>
      <c r="Q25" s="35">
        <v>5</v>
      </c>
      <c r="R25" s="35">
        <f t="shared" si="1"/>
        <v>4.458121951219513</v>
      </c>
      <c r="S25" s="12">
        <v>-16.77</v>
      </c>
      <c r="T25" s="12">
        <v>-50.6</v>
      </c>
      <c r="U25" s="3"/>
      <c r="V25" s="105">
        <f>(S25+1000)/(T25+1000)</f>
        <v>1.0356330313882454</v>
      </c>
    </row>
    <row r="26" spans="1:18" s="20" customFormat="1" ht="12">
      <c r="A26" s="20">
        <v>1440</v>
      </c>
      <c r="B26" s="35">
        <f t="shared" si="0"/>
        <v>439.0243902439025</v>
      </c>
      <c r="C26" s="20">
        <v>496</v>
      </c>
      <c r="D26" s="21">
        <v>0.236190476190476</v>
      </c>
      <c r="E26" s="21">
        <v>0.263809523809524</v>
      </c>
      <c r="F26" s="34">
        <v>1854.1129032258068</v>
      </c>
      <c r="G26" s="34">
        <v>7149.604556451614</v>
      </c>
      <c r="H26" s="35">
        <v>8.198306451612902</v>
      </c>
      <c r="I26" s="35">
        <v>0.522725806451613</v>
      </c>
      <c r="J26" s="35">
        <v>0.0569637096774193</v>
      </c>
      <c r="K26" s="35">
        <v>0.107225806451613</v>
      </c>
      <c r="L26" s="35">
        <v>0.173125</v>
      </c>
      <c r="M26" s="35">
        <v>0.0558467741935484</v>
      </c>
      <c r="N26" s="35">
        <v>0.0312741935483871</v>
      </c>
      <c r="O26" s="35">
        <v>819.811731557377</v>
      </c>
      <c r="P26" s="35">
        <v>0.53125</v>
      </c>
      <c r="Q26" s="35">
        <v>1.7857142857142858</v>
      </c>
      <c r="R26" s="35">
        <f t="shared" si="1"/>
        <v>3.856078313253012</v>
      </c>
    </row>
    <row r="27" spans="1:21" s="20" customFormat="1" ht="12">
      <c r="A27" s="20">
        <v>1500</v>
      </c>
      <c r="B27" s="35">
        <f t="shared" si="0"/>
        <v>457.31707317073176</v>
      </c>
      <c r="C27" s="20">
        <v>469</v>
      </c>
      <c r="D27" s="21">
        <v>0.223333333333333</v>
      </c>
      <c r="E27" s="21">
        <v>0.276666666666667</v>
      </c>
      <c r="F27" s="34">
        <v>3109.4029850746265</v>
      </c>
      <c r="G27" s="34">
        <v>2660.534029850746</v>
      </c>
      <c r="H27" s="35">
        <v>4.001343283582091</v>
      </c>
      <c r="I27" s="35">
        <v>0.548791044776119</v>
      </c>
      <c r="J27" s="35">
        <v>0.21555223880597</v>
      </c>
      <c r="K27" s="35">
        <v>0.113970149253731</v>
      </c>
      <c r="L27" s="35">
        <v>0.130074626865672</v>
      </c>
      <c r="M27" s="35">
        <v>0.073089552238806</v>
      </c>
      <c r="N27" s="35">
        <v>0.0334477611940298</v>
      </c>
      <c r="O27" s="35">
        <v>584.7154914239042</v>
      </c>
      <c r="P27" s="35">
        <v>1.891304347826087</v>
      </c>
      <c r="Q27" s="35">
        <v>2.1851851851851847</v>
      </c>
      <c r="R27" s="35">
        <f t="shared" si="1"/>
        <v>0.8556414342629481</v>
      </c>
      <c r="S27" s="12"/>
      <c r="T27" s="12">
        <v>-48.8</v>
      </c>
      <c r="U27" s="3"/>
    </row>
    <row r="28" spans="1:18" s="20" customFormat="1" ht="12">
      <c r="A28" s="20">
        <v>1560</v>
      </c>
      <c r="B28" s="35">
        <f t="shared" si="0"/>
        <v>475.609756097561</v>
      </c>
      <c r="C28" s="20">
        <v>482</v>
      </c>
      <c r="D28" s="21">
        <v>0.22952380952381</v>
      </c>
      <c r="E28" s="21">
        <v>0.27047619047619</v>
      </c>
      <c r="F28" s="34">
        <v>3865.228215767634</v>
      </c>
      <c r="G28" s="34">
        <v>2847.0469709543568</v>
      </c>
      <c r="H28" s="35">
        <v>5.491452282157678</v>
      </c>
      <c r="I28" s="35">
        <v>0.426589211618257</v>
      </c>
      <c r="J28" s="35">
        <v>0.0907385892116182</v>
      </c>
      <c r="K28" s="35">
        <v>0.0707053941908714</v>
      </c>
      <c r="L28" s="35">
        <v>0.214473029045643</v>
      </c>
      <c r="M28" s="35">
        <v>0.0259253112033195</v>
      </c>
      <c r="N28" s="35">
        <v>0.0129626556016597</v>
      </c>
      <c r="O28" s="35">
        <v>481.079251294305</v>
      </c>
      <c r="P28" s="35">
        <v>1.283333333333333</v>
      </c>
      <c r="Q28" s="35">
        <v>2</v>
      </c>
      <c r="R28" s="35">
        <f t="shared" si="1"/>
        <v>0.736579268292683</v>
      </c>
    </row>
    <row r="29" spans="1:22" s="20" customFormat="1" ht="12">
      <c r="A29" s="20">
        <v>1620</v>
      </c>
      <c r="B29" s="35">
        <f t="shared" si="0"/>
        <v>493.9024390243903</v>
      </c>
      <c r="C29" s="20">
        <v>484</v>
      </c>
      <c r="D29" s="21">
        <v>0.23047619047619</v>
      </c>
      <c r="E29" s="21">
        <v>0.26952380952381</v>
      </c>
      <c r="F29" s="34">
        <v>187.107438016529</v>
      </c>
      <c r="G29" s="34">
        <v>4073.4692561983484</v>
      </c>
      <c r="H29" s="35">
        <v>2848.441776859505</v>
      </c>
      <c r="I29" s="35">
        <v>0.348487603305785</v>
      </c>
      <c r="J29" s="35">
        <v>0.170735537190083</v>
      </c>
      <c r="K29" s="35">
        <v>0.292355371900826</v>
      </c>
      <c r="L29" s="35">
        <v>0.0631487603305785</v>
      </c>
      <c r="M29" s="35">
        <v>1.077037190082645</v>
      </c>
      <c r="N29" s="35">
        <v>0.0701652892561984</v>
      </c>
      <c r="O29" s="35">
        <v>1.4298944036044965</v>
      </c>
      <c r="P29" s="35">
        <v>0.584</v>
      </c>
      <c r="Q29" s="35">
        <v>15.35</v>
      </c>
      <c r="R29" s="35">
        <f t="shared" si="1"/>
        <v>21.77075</v>
      </c>
      <c r="S29" s="12">
        <v>-15.29</v>
      </c>
      <c r="T29" s="12">
        <v>-49.9</v>
      </c>
      <c r="U29" s="3">
        <v>-275</v>
      </c>
      <c r="V29" s="105">
        <f>(S29+1000)/(T29+1000)</f>
        <v>1.0364277444479528</v>
      </c>
    </row>
    <row r="30" spans="1:18" s="20" customFormat="1" ht="12">
      <c r="A30" s="20">
        <v>1680</v>
      </c>
      <c r="B30" s="35">
        <f t="shared" si="0"/>
        <v>512.1951219512196</v>
      </c>
      <c r="C30" s="20">
        <v>452</v>
      </c>
      <c r="D30" s="21">
        <v>0.215238095238095</v>
      </c>
      <c r="E30" s="21">
        <v>0.284761904761905</v>
      </c>
      <c r="F30" s="34">
        <v>2738.628318584071</v>
      </c>
      <c r="G30" s="34">
        <v>7940.566814159293</v>
      </c>
      <c r="H30" s="35">
        <v>41.0000442477876</v>
      </c>
      <c r="I30" s="35">
        <v>0.595353982300885</v>
      </c>
      <c r="J30" s="35">
        <v>0.13362389380531</v>
      </c>
      <c r="K30" s="35">
        <v>0.124362831858407</v>
      </c>
      <c r="L30" s="35">
        <v>0.549048672566372</v>
      </c>
      <c r="M30" s="35">
        <v>0.0357212389380531</v>
      </c>
      <c r="N30" s="35">
        <v>0.0224911504424779</v>
      </c>
      <c r="O30" s="35">
        <v>190.90012722646313</v>
      </c>
      <c r="P30" s="35">
        <v>1.074468085106383</v>
      </c>
      <c r="Q30" s="35">
        <v>1.588235294117647</v>
      </c>
      <c r="R30" s="35">
        <f t="shared" si="1"/>
        <v>2.8994685990338165</v>
      </c>
    </row>
    <row r="31" spans="1:22" s="20" customFormat="1" ht="12">
      <c r="A31" s="20">
        <v>1740</v>
      </c>
      <c r="B31" s="35">
        <f t="shared" si="0"/>
        <v>530.4878048780488</v>
      </c>
      <c r="C31" s="20">
        <v>454</v>
      </c>
      <c r="D31" s="21">
        <v>0.216190476190476</v>
      </c>
      <c r="E31" s="21">
        <v>0.283809523809524</v>
      </c>
      <c r="F31" s="34">
        <v>971.4537444933923</v>
      </c>
      <c r="G31" s="34">
        <v>7236.989074889869</v>
      </c>
      <c r="H31" s="35">
        <v>191.835859030837</v>
      </c>
      <c r="I31" s="35">
        <v>0.73384140969163</v>
      </c>
      <c r="J31" s="35">
        <v>0.0603876651982379</v>
      </c>
      <c r="K31" s="35">
        <v>0.221859030837004</v>
      </c>
      <c r="L31" s="35">
        <v>0.325568281938326</v>
      </c>
      <c r="M31" s="35">
        <v>0.0656387665198238</v>
      </c>
      <c r="N31" s="35">
        <v>0.055136563876652</v>
      </c>
      <c r="O31" s="35">
        <v>37.5811410535214</v>
      </c>
      <c r="P31" s="35">
        <v>0.272189349112426</v>
      </c>
      <c r="Q31" s="35">
        <v>1.19047619047619</v>
      </c>
      <c r="R31" s="35">
        <f t="shared" si="1"/>
        <v>7.449648648648648</v>
      </c>
      <c r="S31" s="12">
        <v>-14.56</v>
      </c>
      <c r="T31" s="12">
        <v>-48.8</v>
      </c>
      <c r="U31" s="3"/>
      <c r="V31" s="105">
        <f>(S31+1000)/(T31+1000)</f>
        <v>1.0359966358284272</v>
      </c>
    </row>
    <row r="32" spans="1:18" s="20" customFormat="1" ht="12">
      <c r="A32" s="20">
        <v>1800</v>
      </c>
      <c r="B32" s="35">
        <f t="shared" si="0"/>
        <v>548.7804878048781</v>
      </c>
      <c r="C32" s="20">
        <v>482</v>
      </c>
      <c r="D32" s="21">
        <v>0.22952380952381</v>
      </c>
      <c r="E32" s="21">
        <v>0.27047619047619</v>
      </c>
      <c r="F32" s="34">
        <v>1037.01244813278</v>
      </c>
      <c r="G32" s="34">
        <v>6267.703236514523</v>
      </c>
      <c r="H32" s="35">
        <v>7.659751037344399</v>
      </c>
      <c r="I32" s="35">
        <v>0.615136929460581</v>
      </c>
      <c r="J32" s="35">
        <v>0.131983402489627</v>
      </c>
      <c r="K32" s="35">
        <v>0.106058091286307</v>
      </c>
      <c r="L32" s="35">
        <v>0.608066390041494</v>
      </c>
      <c r="M32" s="35">
        <v>0.0365311203319502</v>
      </c>
      <c r="N32" s="35">
        <v>0.027103734439834</v>
      </c>
      <c r="O32" s="35">
        <v>757.4366277413842</v>
      </c>
      <c r="P32" s="35">
        <v>1.2444444444444438</v>
      </c>
      <c r="Q32" s="35">
        <v>1.347826086956522</v>
      </c>
      <c r="R32" s="35">
        <f t="shared" si="1"/>
        <v>6.0440000000000005</v>
      </c>
    </row>
    <row r="33" spans="1:21" s="20" customFormat="1" ht="12">
      <c r="A33" s="20">
        <v>1860</v>
      </c>
      <c r="B33" s="35">
        <f t="shared" si="0"/>
        <v>567.0731707317074</v>
      </c>
      <c r="C33" s="20">
        <v>469</v>
      </c>
      <c r="D33" s="21">
        <v>0.223333333333333</v>
      </c>
      <c r="E33" s="21">
        <v>0.276666666666667</v>
      </c>
      <c r="F33" s="34">
        <v>3765.970149253732</v>
      </c>
      <c r="G33" s="34">
        <v>11136.531194029849</v>
      </c>
      <c r="H33" s="35">
        <v>10.232537313432841</v>
      </c>
      <c r="I33" s="35">
        <v>0.589671641791045</v>
      </c>
      <c r="J33" s="35">
        <v>0.0817611940298507</v>
      </c>
      <c r="K33" s="35">
        <v>0.105298507462687</v>
      </c>
      <c r="L33" s="35">
        <v>0.511626865671642</v>
      </c>
      <c r="M33" s="35">
        <v>0.0582238805970149</v>
      </c>
      <c r="N33" s="35">
        <v>0.00495522388059701</v>
      </c>
      <c r="O33" s="35">
        <v>1029.044184981685</v>
      </c>
      <c r="P33" s="35">
        <v>0.776470588235294</v>
      </c>
      <c r="Q33" s="35">
        <v>11.75</v>
      </c>
      <c r="R33" s="35">
        <f t="shared" si="1"/>
        <v>2.9571480263157883</v>
      </c>
      <c r="S33" s="12"/>
      <c r="T33" s="12">
        <v>-50.9</v>
      </c>
      <c r="U33" s="3"/>
    </row>
    <row r="34" spans="1:18" s="20" customFormat="1" ht="12">
      <c r="A34" s="20">
        <v>1920</v>
      </c>
      <c r="B34" s="35">
        <f t="shared" si="0"/>
        <v>585.3658536585366</v>
      </c>
      <c r="C34" s="20">
        <v>487</v>
      </c>
      <c r="D34" s="21">
        <v>0.231904761904762</v>
      </c>
      <c r="E34" s="21">
        <v>0.268095238095238</v>
      </c>
      <c r="F34" s="34">
        <v>1491.3141683778238</v>
      </c>
      <c r="G34" s="34">
        <v>1018.845030800821</v>
      </c>
      <c r="H34" s="35">
        <v>1.6069199178644757</v>
      </c>
      <c r="I34" s="35">
        <v>0.110981519507187</v>
      </c>
      <c r="J34" s="35">
        <v>0.0161848049281314</v>
      </c>
      <c r="K34" s="35">
        <v>0.0219650924024641</v>
      </c>
      <c r="L34" s="35">
        <v>0.0994209445585215</v>
      </c>
      <c r="M34" s="35">
        <v>0.00809240246406571</v>
      </c>
      <c r="N34" s="35">
        <v>0.00115605749486653</v>
      </c>
      <c r="O34" s="35">
        <v>593.0753701211307</v>
      </c>
      <c r="P34" s="35">
        <v>0.736842105263158</v>
      </c>
      <c r="Q34" s="35">
        <v>7</v>
      </c>
      <c r="R34" s="35">
        <f t="shared" si="1"/>
        <v>0.6831860465116275</v>
      </c>
    </row>
    <row r="35" spans="1:22" s="20" customFormat="1" ht="12">
      <c r="A35" s="20">
        <v>1980</v>
      </c>
      <c r="B35" s="35">
        <f t="shared" si="0"/>
        <v>603.6585365853659</v>
      </c>
      <c r="C35" s="20">
        <v>443</v>
      </c>
      <c r="D35" s="21">
        <v>0.210952380952381</v>
      </c>
      <c r="E35" s="21">
        <v>0.289047619047619</v>
      </c>
      <c r="F35" s="34">
        <v>4110.609480812641</v>
      </c>
      <c r="G35" s="34">
        <v>5229.0789164785565</v>
      </c>
      <c r="H35" s="35">
        <v>6.302934537246046</v>
      </c>
      <c r="I35" s="35">
        <v>0.453537246049661</v>
      </c>
      <c r="J35" s="35">
        <v>0.160313769751693</v>
      </c>
      <c r="K35" s="35">
        <v>0.0712505643340858</v>
      </c>
      <c r="L35" s="35">
        <v>0.628923250564334</v>
      </c>
      <c r="M35" s="35">
        <v>0.0369954853273138</v>
      </c>
      <c r="N35" s="35">
        <v>0.00411060948081264</v>
      </c>
      <c r="O35" s="35">
        <v>773.9363212330156</v>
      </c>
      <c r="P35" s="35">
        <v>2.25</v>
      </c>
      <c r="Q35" s="35">
        <v>9</v>
      </c>
      <c r="R35" s="35">
        <f t="shared" si="1"/>
        <v>1.2720933333333337</v>
      </c>
      <c r="S35" s="12">
        <v>-15.73</v>
      </c>
      <c r="T35" s="12">
        <v>-51.2</v>
      </c>
      <c r="U35" s="3"/>
      <c r="V35" s="105">
        <f>(S35+1000)/(T35+1000)</f>
        <v>1.0373840640809444</v>
      </c>
    </row>
    <row r="36" spans="1:18" s="20" customFormat="1" ht="12">
      <c r="A36" s="20">
        <v>2040</v>
      </c>
      <c r="B36" s="35">
        <f t="shared" si="0"/>
        <v>621.9512195121952</v>
      </c>
      <c r="C36" s="20">
        <v>517</v>
      </c>
      <c r="D36" s="21">
        <v>0.246190476190476</v>
      </c>
      <c r="E36" s="21">
        <v>0.253809523809524</v>
      </c>
      <c r="F36" s="34">
        <v>2340.2514506769835</v>
      </c>
      <c r="G36" s="34">
        <v>3342.2811411992266</v>
      </c>
      <c r="H36" s="35">
        <v>4.6083365570599595</v>
      </c>
      <c r="I36" s="35">
        <v>0.294851063829787</v>
      </c>
      <c r="J36" s="35">
        <v>0.0742282398452611</v>
      </c>
      <c r="K36" s="35">
        <v>0.0484545454545454</v>
      </c>
      <c r="L36" s="35">
        <v>0.252582205029014</v>
      </c>
      <c r="M36" s="35">
        <v>0.0288665377176015</v>
      </c>
      <c r="N36" s="35">
        <v>0.0185570599613153</v>
      </c>
      <c r="O36" s="35">
        <v>681.6547518923466</v>
      </c>
      <c r="P36" s="35">
        <v>1.5319148936170208</v>
      </c>
      <c r="Q36" s="35">
        <v>1.555555555555556</v>
      </c>
      <c r="R36" s="35">
        <f t="shared" si="1"/>
        <v>1.4281718061674005</v>
      </c>
    </row>
    <row r="37" spans="1:21" s="20" customFormat="1" ht="12">
      <c r="A37" s="20">
        <v>2100</v>
      </c>
      <c r="B37" s="35">
        <f t="shared" si="0"/>
        <v>640.2439024390244</v>
      </c>
      <c r="C37" s="20">
        <v>223</v>
      </c>
      <c r="D37" s="21">
        <v>0.106190476190476</v>
      </c>
      <c r="E37" s="21">
        <v>0.393809523809524</v>
      </c>
      <c r="F37" s="34">
        <v>6749.506726457401</v>
      </c>
      <c r="G37" s="34">
        <v>7691.322511210763</v>
      </c>
      <c r="H37" s="35">
        <v>10.272600896860993</v>
      </c>
      <c r="I37" s="35">
        <v>0.923421524663677</v>
      </c>
      <c r="J37" s="35">
        <v>0.33747533632287</v>
      </c>
      <c r="K37" s="35">
        <v>0.248470852017937</v>
      </c>
      <c r="L37" s="35">
        <v>0.882627802690583</v>
      </c>
      <c r="M37" s="35">
        <v>0.114964125560538</v>
      </c>
      <c r="N37" s="35">
        <v>0.0704618834080717</v>
      </c>
      <c r="O37" s="35">
        <v>686.9691950977143</v>
      </c>
      <c r="P37" s="35">
        <v>1.35820895522388</v>
      </c>
      <c r="Q37" s="35">
        <v>1.631578947368421</v>
      </c>
      <c r="R37" s="35">
        <f t="shared" si="1"/>
        <v>1.1395384615384614</v>
      </c>
      <c r="S37" s="12"/>
      <c r="T37" s="12">
        <v>-52.3</v>
      </c>
      <c r="U37" s="3"/>
    </row>
    <row r="38" spans="1:18" s="20" customFormat="1" ht="12">
      <c r="A38" s="20">
        <v>2130</v>
      </c>
      <c r="B38" s="35">
        <f t="shared" si="0"/>
        <v>649.390243902439</v>
      </c>
      <c r="C38" s="20">
        <v>250</v>
      </c>
      <c r="D38" s="21">
        <v>0.119047619047619</v>
      </c>
      <c r="E38" s="21">
        <v>0.380952380952381</v>
      </c>
      <c r="F38" s="34">
        <v>12736</v>
      </c>
      <c r="G38" s="34">
        <v>7090.656</v>
      </c>
      <c r="H38" s="35">
        <v>5.088000000000001</v>
      </c>
      <c r="I38" s="35">
        <v>0.3552</v>
      </c>
      <c r="J38" s="35">
        <v>0.224</v>
      </c>
      <c r="K38" s="35">
        <v>0.0608</v>
      </c>
      <c r="L38" s="35">
        <v>0.3424</v>
      </c>
      <c r="M38" s="35">
        <v>0.0448</v>
      </c>
      <c r="N38" s="35">
        <v>0</v>
      </c>
      <c r="O38" s="35">
        <v>1302.6631393298055</v>
      </c>
      <c r="P38" s="35">
        <v>3.68421052631579</v>
      </c>
      <c r="Q38" s="35"/>
      <c r="R38" s="35">
        <f t="shared" si="1"/>
        <v>0.5567412060301508</v>
      </c>
    </row>
    <row r="39" spans="1:22" s="20" customFormat="1" ht="12">
      <c r="A39" s="20">
        <v>2160</v>
      </c>
      <c r="B39" s="35">
        <f t="shared" si="0"/>
        <v>658.5365853658537</v>
      </c>
      <c r="C39" s="20">
        <v>396</v>
      </c>
      <c r="D39" s="21">
        <v>0.188571428571429</v>
      </c>
      <c r="E39" s="21">
        <v>0.311428571428571</v>
      </c>
      <c r="F39" s="34">
        <v>6110.606060606062</v>
      </c>
      <c r="G39" s="34">
        <v>7280.291666666668</v>
      </c>
      <c r="H39" s="35">
        <v>4.888484848484848</v>
      </c>
      <c r="I39" s="35">
        <v>0.232863636363636</v>
      </c>
      <c r="J39" s="35">
        <v>0.125515151515152</v>
      </c>
      <c r="K39" s="35">
        <v>0.0363333333333333</v>
      </c>
      <c r="L39" s="35">
        <v>0.204787878787879</v>
      </c>
      <c r="M39" s="35">
        <v>0.0247727272727273</v>
      </c>
      <c r="N39" s="35">
        <v>0.00165151515151515</v>
      </c>
      <c r="O39" s="35">
        <v>1421.5575620767493</v>
      </c>
      <c r="P39" s="35">
        <v>3.4545454545454546</v>
      </c>
      <c r="Q39" s="35">
        <v>15</v>
      </c>
      <c r="R39" s="35">
        <f t="shared" si="1"/>
        <v>1.1914189189189188</v>
      </c>
      <c r="S39" s="12">
        <v>-18.34</v>
      </c>
      <c r="T39" s="12">
        <v>-52.4</v>
      </c>
      <c r="U39" s="3">
        <v>-275</v>
      </c>
      <c r="V39" s="105">
        <f>(S39+1000)/(T39+1000)</f>
        <v>1.0359434360489657</v>
      </c>
    </row>
    <row r="40" spans="1:18" s="20" customFormat="1" ht="12">
      <c r="A40" s="20">
        <v>2220</v>
      </c>
      <c r="B40" s="35">
        <f t="shared" si="0"/>
        <v>676.829268292683</v>
      </c>
      <c r="C40" s="20">
        <v>286</v>
      </c>
      <c r="D40" s="21">
        <v>0.136190476190476</v>
      </c>
      <c r="E40" s="21">
        <v>0.363809523809524</v>
      </c>
      <c r="F40" s="34">
        <v>10204.475524475527</v>
      </c>
      <c r="G40" s="34">
        <v>15065.572447552453</v>
      </c>
      <c r="H40" s="35">
        <v>9.563356643356647</v>
      </c>
      <c r="I40" s="35">
        <v>0.390013986013986</v>
      </c>
      <c r="J40" s="35">
        <v>0.0507552447552448</v>
      </c>
      <c r="K40" s="35">
        <v>0.0667832167832168</v>
      </c>
      <c r="L40" s="35">
        <v>0.536937062937063</v>
      </c>
      <c r="M40" s="35">
        <v>0.0400699300699301</v>
      </c>
      <c r="N40" s="35">
        <v>0.00267132867132867</v>
      </c>
      <c r="O40" s="35">
        <v>1513.6151368760056</v>
      </c>
      <c r="P40" s="35">
        <v>0.76</v>
      </c>
      <c r="Q40" s="35">
        <v>15</v>
      </c>
      <c r="R40" s="35">
        <f t="shared" si="1"/>
        <v>1.4763691099476441</v>
      </c>
    </row>
    <row r="41" spans="1:22" s="20" customFormat="1" ht="12">
      <c r="A41" s="20">
        <v>2280</v>
      </c>
      <c r="B41" s="35">
        <f t="shared" si="0"/>
        <v>695.1219512195122</v>
      </c>
      <c r="C41" s="20">
        <v>348</v>
      </c>
      <c r="D41" s="21">
        <v>0.165714285714286</v>
      </c>
      <c r="E41" s="21">
        <v>0.334285714285714</v>
      </c>
      <c r="F41" s="34">
        <v>8270.689655172415</v>
      </c>
      <c r="G41" s="34">
        <v>9705.876206896553</v>
      </c>
      <c r="H41" s="35">
        <v>7.605</v>
      </c>
      <c r="I41" s="35">
        <v>0.415551724137931</v>
      </c>
      <c r="J41" s="35">
        <v>0.064551724137931</v>
      </c>
      <c r="K41" s="35">
        <v>0.0827068965517241</v>
      </c>
      <c r="L41" s="35">
        <v>0.611224137931034</v>
      </c>
      <c r="M41" s="35">
        <v>0.0342931034482759</v>
      </c>
      <c r="N41" s="35">
        <v>0.0181551724137931</v>
      </c>
      <c r="O41" s="35">
        <v>1210.125754527163</v>
      </c>
      <c r="P41" s="35">
        <v>0.780487804878049</v>
      </c>
      <c r="Q41" s="35">
        <v>1.8888888888888893</v>
      </c>
      <c r="R41" s="35">
        <f t="shared" si="1"/>
        <v>1.1735268292682928</v>
      </c>
      <c r="S41" s="12">
        <v>-16.17</v>
      </c>
      <c r="T41" s="12">
        <v>-52.3</v>
      </c>
      <c r="U41" s="3"/>
      <c r="V41" s="105">
        <f>(S41+1000)/(T41+1000)</f>
        <v>1.0381238788646197</v>
      </c>
    </row>
    <row r="42" spans="1:18" s="20" customFormat="1" ht="12">
      <c r="A42" s="20">
        <v>2340</v>
      </c>
      <c r="B42" s="35">
        <f t="shared" si="0"/>
        <v>713.4146341463415</v>
      </c>
      <c r="C42" s="20">
        <v>474</v>
      </c>
      <c r="D42" s="21">
        <v>0.225714285714286</v>
      </c>
      <c r="E42" s="21">
        <v>0.274285714285714</v>
      </c>
      <c r="F42" s="34">
        <v>2697.7215189873423</v>
      </c>
      <c r="G42" s="34">
        <v>11308.933670886081</v>
      </c>
      <c r="H42" s="35">
        <v>11.58075949367089</v>
      </c>
      <c r="I42" s="35">
        <v>0.583291139240506</v>
      </c>
      <c r="J42" s="35">
        <v>0.0607594936708861</v>
      </c>
      <c r="K42" s="35">
        <v>0.104506329113924</v>
      </c>
      <c r="L42" s="35">
        <v>0.562632911392405</v>
      </c>
      <c r="M42" s="35">
        <v>0.0887088607594937</v>
      </c>
      <c r="N42" s="35">
        <v>0.0291645569620253</v>
      </c>
      <c r="O42" s="35">
        <v>929.7012987012986</v>
      </c>
      <c r="P42" s="35">
        <v>0.581395348837209</v>
      </c>
      <c r="Q42" s="35">
        <v>3.041666666666667</v>
      </c>
      <c r="R42" s="35">
        <f t="shared" si="1"/>
        <v>4.192031531531533</v>
      </c>
    </row>
    <row r="43" spans="1:21" s="20" customFormat="1" ht="12">
      <c r="A43" s="20">
        <v>2400</v>
      </c>
      <c r="B43" s="35">
        <f t="shared" si="0"/>
        <v>731.7073170731708</v>
      </c>
      <c r="C43" s="20">
        <v>306</v>
      </c>
      <c r="D43" s="21">
        <v>0.145714285714286</v>
      </c>
      <c r="E43" s="21">
        <v>0.354285714285714</v>
      </c>
      <c r="F43" s="34">
        <v>8218.039215686276</v>
      </c>
      <c r="G43" s="34">
        <v>9967.654901960786</v>
      </c>
      <c r="H43" s="35">
        <v>73.06274509803923</v>
      </c>
      <c r="I43" s="35">
        <v>0.542196078431373</v>
      </c>
      <c r="J43" s="35">
        <v>0.0705098039215686</v>
      </c>
      <c r="K43" s="35">
        <v>0.189647058823529</v>
      </c>
      <c r="L43" s="35">
        <v>0.49843137254902</v>
      </c>
      <c r="M43" s="35">
        <v>0.0729411764705882</v>
      </c>
      <c r="N43" s="35">
        <v>0.0316078431372549</v>
      </c>
      <c r="O43" s="35">
        <v>135.42100221319333</v>
      </c>
      <c r="P43" s="35">
        <v>0.371794871794872</v>
      </c>
      <c r="Q43" s="35">
        <v>2.3076923076923075</v>
      </c>
      <c r="R43" s="35">
        <f t="shared" si="1"/>
        <v>1.2128994082840237</v>
      </c>
      <c r="S43" s="12"/>
      <c r="T43" s="12">
        <v>-51.4</v>
      </c>
      <c r="U43" s="3"/>
    </row>
    <row r="44" spans="1:18" s="20" customFormat="1" ht="12">
      <c r="A44" s="20">
        <v>2460</v>
      </c>
      <c r="B44" s="35">
        <f t="shared" si="0"/>
        <v>750</v>
      </c>
      <c r="C44" s="20">
        <v>416</v>
      </c>
      <c r="D44" s="21">
        <v>0.198095238095238</v>
      </c>
      <c r="E44" s="21">
        <v>0.301904761904762</v>
      </c>
      <c r="F44" s="34">
        <v>7772.596153846154</v>
      </c>
      <c r="G44" s="34">
        <v>10792.005913461537</v>
      </c>
      <c r="H44" s="35">
        <v>9.174711538461539</v>
      </c>
      <c r="I44" s="35">
        <v>0.429778846153846</v>
      </c>
      <c r="J44" s="35">
        <v>0.210317307692308</v>
      </c>
      <c r="K44" s="35">
        <v>0.0716298076923077</v>
      </c>
      <c r="L44" s="35">
        <v>0.472451923076923</v>
      </c>
      <c r="M44" s="35">
        <v>0.0624855769230769</v>
      </c>
      <c r="N44" s="35">
        <v>0</v>
      </c>
      <c r="O44" s="35">
        <v>1123.641701047286</v>
      </c>
      <c r="P44" s="35">
        <v>2.9361702127659584</v>
      </c>
      <c r="Q44" s="35"/>
      <c r="R44" s="35">
        <f t="shared" si="1"/>
        <v>1.38846862745098</v>
      </c>
    </row>
    <row r="45" spans="1:22" s="20" customFormat="1" ht="12">
      <c r="A45" s="20">
        <v>2520</v>
      </c>
      <c r="B45" s="35">
        <f t="shared" si="0"/>
        <v>768.2926829268293</v>
      </c>
      <c r="C45" s="20">
        <v>411</v>
      </c>
      <c r="D45" s="21">
        <v>0.195714285714286</v>
      </c>
      <c r="E45" s="21">
        <v>0.304285714285714</v>
      </c>
      <c r="F45" s="34">
        <v>2363.2116788321173</v>
      </c>
      <c r="G45" s="34">
        <v>7618.108248175182</v>
      </c>
      <c r="H45" s="35">
        <v>8.597737226277372</v>
      </c>
      <c r="I45" s="35">
        <v>0.444656934306569</v>
      </c>
      <c r="J45" s="35">
        <v>0.0870656934306569</v>
      </c>
      <c r="K45" s="35">
        <v>0.104167883211679</v>
      </c>
      <c r="L45" s="35">
        <v>0.464868613138686</v>
      </c>
      <c r="M45" s="35">
        <v>0.055970802919708</v>
      </c>
      <c r="N45" s="35">
        <v>0.0124379562043796</v>
      </c>
      <c r="O45" s="35">
        <v>842.4879642365886</v>
      </c>
      <c r="P45" s="35">
        <v>0.835820895522388</v>
      </c>
      <c r="Q45" s="35">
        <v>4.5</v>
      </c>
      <c r="R45" s="35">
        <f t="shared" si="1"/>
        <v>3.223624999999999</v>
      </c>
      <c r="S45" s="12">
        <v>-16.62</v>
      </c>
      <c r="T45" s="12">
        <v>-49.5</v>
      </c>
      <c r="U45" s="3"/>
      <c r="V45" s="105">
        <f>(S45+1000)/(T45+1000)</f>
        <v>1.0345923198316676</v>
      </c>
    </row>
    <row r="46" spans="1:18" s="20" customFormat="1" ht="12">
      <c r="A46" s="20">
        <v>2580</v>
      </c>
      <c r="B46" s="35">
        <f t="shared" si="0"/>
        <v>786.5853658536586</v>
      </c>
      <c r="C46" s="20">
        <v>390</v>
      </c>
      <c r="D46" s="21">
        <v>0.185714285714286</v>
      </c>
      <c r="E46" s="21">
        <v>0.314285714285714</v>
      </c>
      <c r="F46" s="34">
        <v>727.6923076923077</v>
      </c>
      <c r="G46" s="34">
        <v>13368.70615384615</v>
      </c>
      <c r="H46" s="35">
        <v>12.43846153846154</v>
      </c>
      <c r="I46" s="35">
        <v>0.590615384615385</v>
      </c>
      <c r="J46" s="35">
        <v>0.243692307692308</v>
      </c>
      <c r="K46" s="35">
        <v>0.116769230769231</v>
      </c>
      <c r="L46" s="35">
        <v>0.903692307692308</v>
      </c>
      <c r="M46" s="35">
        <v>0.0896923076923077</v>
      </c>
      <c r="N46" s="35">
        <v>0.0186153846153846</v>
      </c>
      <c r="O46" s="35">
        <v>1026.0670216911292</v>
      </c>
      <c r="P46" s="35">
        <v>2.08695652173913</v>
      </c>
      <c r="Q46" s="35">
        <v>4.818181818181817</v>
      </c>
      <c r="R46" s="35">
        <f t="shared" si="1"/>
        <v>18.371372093023247</v>
      </c>
    </row>
    <row r="47" spans="1:22" s="20" customFormat="1" ht="12">
      <c r="A47" s="20">
        <v>2640</v>
      </c>
      <c r="B47" s="35">
        <f t="shared" si="0"/>
        <v>804.8780487804878</v>
      </c>
      <c r="C47" s="20">
        <v>298</v>
      </c>
      <c r="D47" s="21">
        <v>0.141904761904762</v>
      </c>
      <c r="E47" s="21">
        <v>0.358095238095238</v>
      </c>
      <c r="F47" s="34">
        <v>5198.389261744968</v>
      </c>
      <c r="G47" s="34">
        <v>11747.577449664428</v>
      </c>
      <c r="H47" s="35">
        <v>14.207248322147649</v>
      </c>
      <c r="I47" s="35">
        <v>0.729288590604027</v>
      </c>
      <c r="J47" s="35">
        <v>0.196832214765101</v>
      </c>
      <c r="K47" s="35">
        <v>0.0479463087248322</v>
      </c>
      <c r="L47" s="35">
        <v>1.1885637583892619</v>
      </c>
      <c r="M47" s="35">
        <v>0.0832751677852349</v>
      </c>
      <c r="N47" s="35">
        <v>0.0176644295302013</v>
      </c>
      <c r="O47" s="35">
        <v>786.4994086838993</v>
      </c>
      <c r="P47" s="35">
        <v>4.105263157894738</v>
      </c>
      <c r="Q47" s="35">
        <v>4.7142857142857135</v>
      </c>
      <c r="R47" s="35">
        <f t="shared" si="1"/>
        <v>2.259849514563106</v>
      </c>
      <c r="S47" s="12">
        <v>-14.31</v>
      </c>
      <c r="T47" s="12">
        <v>-49.4</v>
      </c>
      <c r="U47" s="3"/>
      <c r="V47" s="105">
        <f>(S47+1000)/(T47+1000)</f>
        <v>1.0369135282979172</v>
      </c>
    </row>
    <row r="48" spans="1:18" s="20" customFormat="1" ht="12">
      <c r="A48" s="20">
        <v>2700</v>
      </c>
      <c r="B48" s="35">
        <f t="shared" si="0"/>
        <v>823.1707317073171</v>
      </c>
      <c r="C48" s="20">
        <v>362</v>
      </c>
      <c r="D48" s="21">
        <v>0.172380952380952</v>
      </c>
      <c r="E48" s="21">
        <v>0.327619047619048</v>
      </c>
      <c r="F48" s="34">
        <v>3896.1325966850836</v>
      </c>
      <c r="G48" s="34">
        <v>8000.337679558009</v>
      </c>
      <c r="H48" s="35">
        <v>6.575911602209944</v>
      </c>
      <c r="I48" s="35">
        <v>0.380110497237569</v>
      </c>
      <c r="J48" s="35">
        <v>0.0684198895027624</v>
      </c>
      <c r="K48" s="35">
        <v>0.12353591160221</v>
      </c>
      <c r="L48" s="35">
        <v>1.045303867403315</v>
      </c>
      <c r="M48" s="35">
        <v>0.0323093922651934</v>
      </c>
      <c r="N48" s="35">
        <v>0.0228066298342541</v>
      </c>
      <c r="O48" s="35">
        <v>1150.1311475409827</v>
      </c>
      <c r="P48" s="35">
        <v>0.553846153846154</v>
      </c>
      <c r="Q48" s="35">
        <v>1.416666666666667</v>
      </c>
      <c r="R48" s="35">
        <f t="shared" si="1"/>
        <v>2.0534048780487795</v>
      </c>
    </row>
    <row r="49" spans="1:21" s="20" customFormat="1" ht="12">
      <c r="A49" s="20">
        <v>2760</v>
      </c>
      <c r="B49" s="35">
        <f t="shared" si="0"/>
        <v>841.4634146341464</v>
      </c>
      <c r="C49" s="20">
        <v>346</v>
      </c>
      <c r="D49" s="21">
        <v>0.164761904761905</v>
      </c>
      <c r="E49" s="21">
        <v>0.335238095238095</v>
      </c>
      <c r="F49" s="34">
        <v>5575.028901734104</v>
      </c>
      <c r="G49" s="34">
        <v>12168.92485549133</v>
      </c>
      <c r="H49" s="35">
        <v>12.04531791907514</v>
      </c>
      <c r="I49" s="35">
        <v>0.765040462427746</v>
      </c>
      <c r="J49" s="35">
        <v>0.130219653179191</v>
      </c>
      <c r="K49" s="35">
        <v>0.187190751445087</v>
      </c>
      <c r="L49" s="35">
        <v>1.0356531791907513</v>
      </c>
      <c r="M49" s="35">
        <v>0.115976878612717</v>
      </c>
      <c r="N49" s="35">
        <v>0.0488323699421965</v>
      </c>
      <c r="O49" s="35">
        <v>949.9285260482848</v>
      </c>
      <c r="P49" s="35">
        <v>0.695652173913043</v>
      </c>
      <c r="Q49" s="35">
        <v>2.375</v>
      </c>
      <c r="R49" s="35">
        <f t="shared" si="1"/>
        <v>2.182755474452555</v>
      </c>
      <c r="S49" s="12"/>
      <c r="T49" s="12">
        <v>-48</v>
      </c>
      <c r="U49" s="3"/>
    </row>
    <row r="50" spans="1:18" s="20" customFormat="1" ht="12">
      <c r="A50" s="20">
        <v>2820</v>
      </c>
      <c r="B50" s="35">
        <f t="shared" si="0"/>
        <v>859.7560975609756</v>
      </c>
      <c r="C50" s="20">
        <v>504</v>
      </c>
      <c r="D50" s="21">
        <v>0.24</v>
      </c>
      <c r="E50" s="21">
        <v>0.26</v>
      </c>
      <c r="F50" s="34">
        <v>1917.5</v>
      </c>
      <c r="G50" s="34">
        <v>7068.999166666667</v>
      </c>
      <c r="H50" s="35">
        <v>6.489166666666668</v>
      </c>
      <c r="I50" s="35">
        <v>0.418166666666667</v>
      </c>
      <c r="J50" s="35">
        <v>0.1365</v>
      </c>
      <c r="K50" s="35">
        <v>0.0931666666666666</v>
      </c>
      <c r="L50" s="35">
        <v>0.270833333333333</v>
      </c>
      <c r="M50" s="35">
        <v>0.0411666666666667</v>
      </c>
      <c r="N50" s="35">
        <v>0.00325</v>
      </c>
      <c r="O50" s="35">
        <v>1023.40495608532</v>
      </c>
      <c r="P50" s="35">
        <v>1.4651162790697678</v>
      </c>
      <c r="Q50" s="35">
        <v>12.666666666666663</v>
      </c>
      <c r="R50" s="35">
        <f t="shared" si="1"/>
        <v>3.686570621468927</v>
      </c>
    </row>
    <row r="51" spans="1:22" s="20" customFormat="1" ht="12">
      <c r="A51" s="20">
        <v>2880</v>
      </c>
      <c r="B51" s="35">
        <f t="shared" si="0"/>
        <v>878.048780487805</v>
      </c>
      <c r="C51" s="20">
        <v>512</v>
      </c>
      <c r="D51" s="21">
        <v>0.243809523809524</v>
      </c>
      <c r="E51" s="21">
        <v>0.256190476190476</v>
      </c>
      <c r="F51" s="34">
        <v>998.2421875</v>
      </c>
      <c r="G51" s="34">
        <v>7292.7055859375</v>
      </c>
      <c r="H51" s="35">
        <v>6.0630078125</v>
      </c>
      <c r="I51" s="35">
        <v>0.26794921875</v>
      </c>
      <c r="J51" s="35">
        <v>0.0315234375</v>
      </c>
      <c r="K51" s="35">
        <v>0.04518359375</v>
      </c>
      <c r="L51" s="35">
        <v>0.130296875</v>
      </c>
      <c r="M51" s="35">
        <v>0.01576171875</v>
      </c>
      <c r="N51" s="35">
        <v>0.0105078125</v>
      </c>
      <c r="O51" s="35">
        <v>1151.912033195021</v>
      </c>
      <c r="P51" s="35">
        <v>0.697674418604651</v>
      </c>
      <c r="Q51" s="35">
        <v>1.5</v>
      </c>
      <c r="R51" s="35">
        <f t="shared" si="1"/>
        <v>7.305547368421053</v>
      </c>
      <c r="S51" s="12">
        <v>-14.75</v>
      </c>
      <c r="T51" s="12">
        <v>-46.9</v>
      </c>
      <c r="U51" s="3"/>
      <c r="V51" s="105">
        <f>(S51+1000)/(T51+1000)</f>
        <v>1.0337320323156016</v>
      </c>
    </row>
    <row r="52" spans="1:18" s="20" customFormat="1" ht="12">
      <c r="A52" s="20">
        <v>2940</v>
      </c>
      <c r="B52" s="35">
        <f t="shared" si="0"/>
        <v>896.3414634146342</v>
      </c>
      <c r="C52" s="20">
        <v>440</v>
      </c>
      <c r="D52" s="21">
        <v>0.20952380952381</v>
      </c>
      <c r="E52" s="21">
        <v>0.29047619047619</v>
      </c>
      <c r="F52" s="34">
        <v>1705.2272727272723</v>
      </c>
      <c r="G52" s="34">
        <v>6405.34659090909</v>
      </c>
      <c r="H52" s="35">
        <v>4.7275</v>
      </c>
      <c r="I52" s="35">
        <v>0.296681818181818</v>
      </c>
      <c r="J52" s="35">
        <v>0.281431818181818</v>
      </c>
      <c r="K52" s="35">
        <v>0.0665454545454545</v>
      </c>
      <c r="L52" s="35">
        <v>0.338272727272727</v>
      </c>
      <c r="M52" s="35">
        <v>0.0332727272727273</v>
      </c>
      <c r="N52" s="35">
        <v>0.00277272727272727</v>
      </c>
      <c r="O52" s="35">
        <v>1274.903421633554</v>
      </c>
      <c r="P52" s="35">
        <v>4.229166666666666</v>
      </c>
      <c r="Q52" s="35">
        <v>12</v>
      </c>
      <c r="R52" s="35">
        <f t="shared" si="1"/>
        <v>3.7563008130081306</v>
      </c>
    </row>
    <row r="53" spans="1:22" s="20" customFormat="1" ht="12.75" thickBot="1">
      <c r="A53" s="112">
        <v>3000</v>
      </c>
      <c r="B53" s="113">
        <f t="shared" si="0"/>
        <v>914.6341463414635</v>
      </c>
      <c r="C53" s="112">
        <v>456</v>
      </c>
      <c r="D53" s="114">
        <v>0.217142857142857</v>
      </c>
      <c r="E53" s="114">
        <v>0.282857142857143</v>
      </c>
      <c r="F53" s="115">
        <v>1393.8157894736844</v>
      </c>
      <c r="G53" s="115">
        <v>4750.371710526316</v>
      </c>
      <c r="H53" s="113">
        <v>4.650394736842106</v>
      </c>
      <c r="I53" s="113">
        <v>0.273552631578947</v>
      </c>
      <c r="J53" s="113">
        <v>0.0534078947368421</v>
      </c>
      <c r="K53" s="113">
        <v>0.0534078947368421</v>
      </c>
      <c r="L53" s="113">
        <v>0.208421052631579</v>
      </c>
      <c r="M53" s="113">
        <v>0.0364736842105263</v>
      </c>
      <c r="N53" s="113">
        <v>0.0117236842105263</v>
      </c>
      <c r="O53" s="113">
        <v>964.748677248677</v>
      </c>
      <c r="P53" s="113">
        <v>1</v>
      </c>
      <c r="Q53" s="113">
        <v>3.111111111111111</v>
      </c>
      <c r="R53" s="113">
        <f t="shared" si="1"/>
        <v>3.4081775700934576</v>
      </c>
      <c r="S53" s="116">
        <v>-15.48</v>
      </c>
      <c r="T53" s="116">
        <v>-89.1</v>
      </c>
      <c r="U53" s="117">
        <v>-266</v>
      </c>
      <c r="V53" s="118">
        <f>(S53+1000)/(T53+1000)</f>
        <v>1.080821165879899</v>
      </c>
    </row>
    <row r="54" spans="2:18" s="20" customFormat="1" ht="12">
      <c r="B54" s="35"/>
      <c r="F54" s="34"/>
      <c r="G54" s="34"/>
      <c r="H54" s="35"/>
      <c r="I54" s="35"/>
      <c r="J54" s="35"/>
      <c r="K54" s="35"/>
      <c r="L54" s="35"/>
      <c r="M54" s="35"/>
      <c r="N54" s="35"/>
      <c r="O54" s="35"/>
      <c r="P54" s="35"/>
      <c r="Q54" s="35"/>
      <c r="R54" s="35"/>
    </row>
    <row r="55" spans="1:18" s="20" customFormat="1" ht="12">
      <c r="A55" s="32" t="s">
        <v>51</v>
      </c>
      <c r="B55" s="35"/>
      <c r="F55" s="34"/>
      <c r="G55" s="34"/>
      <c r="H55" s="35"/>
      <c r="I55" s="35"/>
      <c r="J55" s="35"/>
      <c r="K55" s="35"/>
      <c r="L55" s="35"/>
      <c r="M55" s="35"/>
      <c r="N55" s="35"/>
      <c r="O55" s="35"/>
      <c r="P55" s="35"/>
      <c r="Q55" s="35"/>
      <c r="R55" s="35"/>
    </row>
  </sheetData>
  <printOptions/>
  <pageMargins left="0.75" right="0.75" top="1" bottom="1" header="0.5" footer="0.5"/>
  <pageSetup fitToHeight="1" fitToWidth="1" orientation="portrait"/>
</worksheet>
</file>

<file path=xl/worksheets/sheet13.xml><?xml version="1.0" encoding="utf-8"?>
<worksheet xmlns="http://schemas.openxmlformats.org/spreadsheetml/2006/main" xmlns:r="http://schemas.openxmlformats.org/officeDocument/2006/relationships">
  <sheetPr>
    <pageSetUpPr fitToPage="1"/>
  </sheetPr>
  <dimension ref="A1:AD55"/>
  <sheetViews>
    <sheetView workbookViewId="0" topLeftCell="A1">
      <selection activeCell="A1" sqref="A1"/>
    </sheetView>
  </sheetViews>
  <sheetFormatPr defaultColWidth="7.875" defaultRowHeight="12.75"/>
  <cols>
    <col min="1" max="1" width="17.375" style="1" customWidth="1"/>
    <col min="2" max="2" width="5.25390625" style="6" bestFit="1" customWidth="1"/>
    <col min="3" max="3" width="6.625" style="10" bestFit="1" customWidth="1"/>
    <col min="4" max="4" width="8.75390625" style="1" bestFit="1" customWidth="1"/>
    <col min="5" max="5" width="5.125" style="1" bestFit="1" customWidth="1"/>
    <col min="6" max="6" width="4.375" style="1" bestFit="1" customWidth="1"/>
    <col min="7" max="8" width="6.625" style="10" bestFit="1" customWidth="1"/>
    <col min="9" max="9" width="4.625" style="1" customWidth="1"/>
    <col min="10" max="10" width="4.00390625" style="1" customWidth="1"/>
    <col min="11" max="11" width="5.25390625" style="1" bestFit="1" customWidth="1"/>
    <col min="12" max="16" width="4.00390625" style="1" customWidth="1"/>
    <col min="17" max="17" width="5.625" style="1" customWidth="1"/>
    <col min="18" max="18" width="7.875" style="10" customWidth="1"/>
    <col min="19" max="19" width="6.375" style="6" customWidth="1"/>
    <col min="20" max="20" width="6.25390625" style="22" customWidth="1"/>
    <col min="21" max="21" width="5.75390625" style="1" customWidth="1"/>
    <col min="22" max="22" width="5.625" style="6" customWidth="1"/>
    <col min="23" max="23" width="5.625" style="10" customWidth="1"/>
    <col min="24" max="24" width="6.75390625" style="1" bestFit="1" customWidth="1"/>
    <col min="25" max="16384" width="7.875" style="1" customWidth="1"/>
  </cols>
  <sheetData>
    <row r="1" ht="13.5" thickBot="1">
      <c r="A1" s="3" t="s">
        <v>18</v>
      </c>
    </row>
    <row r="2" spans="1:24" s="3" customFormat="1" ht="13.5">
      <c r="A2" s="106" t="s">
        <v>76</v>
      </c>
      <c r="B2" s="109" t="s">
        <v>76</v>
      </c>
      <c r="C2" s="108" t="s">
        <v>175</v>
      </c>
      <c r="D2" s="107" t="s">
        <v>305</v>
      </c>
      <c r="E2" s="107" t="s">
        <v>177</v>
      </c>
      <c r="F2" s="106" t="s">
        <v>129</v>
      </c>
      <c r="G2" s="108" t="s">
        <v>127</v>
      </c>
      <c r="H2" s="108" t="s">
        <v>130</v>
      </c>
      <c r="I2" s="109" t="s">
        <v>131</v>
      </c>
      <c r="J2" s="109" t="s">
        <v>132</v>
      </c>
      <c r="K2" s="109" t="s">
        <v>133</v>
      </c>
      <c r="L2" s="109" t="s">
        <v>134</v>
      </c>
      <c r="M2" s="109" t="s">
        <v>303</v>
      </c>
      <c r="N2" s="109" t="s">
        <v>304</v>
      </c>
      <c r="O2" s="109" t="s">
        <v>278</v>
      </c>
      <c r="P2" s="109" t="s">
        <v>279</v>
      </c>
      <c r="Q2" s="109" t="s">
        <v>280</v>
      </c>
      <c r="R2" s="108" t="s">
        <v>136</v>
      </c>
      <c r="S2" s="109" t="s">
        <v>137</v>
      </c>
      <c r="T2" s="107" t="s">
        <v>230</v>
      </c>
      <c r="U2" s="110" t="s">
        <v>281</v>
      </c>
      <c r="V2" s="111" t="s">
        <v>282</v>
      </c>
      <c r="W2" s="137" t="s">
        <v>283</v>
      </c>
      <c r="X2" s="110" t="s">
        <v>41</v>
      </c>
    </row>
    <row r="3" spans="1:24" s="5" customFormat="1" ht="13.5" thickBot="1">
      <c r="A3" s="4" t="s">
        <v>58</v>
      </c>
      <c r="B3" s="7" t="s">
        <v>60</v>
      </c>
      <c r="C3" s="11" t="s">
        <v>115</v>
      </c>
      <c r="D3" s="37" t="s">
        <v>110</v>
      </c>
      <c r="E3" s="37" t="s">
        <v>110</v>
      </c>
      <c r="F3" s="4" t="s">
        <v>270</v>
      </c>
      <c r="G3" s="57" t="s">
        <v>270</v>
      </c>
      <c r="H3" s="11" t="s">
        <v>270</v>
      </c>
      <c r="I3" s="7" t="s">
        <v>270</v>
      </c>
      <c r="J3" s="7" t="s">
        <v>270</v>
      </c>
      <c r="K3" s="7" t="s">
        <v>270</v>
      </c>
      <c r="L3" s="7" t="s">
        <v>270</v>
      </c>
      <c r="M3" s="7" t="s">
        <v>270</v>
      </c>
      <c r="N3" s="7" t="s">
        <v>270</v>
      </c>
      <c r="O3" s="7" t="s">
        <v>270</v>
      </c>
      <c r="P3" s="7" t="s">
        <v>270</v>
      </c>
      <c r="Q3" s="7" t="s">
        <v>270</v>
      </c>
      <c r="R3" s="11" t="s">
        <v>112</v>
      </c>
      <c r="S3" s="11" t="s">
        <v>112</v>
      </c>
      <c r="T3" s="11" t="s">
        <v>112</v>
      </c>
      <c r="U3" s="4" t="s">
        <v>118</v>
      </c>
      <c r="V3" s="7" t="s">
        <v>118</v>
      </c>
      <c r="W3" s="11" t="s">
        <v>118</v>
      </c>
      <c r="X3" s="4"/>
    </row>
    <row r="4" spans="1:24" s="3" customFormat="1" ht="12.75" thickTop="1">
      <c r="A4" s="3">
        <v>160</v>
      </c>
      <c r="B4" s="12">
        <v>48.78048780487805</v>
      </c>
      <c r="C4" s="13">
        <v>467</v>
      </c>
      <c r="D4" s="23">
        <v>0.22238095238095237</v>
      </c>
      <c r="E4" s="23">
        <v>0.27761904761904765</v>
      </c>
      <c r="F4" s="35">
        <v>0</v>
      </c>
      <c r="G4" s="34">
        <v>48437.68736616703</v>
      </c>
      <c r="H4" s="34">
        <v>19100.428265524628</v>
      </c>
      <c r="I4" s="35">
        <v>5.243254817987153</v>
      </c>
      <c r="J4" s="35">
        <v>0</v>
      </c>
      <c r="K4" s="35">
        <v>21.722055674518202</v>
      </c>
      <c r="L4" s="35">
        <v>0.6241970021413277</v>
      </c>
      <c r="M4" s="35">
        <v>0.2496788008565311</v>
      </c>
      <c r="N4" s="35">
        <v>0</v>
      </c>
      <c r="O4" s="35">
        <v>0</v>
      </c>
      <c r="P4" s="35">
        <v>0</v>
      </c>
      <c r="Q4" s="35">
        <v>21.722055674518202</v>
      </c>
      <c r="R4" s="13">
        <v>708.3333333333334</v>
      </c>
      <c r="S4" s="12"/>
      <c r="T4" s="23">
        <v>0.3943298969072165</v>
      </c>
      <c r="U4" s="12"/>
      <c r="V4" s="12"/>
      <c r="W4" s="13"/>
      <c r="X4" s="105"/>
    </row>
    <row r="5" spans="1:23" s="3" customFormat="1" ht="12">
      <c r="A5" s="3">
        <v>220</v>
      </c>
      <c r="B5" s="12">
        <v>67.07317073170732</v>
      </c>
      <c r="C5" s="13">
        <v>401</v>
      </c>
      <c r="D5" s="23">
        <v>0.19095238095238093</v>
      </c>
      <c r="E5" s="23">
        <v>0.30904761904761907</v>
      </c>
      <c r="F5" s="35">
        <v>0</v>
      </c>
      <c r="G5" s="34">
        <v>59720.9476309227</v>
      </c>
      <c r="H5" s="34">
        <v>9872.568578553619</v>
      </c>
      <c r="I5" s="35">
        <v>10.681795511221946</v>
      </c>
      <c r="J5" s="35">
        <v>5.017206982543642</v>
      </c>
      <c r="K5" s="35">
        <v>37.06259351620948</v>
      </c>
      <c r="L5" s="35">
        <v>4.369825436408979</v>
      </c>
      <c r="M5" s="35">
        <v>0.4855361596009976</v>
      </c>
      <c r="N5" s="35">
        <v>0.6473815461346635</v>
      </c>
      <c r="O5" s="35">
        <v>0</v>
      </c>
      <c r="P5" s="35">
        <v>0</v>
      </c>
      <c r="Q5" s="35">
        <v>37.06259351620948</v>
      </c>
      <c r="R5" s="13">
        <v>206.7796610169492</v>
      </c>
      <c r="S5" s="12"/>
      <c r="T5" s="23">
        <v>0.16531165311653118</v>
      </c>
      <c r="U5" s="12"/>
      <c r="V5" s="12"/>
      <c r="W5" s="13"/>
    </row>
    <row r="6" spans="1:24" s="3" customFormat="1" ht="12">
      <c r="A6" s="3">
        <v>280</v>
      </c>
      <c r="B6" s="12">
        <v>85.3658536585366</v>
      </c>
      <c r="C6" s="13">
        <v>473</v>
      </c>
      <c r="D6" s="23">
        <v>0.22523809523809524</v>
      </c>
      <c r="E6" s="23">
        <v>0.27476190476190476</v>
      </c>
      <c r="F6" s="35">
        <v>0</v>
      </c>
      <c r="G6" s="34">
        <v>48916.913319238905</v>
      </c>
      <c r="H6" s="34">
        <v>17688.16067653277</v>
      </c>
      <c r="I6" s="35">
        <v>10.61289640591966</v>
      </c>
      <c r="J6" s="35">
        <v>0</v>
      </c>
      <c r="K6" s="35">
        <v>30.374841437632135</v>
      </c>
      <c r="L6" s="35">
        <v>0.3659619450317124</v>
      </c>
      <c r="M6" s="35">
        <v>0.3659619450317124</v>
      </c>
      <c r="N6" s="35">
        <v>0.24397463002114167</v>
      </c>
      <c r="O6" s="35">
        <v>0</v>
      </c>
      <c r="P6" s="35">
        <v>0</v>
      </c>
      <c r="Q6" s="35">
        <v>30.374841437632135</v>
      </c>
      <c r="R6" s="13">
        <v>431.54761904761904</v>
      </c>
      <c r="S6" s="12"/>
      <c r="T6" s="23">
        <v>0.3615960099750623</v>
      </c>
      <c r="U6" s="12">
        <v>-25.67</v>
      </c>
      <c r="V6" s="12">
        <v>-52.7</v>
      </c>
      <c r="W6" s="13"/>
      <c r="X6" s="105">
        <f>(U6+1000)/(V6+1000)</f>
        <v>1.0285337274358706</v>
      </c>
    </row>
    <row r="7" spans="1:23" s="3" customFormat="1" ht="12">
      <c r="A7" s="3">
        <v>340</v>
      </c>
      <c r="B7" s="12">
        <v>103.65853658536587</v>
      </c>
      <c r="C7" s="13">
        <v>501</v>
      </c>
      <c r="D7" s="23">
        <v>0.23857142857142855</v>
      </c>
      <c r="E7" s="23">
        <v>0.26142857142857145</v>
      </c>
      <c r="F7" s="35">
        <v>0</v>
      </c>
      <c r="G7" s="34">
        <v>44599.4011976048</v>
      </c>
      <c r="H7" s="34">
        <v>14793.413173652698</v>
      </c>
      <c r="I7" s="35">
        <v>3.177844311377246</v>
      </c>
      <c r="J7" s="35">
        <v>0</v>
      </c>
      <c r="K7" s="35">
        <v>16.656287425149703</v>
      </c>
      <c r="L7" s="35">
        <v>0.4383233532934133</v>
      </c>
      <c r="M7" s="35">
        <v>0</v>
      </c>
      <c r="N7" s="35">
        <v>0.21916167664670666</v>
      </c>
      <c r="O7" s="35">
        <v>0</v>
      </c>
      <c r="P7" s="35">
        <v>0</v>
      </c>
      <c r="Q7" s="35">
        <v>16.656287425149703</v>
      </c>
      <c r="R7" s="13">
        <v>745.8563535911603</v>
      </c>
      <c r="S7" s="12"/>
      <c r="T7" s="23">
        <v>0.3316953316953317</v>
      </c>
      <c r="U7" s="12"/>
      <c r="V7" s="12"/>
      <c r="W7" s="13"/>
    </row>
    <row r="8" spans="1:30" s="3" customFormat="1" ht="12.75">
      <c r="A8" s="3">
        <v>400</v>
      </c>
      <c r="B8" s="12">
        <v>121.95121951219512</v>
      </c>
      <c r="C8" s="13">
        <v>549</v>
      </c>
      <c r="D8" s="23">
        <v>0.26142857142857145</v>
      </c>
      <c r="E8" s="23">
        <v>0.23857142857142855</v>
      </c>
      <c r="F8" s="35">
        <v>0</v>
      </c>
      <c r="G8" s="34">
        <v>37871.584699453546</v>
      </c>
      <c r="H8" s="34">
        <v>18342.622950819667</v>
      </c>
      <c r="I8" s="35">
        <v>4.015300546448087</v>
      </c>
      <c r="J8" s="35">
        <v>0</v>
      </c>
      <c r="K8" s="35">
        <v>15.604918032786884</v>
      </c>
      <c r="L8" s="35">
        <v>0.3650273224043715</v>
      </c>
      <c r="M8" s="35">
        <v>0.18251366120218576</v>
      </c>
      <c r="N8" s="35">
        <v>0.18251366120218576</v>
      </c>
      <c r="O8" s="35">
        <v>0</v>
      </c>
      <c r="P8" s="35">
        <v>0</v>
      </c>
      <c r="Q8" s="35">
        <v>15.604918032786884</v>
      </c>
      <c r="R8" s="13">
        <v>934.8837209302322</v>
      </c>
      <c r="S8" s="12">
        <v>1</v>
      </c>
      <c r="T8" s="23">
        <v>0.48433734939759027</v>
      </c>
      <c r="U8" s="12"/>
      <c r="V8" s="12"/>
      <c r="W8" s="13"/>
      <c r="X8" s="99"/>
      <c r="Y8" s="100"/>
      <c r="Z8" s="101"/>
      <c r="AA8" s="101"/>
      <c r="AB8" s="101"/>
      <c r="AC8" s="101"/>
      <c r="AD8" s="101"/>
    </row>
    <row r="9" spans="1:30" s="3" customFormat="1" ht="12.75">
      <c r="A9" s="3">
        <v>460</v>
      </c>
      <c r="B9" s="12">
        <v>140.2439024390244</v>
      </c>
      <c r="C9" s="13">
        <v>452</v>
      </c>
      <c r="D9" s="23">
        <v>0.21523809523809523</v>
      </c>
      <c r="E9" s="23">
        <v>0.28476190476190477</v>
      </c>
      <c r="F9" s="35">
        <v>0</v>
      </c>
      <c r="G9" s="34">
        <v>51068.14159292036</v>
      </c>
      <c r="H9" s="34">
        <v>23152.654867256642</v>
      </c>
      <c r="I9" s="35">
        <v>11.642477876106197</v>
      </c>
      <c r="J9" s="35">
        <v>0.7938053097345132</v>
      </c>
      <c r="K9" s="35">
        <v>30.958407079646015</v>
      </c>
      <c r="L9" s="35">
        <v>0.6615044247787611</v>
      </c>
      <c r="M9" s="35">
        <v>0</v>
      </c>
      <c r="N9" s="35">
        <v>0</v>
      </c>
      <c r="O9" s="35">
        <v>0</v>
      </c>
      <c r="P9" s="35">
        <v>0</v>
      </c>
      <c r="Q9" s="35">
        <v>30.958407079646015</v>
      </c>
      <c r="R9" s="13">
        <v>543.4782608695654</v>
      </c>
      <c r="S9" s="12"/>
      <c r="T9" s="23">
        <v>0.45336787564766845</v>
      </c>
      <c r="U9" s="12">
        <v>-24.33</v>
      </c>
      <c r="V9" s="12">
        <v>-57.3</v>
      </c>
      <c r="W9" s="13">
        <v>-300.3</v>
      </c>
      <c r="X9" s="105">
        <f>(U9+1000)/(V9+1000)</f>
        <v>1.034974010819985</v>
      </c>
      <c r="Y9" s="102"/>
      <c r="Z9" s="103"/>
      <c r="AA9" s="104"/>
      <c r="AB9" s="104"/>
      <c r="AC9" s="104"/>
      <c r="AD9" s="104"/>
    </row>
    <row r="10" spans="1:30" s="3" customFormat="1" ht="12.75">
      <c r="A10" s="3">
        <v>520</v>
      </c>
      <c r="B10" s="12">
        <v>158.53658536585368</v>
      </c>
      <c r="C10" s="13">
        <v>531</v>
      </c>
      <c r="D10" s="23">
        <v>0.25285714285714284</v>
      </c>
      <c r="E10" s="23">
        <v>0.24714285714285716</v>
      </c>
      <c r="F10" s="35">
        <v>0</v>
      </c>
      <c r="G10" s="34">
        <v>40268.926553672325</v>
      </c>
      <c r="H10" s="34">
        <v>28735.59322033899</v>
      </c>
      <c r="I10" s="35">
        <v>7.037288135593221</v>
      </c>
      <c r="J10" s="35">
        <v>0</v>
      </c>
      <c r="K10" s="35">
        <v>21.01412429378531</v>
      </c>
      <c r="L10" s="35">
        <v>0.4887005649717515</v>
      </c>
      <c r="M10" s="35">
        <v>0</v>
      </c>
      <c r="N10" s="35">
        <v>0</v>
      </c>
      <c r="O10" s="35">
        <v>0</v>
      </c>
      <c r="P10" s="35">
        <v>0</v>
      </c>
      <c r="Q10" s="35">
        <v>21.01412429378531</v>
      </c>
      <c r="R10" s="13">
        <v>1024.3902439024391</v>
      </c>
      <c r="S10" s="12"/>
      <c r="T10" s="23">
        <v>0.7135922330097088</v>
      </c>
      <c r="U10" s="12"/>
      <c r="V10" s="12"/>
      <c r="W10" s="13"/>
      <c r="X10" s="99"/>
      <c r="Y10" s="102"/>
      <c r="Z10" s="103"/>
      <c r="AA10" s="104"/>
      <c r="AB10" s="104"/>
      <c r="AC10" s="104"/>
      <c r="AD10" s="104"/>
    </row>
    <row r="11" spans="1:30" s="3" customFormat="1" ht="12.75">
      <c r="A11" s="3">
        <v>580</v>
      </c>
      <c r="B11" s="12">
        <v>176.82926829268294</v>
      </c>
      <c r="C11" s="13">
        <v>542</v>
      </c>
      <c r="D11" s="23">
        <v>0.2580952380952381</v>
      </c>
      <c r="E11" s="23">
        <v>0.2419047619047619</v>
      </c>
      <c r="F11" s="35">
        <v>0</v>
      </c>
      <c r="G11" s="34">
        <v>35803.69003690037</v>
      </c>
      <c r="H11" s="34">
        <v>69545.38745387453</v>
      </c>
      <c r="I11" s="35">
        <v>5.811070110701108</v>
      </c>
      <c r="J11" s="35">
        <v>0</v>
      </c>
      <c r="K11" s="35">
        <v>21.650922509225094</v>
      </c>
      <c r="L11" s="35">
        <v>0.5623616236162361</v>
      </c>
      <c r="M11" s="35">
        <v>0</v>
      </c>
      <c r="N11" s="35">
        <v>0.1874538745387454</v>
      </c>
      <c r="O11" s="35">
        <v>0</v>
      </c>
      <c r="P11" s="35">
        <v>0</v>
      </c>
      <c r="Q11" s="35">
        <v>21.650922509225094</v>
      </c>
      <c r="R11" s="13">
        <v>2532.423208191126</v>
      </c>
      <c r="S11" s="12"/>
      <c r="T11" s="23">
        <v>1.9424083769633504</v>
      </c>
      <c r="U11" s="12"/>
      <c r="V11" s="12"/>
      <c r="W11" s="13"/>
      <c r="X11" s="99"/>
      <c r="Y11" s="102"/>
      <c r="Z11" s="103"/>
      <c r="AA11" s="104"/>
      <c r="AB11" s="104"/>
      <c r="AC11" s="104"/>
      <c r="AD11" s="104"/>
    </row>
    <row r="12" spans="1:30" s="3" customFormat="1" ht="12.75">
      <c r="A12" s="3">
        <v>640</v>
      </c>
      <c r="B12" s="12">
        <v>195.1219512195122</v>
      </c>
      <c r="C12" s="13">
        <v>594</v>
      </c>
      <c r="D12" s="23">
        <v>0.2828571428571428</v>
      </c>
      <c r="E12" s="23">
        <v>0.2171428571428572</v>
      </c>
      <c r="F12" s="35">
        <v>0</v>
      </c>
      <c r="G12" s="34">
        <v>35236.36363636365</v>
      </c>
      <c r="H12" s="34">
        <v>42836.363636363654</v>
      </c>
      <c r="I12" s="35">
        <v>15.507070707070712</v>
      </c>
      <c r="J12" s="35">
        <v>0</v>
      </c>
      <c r="K12" s="35">
        <v>14.12525252525253</v>
      </c>
      <c r="L12" s="35">
        <v>0.4606060606060608</v>
      </c>
      <c r="M12" s="35">
        <v>0</v>
      </c>
      <c r="N12" s="35">
        <v>0.1535353535353536</v>
      </c>
      <c r="O12" s="35">
        <v>0</v>
      </c>
      <c r="P12" s="35">
        <v>0</v>
      </c>
      <c r="Q12" s="35">
        <v>14.12525252525253</v>
      </c>
      <c r="R12" s="13">
        <v>1445.59585492228</v>
      </c>
      <c r="S12" s="12"/>
      <c r="T12" s="23">
        <v>1.215686274509804</v>
      </c>
      <c r="U12" s="12"/>
      <c r="V12" s="12">
        <v>-54.1</v>
      </c>
      <c r="W12" s="13"/>
      <c r="X12" s="99"/>
      <c r="Y12" s="102"/>
      <c r="Z12" s="103"/>
      <c r="AA12" s="104"/>
      <c r="AB12" s="104"/>
      <c r="AC12" s="104"/>
      <c r="AD12" s="104"/>
    </row>
    <row r="13" spans="1:30" s="3" customFormat="1" ht="12.75">
      <c r="A13" s="3">
        <v>700</v>
      </c>
      <c r="B13" s="12">
        <v>213.41463414634148</v>
      </c>
      <c r="C13" s="13">
        <v>435</v>
      </c>
      <c r="D13" s="23">
        <v>0.20714285714285713</v>
      </c>
      <c r="E13" s="23">
        <v>0.29285714285714287</v>
      </c>
      <c r="F13" s="35">
        <v>0</v>
      </c>
      <c r="G13" s="34">
        <v>54572.41379310346</v>
      </c>
      <c r="H13" s="34">
        <v>28275.86206896552</v>
      </c>
      <c r="I13" s="35">
        <v>23.893103448275863</v>
      </c>
      <c r="J13" s="35">
        <v>0</v>
      </c>
      <c r="K13" s="35">
        <v>30.82068965517242</v>
      </c>
      <c r="L13" s="35">
        <v>0.706896551724138</v>
      </c>
      <c r="M13" s="35">
        <v>0</v>
      </c>
      <c r="N13" s="35">
        <v>0</v>
      </c>
      <c r="O13" s="35">
        <v>0</v>
      </c>
      <c r="P13" s="35">
        <v>0</v>
      </c>
      <c r="Q13" s="35">
        <v>30.82068965517242</v>
      </c>
      <c r="R13" s="13">
        <v>516.795865633075</v>
      </c>
      <c r="S13" s="12"/>
      <c r="T13" s="23">
        <v>0.5181347150259067</v>
      </c>
      <c r="U13" s="12"/>
      <c r="V13" s="12"/>
      <c r="W13" s="13"/>
      <c r="X13" s="99"/>
      <c r="Y13" s="102"/>
      <c r="Z13" s="103"/>
      <c r="AA13" s="104"/>
      <c r="AB13" s="104"/>
      <c r="AC13" s="104"/>
      <c r="AD13" s="104"/>
    </row>
    <row r="14" spans="1:30" s="3" customFormat="1" ht="12.75">
      <c r="A14" s="3">
        <v>760</v>
      </c>
      <c r="B14" s="12">
        <v>231.70731707317074</v>
      </c>
      <c r="C14" s="13">
        <v>544</v>
      </c>
      <c r="D14" s="23">
        <v>0.259047619047619</v>
      </c>
      <c r="E14" s="23">
        <v>0.24095238095238097</v>
      </c>
      <c r="F14" s="35">
        <v>0</v>
      </c>
      <c r="G14" s="34">
        <v>40368.38235294118</v>
      </c>
      <c r="H14" s="34">
        <v>43902.941176470595</v>
      </c>
      <c r="I14" s="35">
        <v>30.508823529411767</v>
      </c>
      <c r="J14" s="35">
        <v>0</v>
      </c>
      <c r="K14" s="35">
        <v>20.928308823529413</v>
      </c>
      <c r="L14" s="35">
        <v>0.3720588235294119</v>
      </c>
      <c r="M14" s="35">
        <v>0</v>
      </c>
      <c r="N14" s="35">
        <v>0</v>
      </c>
      <c r="O14" s="35">
        <v>0</v>
      </c>
      <c r="P14" s="35">
        <v>0</v>
      </c>
      <c r="Q14" s="35">
        <v>20.928308823529413</v>
      </c>
      <c r="R14" s="13">
        <v>853.5262206148283</v>
      </c>
      <c r="S14" s="12"/>
      <c r="T14" s="23">
        <v>1.087557603686636</v>
      </c>
      <c r="U14" s="12"/>
      <c r="V14" s="12"/>
      <c r="W14" s="13"/>
      <c r="X14" s="99"/>
      <c r="Y14" s="102"/>
      <c r="Z14" s="103"/>
      <c r="AA14" s="104"/>
      <c r="AB14" s="104"/>
      <c r="AC14" s="104"/>
      <c r="AD14" s="104"/>
    </row>
    <row r="15" spans="1:30" s="3" customFormat="1" ht="12.75">
      <c r="A15" s="3">
        <v>820</v>
      </c>
      <c r="B15" s="12">
        <v>250</v>
      </c>
      <c r="C15" s="13">
        <v>506</v>
      </c>
      <c r="D15" s="23">
        <v>0.24095238095238095</v>
      </c>
      <c r="E15" s="23">
        <v>0.2590476190476191</v>
      </c>
      <c r="F15" s="35">
        <v>0</v>
      </c>
      <c r="G15" s="34">
        <v>38811.067193675895</v>
      </c>
      <c r="H15" s="34">
        <v>42143.87351778657</v>
      </c>
      <c r="I15" s="35">
        <v>26.87747035573123</v>
      </c>
      <c r="J15" s="35">
        <v>0</v>
      </c>
      <c r="K15" s="35">
        <v>21.394466403162056</v>
      </c>
      <c r="L15" s="35">
        <v>0.5375494071146246</v>
      </c>
      <c r="M15" s="35">
        <v>0.21501976284584984</v>
      </c>
      <c r="N15" s="35">
        <v>0</v>
      </c>
      <c r="O15" s="35">
        <v>0</v>
      </c>
      <c r="P15" s="35">
        <v>0</v>
      </c>
      <c r="Q15" s="35">
        <v>21.394466403162056</v>
      </c>
      <c r="R15" s="13">
        <v>873.0512249443207</v>
      </c>
      <c r="S15" s="12"/>
      <c r="T15" s="23">
        <v>1.0858725761772854</v>
      </c>
      <c r="U15" s="12">
        <v>-23.32</v>
      </c>
      <c r="V15" s="12">
        <v>-50.3</v>
      </c>
      <c r="W15" s="13"/>
      <c r="X15" s="105">
        <f>(U15+1000)/(V15+1000)</f>
        <v>1.02840897125408</v>
      </c>
      <c r="Y15" s="102"/>
      <c r="Z15" s="103"/>
      <c r="AA15" s="104"/>
      <c r="AB15" s="104"/>
      <c r="AC15" s="104"/>
      <c r="AD15" s="104"/>
    </row>
    <row r="16" spans="1:30" s="3" customFormat="1" ht="12.75">
      <c r="A16" s="3">
        <v>880</v>
      </c>
      <c r="B16" s="12">
        <v>268.2926829268293</v>
      </c>
      <c r="C16" s="13">
        <v>314</v>
      </c>
      <c r="D16" s="23">
        <v>0.14952380952380953</v>
      </c>
      <c r="E16" s="23">
        <v>0.3504761904761905</v>
      </c>
      <c r="F16" s="35">
        <v>0</v>
      </c>
      <c r="G16" s="34">
        <v>119072.61146496815</v>
      </c>
      <c r="H16" s="34">
        <v>25080.254777070066</v>
      </c>
      <c r="I16" s="35">
        <v>24.37707006369427</v>
      </c>
      <c r="J16" s="35">
        <v>1.4063694267515923</v>
      </c>
      <c r="K16" s="35">
        <v>23.67388535031847</v>
      </c>
      <c r="L16" s="35">
        <v>0.9375796178343949</v>
      </c>
      <c r="M16" s="35">
        <v>0</v>
      </c>
      <c r="N16" s="35">
        <v>0</v>
      </c>
      <c r="O16" s="35">
        <v>0</v>
      </c>
      <c r="P16" s="35">
        <v>0</v>
      </c>
      <c r="Q16" s="35">
        <v>23.67388535031847</v>
      </c>
      <c r="R16" s="13">
        <v>521.9512195121952</v>
      </c>
      <c r="S16" s="12"/>
      <c r="T16" s="23">
        <v>0.21062992125984253</v>
      </c>
      <c r="U16" s="12"/>
      <c r="V16" s="12"/>
      <c r="W16" s="13"/>
      <c r="X16" s="99"/>
      <c r="Y16" s="102"/>
      <c r="Z16" s="103"/>
      <c r="AA16" s="104"/>
      <c r="AB16" s="104"/>
      <c r="AC16" s="104"/>
      <c r="AD16" s="104"/>
    </row>
    <row r="17" spans="1:30" s="3" customFormat="1" ht="12.75">
      <c r="A17" s="3">
        <v>940</v>
      </c>
      <c r="B17" s="12">
        <v>286.5853658536586</v>
      </c>
      <c r="C17" s="13">
        <v>435</v>
      </c>
      <c r="D17" s="23">
        <v>0.20714285714285713</v>
      </c>
      <c r="E17" s="23">
        <v>0.29285714285714287</v>
      </c>
      <c r="F17" s="35">
        <v>0</v>
      </c>
      <c r="G17" s="34">
        <v>56693.10344827587</v>
      </c>
      <c r="H17" s="34">
        <v>28275.86206896552</v>
      </c>
      <c r="I17" s="35">
        <v>13.572413793103449</v>
      </c>
      <c r="J17" s="35">
        <v>0.5655172413793105</v>
      </c>
      <c r="K17" s="35">
        <v>20.217241379310348</v>
      </c>
      <c r="L17" s="35">
        <v>0.706896551724138</v>
      </c>
      <c r="M17" s="35">
        <v>0</v>
      </c>
      <c r="N17" s="35">
        <v>0</v>
      </c>
      <c r="O17" s="35">
        <v>0</v>
      </c>
      <c r="P17" s="35">
        <v>0</v>
      </c>
      <c r="Q17" s="35">
        <v>20.217241379310348</v>
      </c>
      <c r="R17" s="13">
        <v>836.8200836820084</v>
      </c>
      <c r="S17" s="12"/>
      <c r="T17" s="23">
        <v>0.49875311720698257</v>
      </c>
      <c r="U17" s="12"/>
      <c r="V17" s="12"/>
      <c r="W17" s="13"/>
      <c r="X17" s="99"/>
      <c r="Y17" s="102"/>
      <c r="Z17" s="103"/>
      <c r="AA17" s="104"/>
      <c r="AB17" s="104"/>
      <c r="AC17" s="104"/>
      <c r="AD17" s="104"/>
    </row>
    <row r="18" spans="1:30" s="3" customFormat="1" ht="12.75">
      <c r="A18" s="3">
        <v>1000</v>
      </c>
      <c r="B18" s="12">
        <v>304.8780487804878</v>
      </c>
      <c r="C18" s="13">
        <v>462</v>
      </c>
      <c r="D18" s="23">
        <v>0.22</v>
      </c>
      <c r="E18" s="23">
        <v>0.28</v>
      </c>
      <c r="F18" s="35">
        <v>0</v>
      </c>
      <c r="G18" s="34">
        <v>51290.909090909096</v>
      </c>
      <c r="H18" s="34">
        <v>18200</v>
      </c>
      <c r="I18" s="35">
        <v>9.290909090909091</v>
      </c>
      <c r="J18" s="35">
        <v>0</v>
      </c>
      <c r="K18" s="35">
        <v>19.98181818181818</v>
      </c>
      <c r="L18" s="35">
        <v>0.5090909090909091</v>
      </c>
      <c r="M18" s="35">
        <v>0</v>
      </c>
      <c r="N18" s="35">
        <v>0</v>
      </c>
      <c r="O18" s="35">
        <v>0</v>
      </c>
      <c r="P18" s="35">
        <v>0</v>
      </c>
      <c r="Q18" s="35">
        <v>19.98181818181818</v>
      </c>
      <c r="R18" s="13">
        <v>621.7391304347827</v>
      </c>
      <c r="S18" s="12"/>
      <c r="T18" s="23">
        <v>0.3548387096774194</v>
      </c>
      <c r="U18" s="12">
        <v>-27.25</v>
      </c>
      <c r="V18" s="12">
        <v>-49.6</v>
      </c>
      <c r="W18" s="13">
        <v>-284.1</v>
      </c>
      <c r="X18" s="105">
        <f>(U18+1000)/(V18+1000)</f>
        <v>1.0235164141414141</v>
      </c>
      <c r="Y18" s="102"/>
      <c r="Z18" s="103"/>
      <c r="AA18" s="104"/>
      <c r="AB18" s="104"/>
      <c r="AC18" s="104"/>
      <c r="AD18" s="104"/>
    </row>
    <row r="19" spans="1:23" s="3" customFormat="1" ht="12">
      <c r="A19" s="3">
        <v>1060</v>
      </c>
      <c r="B19" s="12">
        <v>323.1707317073171</v>
      </c>
      <c r="C19" s="13">
        <v>403</v>
      </c>
      <c r="D19" s="23">
        <v>0.1919047619047619</v>
      </c>
      <c r="E19" s="23">
        <v>0.3080952380952381</v>
      </c>
      <c r="F19" s="35">
        <v>0</v>
      </c>
      <c r="G19" s="34">
        <v>62131.26550868486</v>
      </c>
      <c r="H19" s="34">
        <v>30985.359801488834</v>
      </c>
      <c r="I19" s="35">
        <v>13.32531017369727</v>
      </c>
      <c r="J19" s="35">
        <v>0</v>
      </c>
      <c r="K19" s="35">
        <v>35.80173697270471</v>
      </c>
      <c r="L19" s="35">
        <v>0.6421836228287842</v>
      </c>
      <c r="M19" s="35">
        <v>0</v>
      </c>
      <c r="N19" s="35">
        <v>0</v>
      </c>
      <c r="O19" s="35">
        <v>0</v>
      </c>
      <c r="P19" s="35">
        <v>0</v>
      </c>
      <c r="Q19" s="35">
        <v>35.80173697270471</v>
      </c>
      <c r="R19" s="13">
        <v>630.7189542483661</v>
      </c>
      <c r="S19" s="12"/>
      <c r="T19" s="23">
        <v>0.49870801033591733</v>
      </c>
      <c r="U19" s="12"/>
      <c r="V19" s="12"/>
      <c r="W19" s="13"/>
    </row>
    <row r="20" spans="1:23" s="3" customFormat="1" ht="12">
      <c r="A20" s="3">
        <v>1120</v>
      </c>
      <c r="B20" s="12">
        <v>341.4634146341464</v>
      </c>
      <c r="C20" s="13">
        <v>323</v>
      </c>
      <c r="D20" s="23">
        <v>0.15380952380952378</v>
      </c>
      <c r="E20" s="23">
        <v>0.3461904761904762</v>
      </c>
      <c r="F20" s="35">
        <v>0</v>
      </c>
      <c r="G20" s="34">
        <v>82828.48297213625</v>
      </c>
      <c r="H20" s="34">
        <v>33761.60990712075</v>
      </c>
      <c r="I20" s="35">
        <v>14.404953560371522</v>
      </c>
      <c r="J20" s="35">
        <v>1.125386996904025</v>
      </c>
      <c r="K20" s="35">
        <v>46.59102167182664</v>
      </c>
      <c r="L20" s="35">
        <v>0.675232198142415</v>
      </c>
      <c r="M20" s="35">
        <v>0</v>
      </c>
      <c r="N20" s="35">
        <v>0</v>
      </c>
      <c r="O20" s="35">
        <v>0</v>
      </c>
      <c r="P20" s="35">
        <v>0</v>
      </c>
      <c r="Q20" s="35">
        <v>46.59102167182664</v>
      </c>
      <c r="R20" s="13">
        <v>553.5055350553505</v>
      </c>
      <c r="S20" s="12"/>
      <c r="T20" s="23">
        <v>0.4076086956521739</v>
      </c>
      <c r="U20" s="12"/>
      <c r="V20" s="12"/>
      <c r="W20" s="13"/>
    </row>
    <row r="21" spans="1:23" s="3" customFormat="1" ht="12">
      <c r="A21" s="3">
        <v>1180</v>
      </c>
      <c r="B21" s="12">
        <v>359.7560975609756</v>
      </c>
      <c r="C21" s="13">
        <v>313</v>
      </c>
      <c r="D21" s="23">
        <v>0.14904761904761904</v>
      </c>
      <c r="E21" s="23">
        <v>0.35095238095238096</v>
      </c>
      <c r="F21" s="35">
        <v>0</v>
      </c>
      <c r="G21" s="34">
        <v>86179.55271565497</v>
      </c>
      <c r="H21" s="34">
        <v>36261.34185303515</v>
      </c>
      <c r="I21" s="35">
        <v>12.950479233226838</v>
      </c>
      <c r="J21" s="35">
        <v>1.1773162939297126</v>
      </c>
      <c r="K21" s="35">
        <v>28.726517571884983</v>
      </c>
      <c r="L21" s="35">
        <v>0.9418530351437701</v>
      </c>
      <c r="M21" s="35">
        <v>0</v>
      </c>
      <c r="N21" s="35">
        <v>0.47092651757188503</v>
      </c>
      <c r="O21" s="35">
        <v>0</v>
      </c>
      <c r="P21" s="35">
        <v>0</v>
      </c>
      <c r="Q21" s="35">
        <v>28.726517571884983</v>
      </c>
      <c r="R21" s="13">
        <v>870.0564971751414</v>
      </c>
      <c r="S21" s="12"/>
      <c r="T21" s="23">
        <v>0.42076502732240434</v>
      </c>
      <c r="U21" s="12"/>
      <c r="V21" s="12">
        <v>-45.4</v>
      </c>
      <c r="W21" s="13"/>
    </row>
    <row r="22" spans="1:24" s="3" customFormat="1" ht="12">
      <c r="A22" s="3">
        <v>1300</v>
      </c>
      <c r="B22" s="12">
        <v>396.3414634146342</v>
      </c>
      <c r="C22" s="13">
        <v>455</v>
      </c>
      <c r="D22" s="23">
        <v>0.21666666666666665</v>
      </c>
      <c r="E22" s="23">
        <v>0.2833333333333333</v>
      </c>
      <c r="F22" s="35">
        <v>0</v>
      </c>
      <c r="G22" s="34">
        <v>51784.61538461539</v>
      </c>
      <c r="H22" s="34">
        <v>35307.69230769231</v>
      </c>
      <c r="I22" s="35">
        <v>6.407692307692309</v>
      </c>
      <c r="J22" s="35">
        <v>0.5230769230769232</v>
      </c>
      <c r="K22" s="35">
        <v>26.938461538461542</v>
      </c>
      <c r="L22" s="35">
        <v>0.7846153846153846</v>
      </c>
      <c r="M22" s="35">
        <v>0</v>
      </c>
      <c r="N22" s="35">
        <v>0.2615384615384616</v>
      </c>
      <c r="O22" s="35">
        <v>0</v>
      </c>
      <c r="P22" s="35">
        <v>0</v>
      </c>
      <c r="Q22" s="35">
        <v>26.938461538461542</v>
      </c>
      <c r="R22" s="13">
        <v>1058.8235294117646</v>
      </c>
      <c r="S22" s="12"/>
      <c r="T22" s="23">
        <v>0.6818181818181819</v>
      </c>
      <c r="U22" s="12">
        <v>-31.51</v>
      </c>
      <c r="V22" s="12">
        <v>-40</v>
      </c>
      <c r="W22" s="13"/>
      <c r="X22" s="105">
        <f>(U22+1000)/(V22+1000)</f>
        <v>1.00884375</v>
      </c>
    </row>
    <row r="23" spans="1:23" s="3" customFormat="1" ht="12">
      <c r="A23" s="3">
        <v>1360</v>
      </c>
      <c r="B23" s="12">
        <v>414.63414634146346</v>
      </c>
      <c r="C23" s="13">
        <v>345</v>
      </c>
      <c r="D23" s="23">
        <v>0.16428571428571428</v>
      </c>
      <c r="E23" s="23">
        <v>0.33571428571428574</v>
      </c>
      <c r="F23" s="35">
        <v>0</v>
      </c>
      <c r="G23" s="34">
        <v>61100</v>
      </c>
      <c r="H23" s="34">
        <v>23091.304347826088</v>
      </c>
      <c r="I23" s="35">
        <v>11.443478260869567</v>
      </c>
      <c r="J23" s="35">
        <v>0</v>
      </c>
      <c r="K23" s="35">
        <v>37.39565217391305</v>
      </c>
      <c r="L23" s="35">
        <v>1.0217391304347827</v>
      </c>
      <c r="M23" s="35">
        <v>0</v>
      </c>
      <c r="N23" s="35">
        <v>0</v>
      </c>
      <c r="O23" s="35">
        <v>0</v>
      </c>
      <c r="P23" s="35">
        <v>0</v>
      </c>
      <c r="Q23" s="35">
        <v>37.39565217391305</v>
      </c>
      <c r="R23" s="13">
        <v>472.80334728033466</v>
      </c>
      <c r="S23" s="12"/>
      <c r="T23" s="23">
        <v>0.3779264214046823</v>
      </c>
      <c r="U23" s="12"/>
      <c r="V23" s="12"/>
      <c r="W23" s="13"/>
    </row>
    <row r="24" spans="1:23" s="3" customFormat="1" ht="12">
      <c r="A24" s="3">
        <v>1420</v>
      </c>
      <c r="B24" s="12">
        <v>432.9268292682927</v>
      </c>
      <c r="C24" s="13">
        <v>405</v>
      </c>
      <c r="D24" s="23">
        <v>0.19285714285714287</v>
      </c>
      <c r="E24" s="23">
        <v>0.30714285714285716</v>
      </c>
      <c r="F24" s="35">
        <v>0</v>
      </c>
      <c r="G24" s="34">
        <v>51440.740740740745</v>
      </c>
      <c r="H24" s="34">
        <v>15050</v>
      </c>
      <c r="I24" s="35">
        <v>6.688888888888889</v>
      </c>
      <c r="J24" s="35">
        <v>1.1148148148148147</v>
      </c>
      <c r="K24" s="35">
        <v>30.25925925925926</v>
      </c>
      <c r="L24" s="35">
        <v>1.1148148148148147</v>
      </c>
      <c r="M24" s="35">
        <v>0.6370370370370371</v>
      </c>
      <c r="N24" s="35">
        <v>0.31851851851851853</v>
      </c>
      <c r="O24" s="35">
        <v>0</v>
      </c>
      <c r="P24" s="35">
        <v>0</v>
      </c>
      <c r="Q24" s="35">
        <v>30.25925925925926</v>
      </c>
      <c r="R24" s="13">
        <v>407.3275862068965</v>
      </c>
      <c r="S24" s="12">
        <v>2</v>
      </c>
      <c r="T24" s="23">
        <v>0.29256965944272445</v>
      </c>
      <c r="U24" s="12"/>
      <c r="V24" s="12"/>
      <c r="W24" s="13"/>
    </row>
    <row r="25" spans="1:24" s="3" customFormat="1" ht="12">
      <c r="A25" s="3">
        <v>1480</v>
      </c>
      <c r="B25" s="12">
        <v>451.219512195122</v>
      </c>
      <c r="C25" s="13">
        <v>307</v>
      </c>
      <c r="D25" s="23">
        <v>0.14619047619047618</v>
      </c>
      <c r="E25" s="23">
        <v>0.3538095238095238</v>
      </c>
      <c r="F25" s="35">
        <v>0</v>
      </c>
      <c r="G25" s="34">
        <v>77930.29315960912</v>
      </c>
      <c r="H25" s="34">
        <v>14956.807817589577</v>
      </c>
      <c r="I25" s="35">
        <v>19.11954397394137</v>
      </c>
      <c r="J25" s="35">
        <v>1.6941368078175896</v>
      </c>
      <c r="K25" s="35">
        <v>46.709771986970686</v>
      </c>
      <c r="L25" s="35">
        <v>0.9680781758957656</v>
      </c>
      <c r="M25" s="35">
        <v>0.7260586319218242</v>
      </c>
      <c r="N25" s="35">
        <v>0.4840390879478828</v>
      </c>
      <c r="O25" s="35">
        <v>0</v>
      </c>
      <c r="P25" s="35">
        <v>0</v>
      </c>
      <c r="Q25" s="35">
        <v>46.709771986970686</v>
      </c>
      <c r="R25" s="13">
        <v>227.2058823529412</v>
      </c>
      <c r="S25" s="12">
        <v>1.5</v>
      </c>
      <c r="T25" s="23">
        <v>0.1919254658385093</v>
      </c>
      <c r="U25" s="12">
        <v>-29.32</v>
      </c>
      <c r="V25" s="12">
        <v>-44.1</v>
      </c>
      <c r="W25" s="13"/>
      <c r="X25" s="105">
        <f>(U25+1000)/(V25+1000)</f>
        <v>1.0154618683962757</v>
      </c>
    </row>
    <row r="26" spans="1:23" s="3" customFormat="1" ht="12">
      <c r="A26" s="3">
        <v>1540</v>
      </c>
      <c r="B26" s="12">
        <v>469.51219512195127</v>
      </c>
      <c r="C26" s="13">
        <v>429</v>
      </c>
      <c r="D26" s="23">
        <v>0.20428571428571426</v>
      </c>
      <c r="E26" s="23">
        <v>0.2957142857142857</v>
      </c>
      <c r="F26" s="35">
        <v>0</v>
      </c>
      <c r="G26" s="34">
        <v>49072.02797202798</v>
      </c>
      <c r="H26" s="34">
        <v>22581.818181818184</v>
      </c>
      <c r="I26" s="35">
        <v>20.555244755244754</v>
      </c>
      <c r="J26" s="35">
        <v>0.8685314685314686</v>
      </c>
      <c r="K26" s="35">
        <v>24.46363636363636</v>
      </c>
      <c r="L26" s="35">
        <v>0.579020979020979</v>
      </c>
      <c r="M26" s="35">
        <v>0.4342657342657343</v>
      </c>
      <c r="N26" s="35">
        <v>0</v>
      </c>
      <c r="O26" s="35">
        <v>0</v>
      </c>
      <c r="P26" s="35">
        <v>0</v>
      </c>
      <c r="Q26" s="35">
        <v>24.46363636363636</v>
      </c>
      <c r="R26" s="13">
        <v>501.60771704180075</v>
      </c>
      <c r="S26" s="12"/>
      <c r="T26" s="23">
        <v>0.46017699115044247</v>
      </c>
      <c r="U26" s="12"/>
      <c r="V26" s="12"/>
      <c r="W26" s="13"/>
    </row>
    <row r="27" spans="1:23" s="3" customFormat="1" ht="12">
      <c r="A27" s="3">
        <v>1600</v>
      </c>
      <c r="B27" s="12">
        <v>487.8048780487805</v>
      </c>
      <c r="C27" s="13">
        <v>343</v>
      </c>
      <c r="D27" s="23">
        <v>0.1633333333333333</v>
      </c>
      <c r="E27" s="23">
        <v>0.33666666666666667</v>
      </c>
      <c r="F27" s="35">
        <v>0</v>
      </c>
      <c r="G27" s="34">
        <v>79563.26530612247</v>
      </c>
      <c r="H27" s="34">
        <v>30712.244897959186</v>
      </c>
      <c r="I27" s="35">
        <v>19.581632653061227</v>
      </c>
      <c r="J27" s="35">
        <v>1.0306122448979593</v>
      </c>
      <c r="K27" s="35">
        <v>46.78979591836735</v>
      </c>
      <c r="L27" s="35">
        <v>1.0306122448979593</v>
      </c>
      <c r="M27" s="35">
        <v>0.4122448979591838</v>
      </c>
      <c r="N27" s="35">
        <v>0.4122448979591838</v>
      </c>
      <c r="O27" s="35">
        <v>0</v>
      </c>
      <c r="P27" s="35">
        <v>0</v>
      </c>
      <c r="Q27" s="35">
        <v>46.78979591836735</v>
      </c>
      <c r="R27" s="13">
        <v>462.7329192546584</v>
      </c>
      <c r="S27" s="12">
        <v>1</v>
      </c>
      <c r="T27" s="23">
        <v>0.38601036269430045</v>
      </c>
      <c r="U27" s="12"/>
      <c r="V27" s="12"/>
      <c r="W27" s="13"/>
    </row>
    <row r="28" spans="1:24" s="3" customFormat="1" ht="12">
      <c r="A28" s="3">
        <v>1660</v>
      </c>
      <c r="B28" s="12">
        <v>506.0975609756098</v>
      </c>
      <c r="C28" s="13">
        <v>418</v>
      </c>
      <c r="D28" s="23">
        <v>0.19904761904761903</v>
      </c>
      <c r="E28" s="23">
        <v>0.30095238095238097</v>
      </c>
      <c r="F28" s="35">
        <v>0</v>
      </c>
      <c r="G28" s="34">
        <v>46568.42105263159</v>
      </c>
      <c r="H28" s="34">
        <v>51860.287081339724</v>
      </c>
      <c r="I28" s="35">
        <v>11.49090909090909</v>
      </c>
      <c r="J28" s="35">
        <v>0</v>
      </c>
      <c r="K28" s="35">
        <v>35.228708133971296</v>
      </c>
      <c r="L28" s="35">
        <v>0.7559808612440193</v>
      </c>
      <c r="M28" s="35">
        <v>0.3023923444976077</v>
      </c>
      <c r="N28" s="35">
        <v>0</v>
      </c>
      <c r="O28" s="35">
        <v>0</v>
      </c>
      <c r="P28" s="35">
        <v>0</v>
      </c>
      <c r="Q28" s="35">
        <v>35.228708133971296</v>
      </c>
      <c r="R28" s="13">
        <v>1110.0323624595471</v>
      </c>
      <c r="S28" s="12"/>
      <c r="T28" s="23">
        <v>1.1136363636363638</v>
      </c>
      <c r="U28" s="12">
        <v>-30.25</v>
      </c>
      <c r="V28" s="12">
        <v>-41.8</v>
      </c>
      <c r="W28" s="13">
        <v>-336.9</v>
      </c>
      <c r="X28" s="105">
        <f>(U28+1000)/(V28+1000)</f>
        <v>1.0120538509705699</v>
      </c>
    </row>
    <row r="29" spans="1:23" s="3" customFormat="1" ht="12">
      <c r="A29" s="3">
        <v>1720</v>
      </c>
      <c r="B29" s="12">
        <v>524.390243902439</v>
      </c>
      <c r="C29" s="13">
        <v>444</v>
      </c>
      <c r="D29" s="23">
        <v>0.2114285714285714</v>
      </c>
      <c r="E29" s="23">
        <v>0.2885714285714286</v>
      </c>
      <c r="F29" s="35">
        <v>81.89189189189192</v>
      </c>
      <c r="G29" s="34">
        <v>194629.72972972976</v>
      </c>
      <c r="H29" s="34">
        <v>10031.756756756758</v>
      </c>
      <c r="I29" s="35">
        <v>6.278378378378378</v>
      </c>
      <c r="J29" s="35">
        <v>0</v>
      </c>
      <c r="K29" s="35">
        <v>66.7418918918919</v>
      </c>
      <c r="L29" s="35">
        <v>0.545945945945946</v>
      </c>
      <c r="M29" s="35">
        <v>0</v>
      </c>
      <c r="N29" s="35">
        <v>0</v>
      </c>
      <c r="O29" s="35">
        <v>0</v>
      </c>
      <c r="P29" s="35">
        <v>0</v>
      </c>
      <c r="Q29" s="35">
        <v>66.7418918918919</v>
      </c>
      <c r="R29" s="13">
        <v>137.38317757009347</v>
      </c>
      <c r="S29" s="12"/>
      <c r="T29" s="23">
        <v>0.051542776998597474</v>
      </c>
      <c r="U29" s="12"/>
      <c r="V29" s="12"/>
      <c r="W29" s="13"/>
    </row>
    <row r="30" spans="1:23" s="3" customFormat="1" ht="12">
      <c r="A30" s="3">
        <v>1780</v>
      </c>
      <c r="B30" s="12">
        <v>542.6829268292684</v>
      </c>
      <c r="C30" s="13">
        <v>446</v>
      </c>
      <c r="D30" s="23">
        <v>0.2123809523809524</v>
      </c>
      <c r="E30" s="23">
        <v>0.2876190476190476</v>
      </c>
      <c r="F30" s="35">
        <v>0</v>
      </c>
      <c r="G30" s="34">
        <v>44013.4529147982</v>
      </c>
      <c r="H30" s="34">
        <v>28304.03587443946</v>
      </c>
      <c r="I30" s="35">
        <v>10.021524663677129</v>
      </c>
      <c r="J30" s="35">
        <v>0</v>
      </c>
      <c r="K30" s="35">
        <v>18.55336322869955</v>
      </c>
      <c r="L30" s="35">
        <v>0.6771300448430493</v>
      </c>
      <c r="M30" s="35">
        <v>0.27085201793721975</v>
      </c>
      <c r="N30" s="35">
        <v>0</v>
      </c>
      <c r="O30" s="35">
        <v>0</v>
      </c>
      <c r="P30" s="35">
        <v>0</v>
      </c>
      <c r="Q30" s="35">
        <v>18.55336322869955</v>
      </c>
      <c r="R30" s="13">
        <v>990.5213270142181</v>
      </c>
      <c r="S30" s="12"/>
      <c r="T30" s="23">
        <v>0.6430769230769231</v>
      </c>
      <c r="U30" s="12"/>
      <c r="V30" s="12"/>
      <c r="W30" s="13"/>
    </row>
    <row r="31" spans="1:23" s="3" customFormat="1" ht="12">
      <c r="A31" s="3">
        <v>1840</v>
      </c>
      <c r="B31" s="12">
        <v>560.9756097560976</v>
      </c>
      <c r="C31" s="13">
        <v>498</v>
      </c>
      <c r="D31" s="23">
        <v>0.23714285714285713</v>
      </c>
      <c r="E31" s="23">
        <v>0.2628571428571429</v>
      </c>
      <c r="F31" s="35">
        <v>0</v>
      </c>
      <c r="G31" s="34">
        <v>42896.38554216868</v>
      </c>
      <c r="H31" s="34">
        <v>74597.59036144581</v>
      </c>
      <c r="I31" s="35">
        <v>8.424096385542171</v>
      </c>
      <c r="J31" s="35">
        <v>0</v>
      </c>
      <c r="K31" s="35">
        <v>28.708433734939764</v>
      </c>
      <c r="L31" s="35">
        <v>0.5542168674698796</v>
      </c>
      <c r="M31" s="35">
        <v>0.22168674698795188</v>
      </c>
      <c r="N31" s="35">
        <v>0.22168674698795188</v>
      </c>
      <c r="O31" s="35">
        <v>0</v>
      </c>
      <c r="P31" s="35">
        <v>0</v>
      </c>
      <c r="Q31" s="35">
        <v>28.708433734939764</v>
      </c>
      <c r="R31" s="13">
        <v>2008.9552238805975</v>
      </c>
      <c r="S31" s="12">
        <v>1</v>
      </c>
      <c r="T31" s="23">
        <v>1.7390180878552974</v>
      </c>
      <c r="U31" s="12"/>
      <c r="V31" s="12">
        <v>-37.7</v>
      </c>
      <c r="W31" s="13"/>
    </row>
    <row r="32" spans="1:23" s="3" customFormat="1" ht="12">
      <c r="A32" s="3">
        <v>1900</v>
      </c>
      <c r="B32" s="12">
        <v>579.2682926829268</v>
      </c>
      <c r="C32" s="13">
        <v>503</v>
      </c>
      <c r="D32" s="23">
        <v>0.23952380952380953</v>
      </c>
      <c r="E32" s="23">
        <v>0.2604761904761905</v>
      </c>
      <c r="F32" s="35">
        <v>0</v>
      </c>
      <c r="G32" s="34">
        <v>42302.783300198804</v>
      </c>
      <c r="H32" s="34">
        <v>44912.723658051684</v>
      </c>
      <c r="I32" s="35">
        <v>6.307355864811133</v>
      </c>
      <c r="J32" s="35">
        <v>0</v>
      </c>
      <c r="K32" s="35">
        <v>22.075745526838965</v>
      </c>
      <c r="L32" s="35">
        <v>0.5437375745526839</v>
      </c>
      <c r="M32" s="35">
        <v>0.21749502982107358</v>
      </c>
      <c r="N32" s="35">
        <v>0</v>
      </c>
      <c r="O32" s="35">
        <v>0</v>
      </c>
      <c r="P32" s="35">
        <v>0</v>
      </c>
      <c r="Q32" s="35">
        <v>22.075745526838965</v>
      </c>
      <c r="R32" s="13">
        <v>1582.375478927203</v>
      </c>
      <c r="S32" s="12"/>
      <c r="T32" s="23">
        <v>1.0616966580976863</v>
      </c>
      <c r="U32" s="12"/>
      <c r="V32" s="12"/>
      <c r="W32" s="13"/>
    </row>
    <row r="33" spans="1:23" s="3" customFormat="1" ht="12">
      <c r="A33" s="3">
        <v>1960</v>
      </c>
      <c r="B33" s="12">
        <v>597.5609756097562</v>
      </c>
      <c r="C33" s="13">
        <v>568</v>
      </c>
      <c r="D33" s="23">
        <v>0.2704761904761905</v>
      </c>
      <c r="E33" s="23">
        <v>0.22952380952380952</v>
      </c>
      <c r="F33" s="35">
        <v>0</v>
      </c>
      <c r="G33" s="34">
        <v>31907.04225352113</v>
      </c>
      <c r="H33" s="34">
        <v>62795.77464788732</v>
      </c>
      <c r="I33" s="35">
        <v>0</v>
      </c>
      <c r="J33" s="35">
        <v>0</v>
      </c>
      <c r="K33" s="35">
        <v>19.00845070422535</v>
      </c>
      <c r="L33" s="35">
        <v>0.33943661971830985</v>
      </c>
      <c r="M33" s="35">
        <v>0.16971830985915493</v>
      </c>
      <c r="N33" s="35">
        <v>0.16971830985915493</v>
      </c>
      <c r="O33" s="35">
        <v>0</v>
      </c>
      <c r="P33" s="35">
        <v>0</v>
      </c>
      <c r="Q33" s="35">
        <v>19.00845070422535</v>
      </c>
      <c r="R33" s="13">
        <v>3303.571428571429</v>
      </c>
      <c r="S33" s="12">
        <v>1</v>
      </c>
      <c r="T33" s="23">
        <v>1.9680851063829785</v>
      </c>
      <c r="U33" s="12"/>
      <c r="V33" s="12"/>
      <c r="W33" s="13"/>
    </row>
    <row r="34" spans="1:24" s="3" customFormat="1" ht="12">
      <c r="A34" s="3">
        <v>2020</v>
      </c>
      <c r="B34" s="12">
        <v>615.8536585365854</v>
      </c>
      <c r="C34" s="13">
        <v>560</v>
      </c>
      <c r="D34" s="23">
        <v>0.2666666666666666</v>
      </c>
      <c r="E34" s="23">
        <v>0.2333333333333334</v>
      </c>
      <c r="F34" s="35">
        <v>0</v>
      </c>
      <c r="G34" s="34">
        <v>35350</v>
      </c>
      <c r="H34" s="34">
        <v>30362.5</v>
      </c>
      <c r="I34" s="35">
        <v>4.4625</v>
      </c>
      <c r="J34" s="35">
        <v>0</v>
      </c>
      <c r="K34" s="35">
        <v>23.45</v>
      </c>
      <c r="L34" s="35">
        <v>0.35</v>
      </c>
      <c r="M34" s="35">
        <v>0.2625</v>
      </c>
      <c r="N34" s="35">
        <v>0.175</v>
      </c>
      <c r="O34" s="35">
        <v>0</v>
      </c>
      <c r="P34" s="35">
        <v>0</v>
      </c>
      <c r="Q34" s="35">
        <v>23.45</v>
      </c>
      <c r="R34" s="13">
        <v>1087.7742946708465</v>
      </c>
      <c r="S34" s="12"/>
      <c r="T34" s="23">
        <v>0.8589108910891088</v>
      </c>
      <c r="U34" s="12">
        <v>-31.02</v>
      </c>
      <c r="V34" s="12">
        <v>-38.9</v>
      </c>
      <c r="W34" s="13"/>
      <c r="X34" s="105">
        <f>(U34+1000)/(V34+1000)</f>
        <v>1.0081989387160546</v>
      </c>
    </row>
    <row r="35" spans="1:23" s="3" customFormat="1" ht="12">
      <c r="A35" s="3">
        <v>2080</v>
      </c>
      <c r="B35" s="12">
        <v>634.1463414634147</v>
      </c>
      <c r="C35" s="13">
        <v>560</v>
      </c>
      <c r="D35" s="23">
        <v>0.2666666666666666</v>
      </c>
      <c r="E35" s="23">
        <v>0.2333333333333334</v>
      </c>
      <c r="F35" s="35">
        <v>26.25</v>
      </c>
      <c r="G35" s="34">
        <v>118300</v>
      </c>
      <c r="H35" s="34">
        <v>7428.75</v>
      </c>
      <c r="I35" s="35">
        <v>3.15</v>
      </c>
      <c r="J35" s="35">
        <v>0</v>
      </c>
      <c r="K35" s="35">
        <v>31.15</v>
      </c>
      <c r="L35" s="35">
        <v>0</v>
      </c>
      <c r="M35" s="35">
        <v>0</v>
      </c>
      <c r="N35" s="35">
        <v>0</v>
      </c>
      <c r="O35" s="35">
        <v>0</v>
      </c>
      <c r="P35" s="35">
        <v>0</v>
      </c>
      <c r="Q35" s="35">
        <v>31.15</v>
      </c>
      <c r="R35" s="13">
        <v>216.58163265306126</v>
      </c>
      <c r="S35" s="12"/>
      <c r="T35" s="23">
        <v>0.06279585798816568</v>
      </c>
      <c r="U35" s="12"/>
      <c r="V35" s="12"/>
      <c r="W35" s="13"/>
    </row>
    <row r="36" spans="1:23" s="3" customFormat="1" ht="12">
      <c r="A36" s="3">
        <v>2140</v>
      </c>
      <c r="B36" s="12">
        <v>652.439024390244</v>
      </c>
      <c r="C36" s="13">
        <v>575</v>
      </c>
      <c r="D36" s="23">
        <v>0.2738095238095238</v>
      </c>
      <c r="E36" s="23">
        <v>0.22619047619047622</v>
      </c>
      <c r="F36" s="35">
        <v>33.04347826086958</v>
      </c>
      <c r="G36" s="34">
        <v>122343.47826086958</v>
      </c>
      <c r="H36" s="34">
        <v>10739.130434782612</v>
      </c>
      <c r="I36" s="35">
        <v>2.8913043478260874</v>
      </c>
      <c r="J36" s="35">
        <v>0</v>
      </c>
      <c r="K36" s="35">
        <v>43.86521739130436</v>
      </c>
      <c r="L36" s="35">
        <v>0.33043478260869574</v>
      </c>
      <c r="M36" s="35">
        <v>0.16521739130434787</v>
      </c>
      <c r="N36" s="35">
        <v>0</v>
      </c>
      <c r="O36" s="35">
        <v>0</v>
      </c>
      <c r="P36" s="35">
        <v>0</v>
      </c>
      <c r="Q36" s="35">
        <v>43.86521739130436</v>
      </c>
      <c r="R36" s="13">
        <v>229.68197879858656</v>
      </c>
      <c r="S36" s="12"/>
      <c r="T36" s="23">
        <v>0.08777852802160703</v>
      </c>
      <c r="U36" s="12"/>
      <c r="V36" s="12"/>
      <c r="W36" s="13"/>
    </row>
    <row r="37" spans="1:24" s="3" customFormat="1" ht="12">
      <c r="A37" s="3">
        <v>2200</v>
      </c>
      <c r="B37" s="12">
        <v>670.7317073170732</v>
      </c>
      <c r="C37" s="13">
        <v>245</v>
      </c>
      <c r="D37" s="23">
        <v>0.11666666666666665</v>
      </c>
      <c r="E37" s="23">
        <v>0.38333333333333336</v>
      </c>
      <c r="F37" s="35">
        <v>0</v>
      </c>
      <c r="G37" s="34">
        <v>118942.85714285716</v>
      </c>
      <c r="H37" s="34">
        <v>294728.5714285715</v>
      </c>
      <c r="I37" s="35">
        <v>0</v>
      </c>
      <c r="J37" s="35">
        <v>0</v>
      </c>
      <c r="K37" s="35">
        <v>82.14285714285715</v>
      </c>
      <c r="L37" s="35">
        <v>1.9714285714285718</v>
      </c>
      <c r="M37" s="35">
        <v>0.6571428571428573</v>
      </c>
      <c r="N37" s="35">
        <v>0.6571428571428573</v>
      </c>
      <c r="O37" s="35">
        <v>0</v>
      </c>
      <c r="P37" s="35">
        <v>0</v>
      </c>
      <c r="Q37" s="35">
        <v>82.14285714285715</v>
      </c>
      <c r="R37" s="13">
        <v>3588</v>
      </c>
      <c r="S37" s="12">
        <v>1</v>
      </c>
      <c r="T37" s="23">
        <v>2.477900552486188</v>
      </c>
      <c r="U37" s="12">
        <v>-28.2</v>
      </c>
      <c r="V37" s="12">
        <v>-34.3</v>
      </c>
      <c r="W37" s="13"/>
      <c r="X37" s="105">
        <f>(U37+1000)/(V37+1000)</f>
        <v>1.0063166614890753</v>
      </c>
    </row>
    <row r="38" spans="1:23" s="3" customFormat="1" ht="12">
      <c r="A38" s="3">
        <v>2260</v>
      </c>
      <c r="B38" s="12">
        <v>689.0243902439025</v>
      </c>
      <c r="C38" s="13">
        <v>394</v>
      </c>
      <c r="D38" s="23">
        <v>0.18761904761904763</v>
      </c>
      <c r="E38" s="23">
        <v>0.31238095238095237</v>
      </c>
      <c r="F38" s="35">
        <v>0</v>
      </c>
      <c r="G38" s="34">
        <v>63269.03553299492</v>
      </c>
      <c r="H38" s="34">
        <v>4412.182741116751</v>
      </c>
      <c r="I38" s="35">
        <v>4.828426395939086</v>
      </c>
      <c r="J38" s="35">
        <v>0.998984771573604</v>
      </c>
      <c r="K38" s="35">
        <v>35.13096446700507</v>
      </c>
      <c r="L38" s="35">
        <v>0.665989847715736</v>
      </c>
      <c r="M38" s="35">
        <v>0</v>
      </c>
      <c r="N38" s="35">
        <v>0</v>
      </c>
      <c r="O38" s="35">
        <v>0</v>
      </c>
      <c r="P38" s="35">
        <v>0</v>
      </c>
      <c r="Q38" s="35">
        <v>35.13096446700507</v>
      </c>
      <c r="R38" s="13">
        <v>110.41666666666666</v>
      </c>
      <c r="S38" s="12"/>
      <c r="T38" s="23">
        <v>0.06973684210526315</v>
      </c>
      <c r="U38" s="12"/>
      <c r="V38" s="12"/>
      <c r="W38" s="13"/>
    </row>
    <row r="39" spans="1:23" s="3" customFormat="1" ht="12">
      <c r="A39" s="3">
        <v>2320</v>
      </c>
      <c r="B39" s="12">
        <v>707.3170731707318</v>
      </c>
      <c r="C39" s="13">
        <v>360</v>
      </c>
      <c r="D39" s="23">
        <v>0.17142857142857143</v>
      </c>
      <c r="E39" s="23">
        <v>0.32857142857142857</v>
      </c>
      <c r="F39" s="35">
        <v>0</v>
      </c>
      <c r="G39" s="34">
        <v>73025</v>
      </c>
      <c r="H39" s="34">
        <v>5251.666666666667</v>
      </c>
      <c r="I39" s="35">
        <v>4.025</v>
      </c>
      <c r="J39" s="35">
        <v>1.3416666666666666</v>
      </c>
      <c r="K39" s="35">
        <v>40.25</v>
      </c>
      <c r="L39" s="35">
        <v>0.7666666666666666</v>
      </c>
      <c r="M39" s="35">
        <v>0</v>
      </c>
      <c r="N39" s="35">
        <v>0</v>
      </c>
      <c r="O39" s="35">
        <v>0</v>
      </c>
      <c r="P39" s="35">
        <v>0</v>
      </c>
      <c r="Q39" s="35">
        <v>40.25</v>
      </c>
      <c r="R39" s="13">
        <v>118.61471861471863</v>
      </c>
      <c r="S39" s="12"/>
      <c r="T39" s="23">
        <v>0.07191601049868766</v>
      </c>
      <c r="U39" s="12"/>
      <c r="V39" s="12"/>
      <c r="W39" s="13"/>
    </row>
    <row r="40" spans="1:24" s="3" customFormat="1" ht="12">
      <c r="A40" s="3">
        <v>2380</v>
      </c>
      <c r="B40" s="12">
        <v>725.609756097561</v>
      </c>
      <c r="C40" s="13">
        <v>435</v>
      </c>
      <c r="D40" s="23">
        <v>0.20714285714285713</v>
      </c>
      <c r="E40" s="23">
        <v>0.29285714285714287</v>
      </c>
      <c r="F40" s="35">
        <v>0</v>
      </c>
      <c r="G40" s="34">
        <v>59096.55172413794</v>
      </c>
      <c r="H40" s="34">
        <v>9020</v>
      </c>
      <c r="I40" s="35">
        <v>8.2</v>
      </c>
      <c r="J40" s="35">
        <v>0.9896551724137931</v>
      </c>
      <c r="K40" s="35">
        <v>32.23448275862069</v>
      </c>
      <c r="L40" s="35">
        <v>0.8482758620689655</v>
      </c>
      <c r="M40" s="35">
        <v>0.28275862068965524</v>
      </c>
      <c r="N40" s="35">
        <v>0</v>
      </c>
      <c r="O40" s="35">
        <v>0</v>
      </c>
      <c r="P40" s="35">
        <v>0</v>
      </c>
      <c r="Q40" s="35">
        <v>32.23448275862069</v>
      </c>
      <c r="R40" s="13">
        <v>223.0769230769231</v>
      </c>
      <c r="S40" s="12"/>
      <c r="T40" s="23">
        <v>0.15263157894736842</v>
      </c>
      <c r="U40" s="12">
        <v>-29.53</v>
      </c>
      <c r="V40" s="12">
        <v>-51.7</v>
      </c>
      <c r="W40" s="13">
        <v>-261.6</v>
      </c>
      <c r="X40" s="105">
        <f>(U40+1000)/(V40+1000)</f>
        <v>1.0233786776336604</v>
      </c>
    </row>
    <row r="41" spans="1:23" s="3" customFormat="1" ht="12">
      <c r="A41" s="3">
        <v>2440</v>
      </c>
      <c r="B41" s="12">
        <v>743.9024390243903</v>
      </c>
      <c r="C41" s="13">
        <v>360</v>
      </c>
      <c r="D41" s="23">
        <v>0.17142857142857143</v>
      </c>
      <c r="E41" s="23">
        <v>0.32857142857142857</v>
      </c>
      <c r="F41" s="35">
        <v>0</v>
      </c>
      <c r="G41" s="34">
        <v>340591.6666666666</v>
      </c>
      <c r="H41" s="34">
        <v>4657.5</v>
      </c>
      <c r="I41" s="35">
        <v>3.45</v>
      </c>
      <c r="J41" s="35">
        <v>0</v>
      </c>
      <c r="K41" s="35">
        <v>55.583333333333336</v>
      </c>
      <c r="L41" s="35">
        <v>0.575</v>
      </c>
      <c r="M41" s="35">
        <v>0</v>
      </c>
      <c r="N41" s="35">
        <v>0</v>
      </c>
      <c r="O41" s="35">
        <v>0</v>
      </c>
      <c r="P41" s="35">
        <v>0</v>
      </c>
      <c r="Q41" s="35">
        <v>55.583333333333336</v>
      </c>
      <c r="R41" s="13">
        <v>78.8961038961039</v>
      </c>
      <c r="S41" s="12"/>
      <c r="T41" s="23">
        <v>0.013674732695554307</v>
      </c>
      <c r="U41" s="12"/>
      <c r="V41" s="12"/>
      <c r="W41" s="13"/>
    </row>
    <row r="42" spans="1:23" s="3" customFormat="1" ht="12">
      <c r="A42" s="3">
        <v>2500</v>
      </c>
      <c r="B42" s="12">
        <v>762.1951219512196</v>
      </c>
      <c r="C42" s="13">
        <v>405</v>
      </c>
      <c r="D42" s="23">
        <v>0.19285714285714287</v>
      </c>
      <c r="E42" s="23">
        <v>0.30714285714285716</v>
      </c>
      <c r="F42" s="35">
        <v>0</v>
      </c>
      <c r="G42" s="34">
        <v>267555.55555555556</v>
      </c>
      <c r="H42" s="34">
        <v>3583.3333333333335</v>
      </c>
      <c r="I42" s="35">
        <v>2.388888888888889</v>
      </c>
      <c r="J42" s="35">
        <v>0</v>
      </c>
      <c r="K42" s="35">
        <v>45.38888888888889</v>
      </c>
      <c r="L42" s="35">
        <v>0.6370370370370371</v>
      </c>
      <c r="M42" s="35">
        <v>0</v>
      </c>
      <c r="N42" s="35">
        <v>0</v>
      </c>
      <c r="O42" s="35">
        <v>0</v>
      </c>
      <c r="P42" s="35">
        <v>0</v>
      </c>
      <c r="Q42" s="35">
        <v>45.38888888888889</v>
      </c>
      <c r="R42" s="13">
        <v>75</v>
      </c>
      <c r="S42" s="12"/>
      <c r="T42" s="23">
        <v>0.013392857142857144</v>
      </c>
      <c r="U42" s="12"/>
      <c r="V42" s="12"/>
      <c r="W42" s="13"/>
    </row>
    <row r="43" spans="1:23" s="3" customFormat="1" ht="12">
      <c r="A43" s="3">
        <v>2560</v>
      </c>
      <c r="B43" s="12">
        <v>780.4878048780488</v>
      </c>
      <c r="C43" s="13">
        <v>276</v>
      </c>
      <c r="D43" s="23">
        <v>0.13142857142857142</v>
      </c>
      <c r="E43" s="23">
        <v>0.36857142857142855</v>
      </c>
      <c r="F43" s="35">
        <v>0</v>
      </c>
      <c r="G43" s="34">
        <v>468606.52173913043</v>
      </c>
      <c r="H43" s="34">
        <v>1132.9565217391305</v>
      </c>
      <c r="I43" s="35">
        <v>4.767391304347826</v>
      </c>
      <c r="J43" s="35">
        <v>0</v>
      </c>
      <c r="K43" s="35">
        <v>129.84130434782605</v>
      </c>
      <c r="L43" s="35">
        <v>0.8413043478260869</v>
      </c>
      <c r="M43" s="35">
        <v>0</v>
      </c>
      <c r="N43" s="35">
        <v>0</v>
      </c>
      <c r="O43" s="35">
        <v>0</v>
      </c>
      <c r="P43" s="35">
        <v>0</v>
      </c>
      <c r="Q43" s="35">
        <v>129.84130434782605</v>
      </c>
      <c r="R43" s="13">
        <v>8.41666666666667</v>
      </c>
      <c r="S43" s="12"/>
      <c r="T43" s="23">
        <v>0.0024177139437462597</v>
      </c>
      <c r="U43" s="12"/>
      <c r="V43" s="12">
        <v>-36.2</v>
      </c>
      <c r="W43" s="13"/>
    </row>
    <row r="44" spans="1:23" s="3" customFormat="1" ht="12">
      <c r="A44" s="3">
        <v>2620</v>
      </c>
      <c r="B44" s="12">
        <v>798.7804878048781</v>
      </c>
      <c r="C44" s="13">
        <v>352</v>
      </c>
      <c r="D44" s="23">
        <v>0.1676190476190476</v>
      </c>
      <c r="E44" s="23">
        <v>0.3323809523809524</v>
      </c>
      <c r="F44" s="35">
        <v>0</v>
      </c>
      <c r="G44" s="34">
        <v>79318.18181818182</v>
      </c>
      <c r="H44" s="34">
        <v>1556.6193181818182</v>
      </c>
      <c r="I44" s="35">
        <v>9.716477272727275</v>
      </c>
      <c r="J44" s="35">
        <v>2.379545454545455</v>
      </c>
      <c r="K44" s="35">
        <v>43.228409090909096</v>
      </c>
      <c r="L44" s="35">
        <v>1.388068181818182</v>
      </c>
      <c r="M44" s="35">
        <v>0</v>
      </c>
      <c r="N44" s="35">
        <v>0</v>
      </c>
      <c r="O44" s="35">
        <v>0</v>
      </c>
      <c r="P44" s="35">
        <v>0</v>
      </c>
      <c r="Q44" s="35">
        <v>43.228409090909096</v>
      </c>
      <c r="R44" s="13">
        <v>29.40074906367041</v>
      </c>
      <c r="S44" s="12"/>
      <c r="T44" s="23">
        <v>0.019625</v>
      </c>
      <c r="U44" s="12"/>
      <c r="V44" s="12"/>
      <c r="W44" s="13"/>
    </row>
    <row r="45" spans="1:23" s="3" customFormat="1" ht="12">
      <c r="A45" s="3">
        <v>2680</v>
      </c>
      <c r="B45" s="12">
        <v>817.0731707317074</v>
      </c>
      <c r="C45" s="13">
        <v>338</v>
      </c>
      <c r="D45" s="23">
        <v>0.16095238095238093</v>
      </c>
      <c r="E45" s="23">
        <v>0.33904761904761904</v>
      </c>
      <c r="F45" s="35">
        <v>0</v>
      </c>
      <c r="G45" s="34">
        <v>81732.54437869824</v>
      </c>
      <c r="H45" s="34">
        <v>8278.579881656806</v>
      </c>
      <c r="I45" s="35">
        <v>11.796449704142013</v>
      </c>
      <c r="J45" s="35">
        <v>3.3704142011834324</v>
      </c>
      <c r="K45" s="35">
        <v>35.38934911242604</v>
      </c>
      <c r="L45" s="35">
        <v>1.8958579881656807</v>
      </c>
      <c r="M45" s="35">
        <v>0.42130177514792905</v>
      </c>
      <c r="N45" s="35">
        <v>0.42130177514792905</v>
      </c>
      <c r="O45" s="35">
        <v>0</v>
      </c>
      <c r="P45" s="35">
        <v>0</v>
      </c>
      <c r="Q45" s="35">
        <v>35.38934911242604</v>
      </c>
      <c r="R45" s="13">
        <v>175.44642857142858</v>
      </c>
      <c r="S45" s="12">
        <v>1</v>
      </c>
      <c r="T45" s="23">
        <v>0.10128865979381443</v>
      </c>
      <c r="U45" s="12"/>
      <c r="V45" s="12"/>
      <c r="W45" s="13"/>
    </row>
    <row r="46" spans="1:24" s="3" customFormat="1" ht="12">
      <c r="A46" s="3">
        <v>2740</v>
      </c>
      <c r="B46" s="12">
        <v>835.3658536585366</v>
      </c>
      <c r="C46" s="13">
        <v>406</v>
      </c>
      <c r="D46" s="23">
        <v>0.1933333333333333</v>
      </c>
      <c r="E46" s="23">
        <v>0.3066666666666667</v>
      </c>
      <c r="F46" s="35">
        <v>0</v>
      </c>
      <c r="G46" s="34">
        <v>63289.65517241381</v>
      </c>
      <c r="H46" s="34">
        <v>30296.55172413794</v>
      </c>
      <c r="I46" s="35">
        <v>7.613793103448278</v>
      </c>
      <c r="J46" s="35">
        <v>1.5862068965517246</v>
      </c>
      <c r="K46" s="35">
        <v>36.958620689655184</v>
      </c>
      <c r="L46" s="35">
        <v>1.2689655172413798</v>
      </c>
      <c r="M46" s="35">
        <v>0.31724137931034496</v>
      </c>
      <c r="N46" s="35">
        <v>0.31724137931034496</v>
      </c>
      <c r="O46" s="35">
        <v>0</v>
      </c>
      <c r="P46" s="35">
        <v>0</v>
      </c>
      <c r="Q46" s="35">
        <v>36.958620689655184</v>
      </c>
      <c r="R46" s="13">
        <v>679.7153024911031</v>
      </c>
      <c r="S46" s="12"/>
      <c r="T46" s="23">
        <v>0.47869674185463656</v>
      </c>
      <c r="U46" s="12">
        <v>-34.75</v>
      </c>
      <c r="V46" s="12">
        <v>-50</v>
      </c>
      <c r="W46" s="13"/>
      <c r="X46" s="105">
        <f>(U46+1000)/(V46+1000)</f>
        <v>1.0160526315789473</v>
      </c>
    </row>
    <row r="47" spans="1:23" s="3" customFormat="1" ht="12">
      <c r="A47" s="3">
        <v>2800</v>
      </c>
      <c r="B47" s="12">
        <v>853.6585365853659</v>
      </c>
      <c r="C47" s="13">
        <v>404</v>
      </c>
      <c r="D47" s="23">
        <v>0.19238095238095237</v>
      </c>
      <c r="E47" s="23">
        <v>0.3076190476190476</v>
      </c>
      <c r="F47" s="35">
        <v>0</v>
      </c>
      <c r="G47" s="34">
        <v>64280.19801980198</v>
      </c>
      <c r="H47" s="34">
        <v>5916.336633663366</v>
      </c>
      <c r="I47" s="35">
        <v>7.9950495049504955</v>
      </c>
      <c r="J47" s="35">
        <v>2.3985148514851486</v>
      </c>
      <c r="K47" s="35">
        <v>37.89653465346535</v>
      </c>
      <c r="L47" s="35">
        <v>1.1193069306930692</v>
      </c>
      <c r="M47" s="35">
        <v>0</v>
      </c>
      <c r="N47" s="35">
        <v>0</v>
      </c>
      <c r="O47" s="35">
        <v>0</v>
      </c>
      <c r="P47" s="35">
        <v>0</v>
      </c>
      <c r="Q47" s="35">
        <v>37.89653465346535</v>
      </c>
      <c r="R47" s="13">
        <v>128.91986062717768</v>
      </c>
      <c r="S47" s="12"/>
      <c r="T47" s="23">
        <v>0.09203980099502487</v>
      </c>
      <c r="U47" s="12"/>
      <c r="V47" s="12"/>
      <c r="W47" s="13"/>
    </row>
    <row r="48" spans="1:23" s="3" customFormat="1" ht="12">
      <c r="A48" s="3">
        <v>2860</v>
      </c>
      <c r="B48" s="12">
        <v>871.9512195121952</v>
      </c>
      <c r="C48" s="13">
        <v>350</v>
      </c>
      <c r="D48" s="23">
        <v>0.16666666666666666</v>
      </c>
      <c r="E48" s="23">
        <v>0.33333333333333337</v>
      </c>
      <c r="F48" s="35">
        <v>0</v>
      </c>
      <c r="G48" s="34">
        <v>83600</v>
      </c>
      <c r="H48" s="34">
        <v>2440</v>
      </c>
      <c r="I48" s="35">
        <v>10</v>
      </c>
      <c r="J48" s="35">
        <v>1.2</v>
      </c>
      <c r="K48" s="35">
        <v>58</v>
      </c>
      <c r="L48" s="35">
        <v>1</v>
      </c>
      <c r="M48" s="35">
        <v>0.4</v>
      </c>
      <c r="N48" s="35">
        <v>0</v>
      </c>
      <c r="O48" s="35">
        <v>0</v>
      </c>
      <c r="P48" s="35">
        <v>0</v>
      </c>
      <c r="Q48" s="35">
        <v>58</v>
      </c>
      <c r="R48" s="13">
        <v>35.88235294117647</v>
      </c>
      <c r="S48" s="12"/>
      <c r="T48" s="23">
        <v>0.029186602870813396</v>
      </c>
      <c r="U48" s="12"/>
      <c r="V48" s="12"/>
      <c r="W48" s="13"/>
    </row>
    <row r="49" spans="1:24" s="3" customFormat="1" ht="12">
      <c r="A49" s="3">
        <v>2920</v>
      </c>
      <c r="B49" s="12">
        <v>890.2439024390244</v>
      </c>
      <c r="C49" s="13">
        <v>409</v>
      </c>
      <c r="D49" s="23">
        <v>0.19476190476190475</v>
      </c>
      <c r="E49" s="23">
        <v>0.30523809523809525</v>
      </c>
      <c r="F49" s="35">
        <v>0</v>
      </c>
      <c r="G49" s="34">
        <v>59398.28850855746</v>
      </c>
      <c r="H49" s="34">
        <v>21784.596577017117</v>
      </c>
      <c r="I49" s="35">
        <v>3.7613691931540343</v>
      </c>
      <c r="J49" s="35">
        <v>0</v>
      </c>
      <c r="K49" s="35">
        <v>33.69559902200489</v>
      </c>
      <c r="L49" s="35">
        <v>0.7836185819070906</v>
      </c>
      <c r="M49" s="35">
        <v>0.3134474327628362</v>
      </c>
      <c r="N49" s="35">
        <v>0.3134474327628362</v>
      </c>
      <c r="O49" s="35">
        <v>0</v>
      </c>
      <c r="P49" s="35">
        <v>0</v>
      </c>
      <c r="Q49" s="35">
        <v>33.69559902200489</v>
      </c>
      <c r="R49" s="13">
        <v>581.5899581589958</v>
      </c>
      <c r="S49" s="12">
        <v>1</v>
      </c>
      <c r="T49" s="23">
        <v>0.36675461741424803</v>
      </c>
      <c r="U49" s="12">
        <v>-35</v>
      </c>
      <c r="V49" s="12">
        <v>-49</v>
      </c>
      <c r="W49" s="13"/>
      <c r="X49" s="105">
        <f>(U49+1000)/(V49+1000)</f>
        <v>1.0147213459516298</v>
      </c>
    </row>
    <row r="50" spans="1:23" s="3" customFormat="1" ht="12">
      <c r="A50" s="3">
        <v>2980</v>
      </c>
      <c r="B50" s="12">
        <v>908.5365853658537</v>
      </c>
      <c r="C50" s="13">
        <v>553</v>
      </c>
      <c r="D50" s="23">
        <v>0.2633333333333333</v>
      </c>
      <c r="E50" s="23">
        <v>0.2366666666666667</v>
      </c>
      <c r="F50" s="35">
        <v>0</v>
      </c>
      <c r="G50" s="34">
        <v>42420.25316455697</v>
      </c>
      <c r="H50" s="34">
        <v>20670.886075949373</v>
      </c>
      <c r="I50" s="35">
        <v>8.987341772151902</v>
      </c>
      <c r="J50" s="35">
        <v>1.168354430379747</v>
      </c>
      <c r="K50" s="35">
        <v>25.79367088607595</v>
      </c>
      <c r="L50" s="35">
        <v>1.078481012658228</v>
      </c>
      <c r="M50" s="35">
        <v>0.269620253164557</v>
      </c>
      <c r="N50" s="35">
        <v>0.269620253164557</v>
      </c>
      <c r="O50" s="35">
        <v>0</v>
      </c>
      <c r="P50" s="35">
        <v>0</v>
      </c>
      <c r="Q50" s="35">
        <v>25.79367088607595</v>
      </c>
      <c r="R50" s="13">
        <v>594.3152454780363</v>
      </c>
      <c r="S50" s="12">
        <v>1</v>
      </c>
      <c r="T50" s="23">
        <v>0.4872881355932204</v>
      </c>
      <c r="U50" s="12"/>
      <c r="V50" s="12"/>
      <c r="W50" s="13"/>
    </row>
    <row r="51" spans="1:23" s="3" customFormat="1" ht="12">
      <c r="A51" s="3">
        <v>3040</v>
      </c>
      <c r="B51" s="12">
        <v>926.829268292683</v>
      </c>
      <c r="C51" s="13">
        <v>600</v>
      </c>
      <c r="D51" s="23">
        <v>0.2857142857142857</v>
      </c>
      <c r="E51" s="23">
        <v>0.2142857142857143</v>
      </c>
      <c r="F51" s="35">
        <v>0</v>
      </c>
      <c r="G51" s="34">
        <v>26250</v>
      </c>
      <c r="H51" s="34">
        <v>17475</v>
      </c>
      <c r="I51" s="35">
        <v>9.825</v>
      </c>
      <c r="J51" s="35">
        <v>1.95</v>
      </c>
      <c r="K51" s="35">
        <v>25.125</v>
      </c>
      <c r="L51" s="35">
        <v>1.35</v>
      </c>
      <c r="M51" s="35">
        <v>0.375</v>
      </c>
      <c r="N51" s="35">
        <v>0.225</v>
      </c>
      <c r="O51" s="35">
        <v>0</v>
      </c>
      <c r="P51" s="35">
        <v>0</v>
      </c>
      <c r="Q51" s="35">
        <v>25.125</v>
      </c>
      <c r="R51" s="13">
        <v>500</v>
      </c>
      <c r="S51" s="12">
        <v>1.6666666666666667</v>
      </c>
      <c r="T51" s="23">
        <v>0.6657142857142858</v>
      </c>
      <c r="U51" s="12"/>
      <c r="V51" s="12"/>
      <c r="W51" s="13"/>
    </row>
    <row r="52" spans="1:23" s="3" customFormat="1" ht="12">
      <c r="A52" s="3">
        <v>3100</v>
      </c>
      <c r="B52" s="12">
        <v>945.1219512195122</v>
      </c>
      <c r="C52" s="13">
        <v>520</v>
      </c>
      <c r="D52" s="23">
        <v>0.24761904761904763</v>
      </c>
      <c r="E52" s="23">
        <v>0.2523809523809524</v>
      </c>
      <c r="F52" s="35">
        <v>71.34615384615384</v>
      </c>
      <c r="G52" s="34">
        <v>120065.38461538461</v>
      </c>
      <c r="H52" s="34">
        <v>7970.384615384614</v>
      </c>
      <c r="I52" s="35">
        <v>3.8730769230769226</v>
      </c>
      <c r="J52" s="35">
        <v>0.4076923076923077</v>
      </c>
      <c r="K52" s="35">
        <v>49.33076923076923</v>
      </c>
      <c r="L52" s="35">
        <v>0.4076923076923077</v>
      </c>
      <c r="M52" s="35">
        <v>0</v>
      </c>
      <c r="N52" s="35">
        <v>0</v>
      </c>
      <c r="O52" s="35">
        <v>0</v>
      </c>
      <c r="P52" s="35">
        <v>0</v>
      </c>
      <c r="Q52" s="35">
        <v>49.33076923076923</v>
      </c>
      <c r="R52" s="13">
        <v>149.80842911877394</v>
      </c>
      <c r="S52" s="12"/>
      <c r="T52" s="23">
        <v>0.066383701188455</v>
      </c>
      <c r="U52" s="12"/>
      <c r="V52" s="12"/>
      <c r="W52" s="13"/>
    </row>
    <row r="53" spans="1:24" s="3" customFormat="1" ht="12.75" thickBot="1">
      <c r="A53" s="117">
        <v>3160</v>
      </c>
      <c r="B53" s="116">
        <v>963.4146341463415</v>
      </c>
      <c r="C53" s="138">
        <v>343</v>
      </c>
      <c r="D53" s="139">
        <v>0.1633333333333333</v>
      </c>
      <c r="E53" s="139">
        <v>0.33666666666666667</v>
      </c>
      <c r="F53" s="113">
        <v>0</v>
      </c>
      <c r="G53" s="115">
        <v>71318.36734693879</v>
      </c>
      <c r="H53" s="115">
        <v>44728.57142857144</v>
      </c>
      <c r="I53" s="113">
        <v>9.89387755102041</v>
      </c>
      <c r="J53" s="113">
        <v>0</v>
      </c>
      <c r="K53" s="113">
        <v>57.09591836734695</v>
      </c>
      <c r="L53" s="113">
        <v>0.8244897959183676</v>
      </c>
      <c r="M53" s="113">
        <v>0.8244897959183676</v>
      </c>
      <c r="N53" s="113">
        <v>0.4122448979591838</v>
      </c>
      <c r="O53" s="113">
        <v>0</v>
      </c>
      <c r="P53" s="113">
        <v>0</v>
      </c>
      <c r="Q53" s="113">
        <v>57.09591836734695</v>
      </c>
      <c r="R53" s="138">
        <v>667.6923076923078</v>
      </c>
      <c r="S53" s="116">
        <v>2</v>
      </c>
      <c r="T53" s="139">
        <v>0.6271676300578035</v>
      </c>
      <c r="U53" s="116">
        <v>-29.48</v>
      </c>
      <c r="V53" s="116">
        <v>-50.6</v>
      </c>
      <c r="W53" s="138">
        <v>-258.6</v>
      </c>
      <c r="X53" s="118">
        <f>(U53+1000)/(V53+1000)</f>
        <v>1.022245628818201</v>
      </c>
    </row>
    <row r="54" spans="2:23" s="3" customFormat="1" ht="12">
      <c r="B54" s="12"/>
      <c r="C54" s="13"/>
      <c r="G54" s="13"/>
      <c r="H54" s="13"/>
      <c r="R54" s="13"/>
      <c r="S54" s="12"/>
      <c r="T54" s="23"/>
      <c r="V54" s="12"/>
      <c r="W54" s="13"/>
    </row>
    <row r="55" spans="1:20" s="3" customFormat="1" ht="12">
      <c r="A55" s="32" t="s">
        <v>51</v>
      </c>
      <c r="B55" s="12"/>
      <c r="C55" s="13"/>
      <c r="G55" s="13"/>
      <c r="H55" s="13"/>
      <c r="R55" s="13"/>
      <c r="S55" s="12"/>
      <c r="T55" s="23"/>
    </row>
  </sheetData>
  <printOptions/>
  <pageMargins left="0.75" right="0.75" top="1" bottom="1" header="0.5" footer="0.5"/>
  <pageSetup fitToHeight="1" fitToWidth="1" orientation="portrait"/>
</worksheet>
</file>

<file path=xl/worksheets/sheet14.xml><?xml version="1.0" encoding="utf-8"?>
<worksheet xmlns="http://schemas.openxmlformats.org/spreadsheetml/2006/main" xmlns:r="http://schemas.openxmlformats.org/officeDocument/2006/relationships">
  <dimension ref="A1:AJ109"/>
  <sheetViews>
    <sheetView workbookViewId="0" topLeftCell="A1">
      <selection activeCell="A1" sqref="A1"/>
    </sheetView>
  </sheetViews>
  <sheetFormatPr defaultColWidth="9.625" defaultRowHeight="12.75"/>
  <cols>
    <col min="1" max="1" width="9.625" style="27" customWidth="1"/>
    <col min="2" max="2" width="5.25390625" style="58" bestFit="1" customWidth="1"/>
    <col min="3" max="3" width="6.625" style="27" bestFit="1" customWidth="1"/>
    <col min="4" max="4" width="5.875" style="27" bestFit="1" customWidth="1"/>
    <col min="5" max="5" width="5.00390625" style="27" bestFit="1" customWidth="1"/>
    <col min="6" max="6" width="5.875" style="27" bestFit="1" customWidth="1"/>
    <col min="7" max="10" width="5.375" style="27" bestFit="1" customWidth="1"/>
    <col min="11" max="11" width="5.00390625" style="27" bestFit="1" customWidth="1"/>
    <col min="12" max="13" width="6.25390625" style="27" bestFit="1" customWidth="1"/>
    <col min="14" max="14" width="5.00390625" style="27" bestFit="1" customWidth="1"/>
    <col min="15" max="15" width="5.875" style="27" bestFit="1" customWidth="1"/>
    <col min="16" max="16" width="4.75390625" style="58" bestFit="1" customWidth="1"/>
    <col min="17" max="17" width="3.875" style="58" bestFit="1" customWidth="1"/>
    <col min="18" max="19" width="4.75390625" style="58" bestFit="1" customWidth="1"/>
    <col min="20" max="20" width="5.00390625" style="58" bestFit="1" customWidth="1"/>
    <col min="21" max="21" width="4.75390625" style="58" bestFit="1" customWidth="1"/>
    <col min="22" max="22" width="5.25390625" style="58" bestFit="1" customWidth="1"/>
    <col min="23" max="23" width="6.25390625" style="58" bestFit="1" customWidth="1"/>
    <col min="24" max="27" width="4.75390625" style="58" bestFit="1" customWidth="1"/>
    <col min="28" max="28" width="7.375" style="27" bestFit="1" customWidth="1"/>
    <col min="29" max="31" width="5.875" style="58" bestFit="1" customWidth="1"/>
    <col min="32" max="32" width="5.875" style="58" customWidth="1"/>
    <col min="33" max="35" width="4.625" style="27" bestFit="1" customWidth="1"/>
    <col min="36" max="16384" width="9.625" style="27" customWidth="1"/>
  </cols>
  <sheetData>
    <row r="1" spans="1:35" s="24" customFormat="1" ht="13.5" thickBot="1">
      <c r="A1" s="20" t="s">
        <v>257</v>
      </c>
      <c r="B1" s="35"/>
      <c r="P1" s="26"/>
      <c r="Q1" s="26"/>
      <c r="R1" s="26"/>
      <c r="S1" s="26"/>
      <c r="T1" s="26"/>
      <c r="U1" s="26"/>
      <c r="V1" s="26"/>
      <c r="W1" s="26"/>
      <c r="X1" s="26"/>
      <c r="Y1" s="26"/>
      <c r="Z1" s="26"/>
      <c r="AA1" s="26"/>
      <c r="AB1" s="26"/>
      <c r="AC1" s="26"/>
      <c r="AD1" s="26"/>
      <c r="AE1" s="26"/>
      <c r="AF1" s="26"/>
      <c r="AG1" s="26"/>
      <c r="AH1" s="26"/>
      <c r="AI1" s="26"/>
    </row>
    <row r="2" spans="1:36" s="24" customFormat="1" ht="13.5">
      <c r="A2" s="106" t="s">
        <v>76</v>
      </c>
      <c r="B2" s="109" t="s">
        <v>76</v>
      </c>
      <c r="C2" s="106" t="s">
        <v>175</v>
      </c>
      <c r="D2" s="140" t="s">
        <v>123</v>
      </c>
      <c r="E2" s="106" t="s">
        <v>127</v>
      </c>
      <c r="F2" s="106" t="s">
        <v>130</v>
      </c>
      <c r="G2" s="106" t="s">
        <v>131</v>
      </c>
      <c r="H2" s="106" t="s">
        <v>133</v>
      </c>
      <c r="I2" s="106" t="s">
        <v>303</v>
      </c>
      <c r="J2" s="106" t="s">
        <v>304</v>
      </c>
      <c r="K2" s="107" t="s">
        <v>56</v>
      </c>
      <c r="L2" s="106" t="s">
        <v>278</v>
      </c>
      <c r="M2" s="106" t="s">
        <v>279</v>
      </c>
      <c r="N2" s="108" t="s">
        <v>127</v>
      </c>
      <c r="O2" s="108" t="s">
        <v>130</v>
      </c>
      <c r="P2" s="109" t="s">
        <v>131</v>
      </c>
      <c r="Q2" s="109" t="s">
        <v>133</v>
      </c>
      <c r="R2" s="109" t="s">
        <v>303</v>
      </c>
      <c r="S2" s="109" t="s">
        <v>304</v>
      </c>
      <c r="T2" s="109" t="s">
        <v>56</v>
      </c>
      <c r="U2" s="109" t="s">
        <v>278</v>
      </c>
      <c r="V2" s="109" t="s">
        <v>279</v>
      </c>
      <c r="W2" s="109" t="s">
        <v>231</v>
      </c>
      <c r="X2" s="109" t="s">
        <v>232</v>
      </c>
      <c r="Y2" s="109" t="s">
        <v>233</v>
      </c>
      <c r="Z2" s="109" t="s">
        <v>57</v>
      </c>
      <c r="AA2" s="132" t="s">
        <v>124</v>
      </c>
      <c r="AB2" s="106" t="s">
        <v>186</v>
      </c>
      <c r="AC2" s="109" t="s">
        <v>187</v>
      </c>
      <c r="AD2" s="109" t="s">
        <v>189</v>
      </c>
      <c r="AE2" s="109" t="s">
        <v>188</v>
      </c>
      <c r="AF2" s="111" t="s">
        <v>281</v>
      </c>
      <c r="AG2" s="111" t="s">
        <v>282</v>
      </c>
      <c r="AH2" s="111" t="s">
        <v>208</v>
      </c>
      <c r="AI2" s="110" t="s">
        <v>155</v>
      </c>
      <c r="AJ2" s="110" t="s">
        <v>41</v>
      </c>
    </row>
    <row r="3" spans="1:36" s="24" customFormat="1" ht="15" thickBot="1">
      <c r="A3" s="4" t="s">
        <v>58</v>
      </c>
      <c r="B3" s="7" t="s">
        <v>60</v>
      </c>
      <c r="C3" s="4" t="s">
        <v>115</v>
      </c>
      <c r="D3" s="4" t="s">
        <v>286</v>
      </c>
      <c r="E3" s="4" t="s">
        <v>286</v>
      </c>
      <c r="F3" s="4" t="s">
        <v>286</v>
      </c>
      <c r="G3" s="4" t="s">
        <v>286</v>
      </c>
      <c r="H3" s="4" t="s">
        <v>286</v>
      </c>
      <c r="I3" s="4" t="s">
        <v>286</v>
      </c>
      <c r="J3" s="4" t="s">
        <v>286</v>
      </c>
      <c r="K3" s="4" t="s">
        <v>286</v>
      </c>
      <c r="L3" s="4" t="s">
        <v>286</v>
      </c>
      <c r="M3" s="4" t="s">
        <v>286</v>
      </c>
      <c r="N3" s="48" t="s">
        <v>39</v>
      </c>
      <c r="O3" s="48" t="s">
        <v>39</v>
      </c>
      <c r="P3" s="50" t="s">
        <v>39</v>
      </c>
      <c r="Q3" s="50" t="s">
        <v>39</v>
      </c>
      <c r="R3" s="50" t="s">
        <v>39</v>
      </c>
      <c r="S3" s="50" t="s">
        <v>39</v>
      </c>
      <c r="T3" s="50" t="s">
        <v>39</v>
      </c>
      <c r="U3" s="50" t="s">
        <v>39</v>
      </c>
      <c r="V3" s="50" t="s">
        <v>39</v>
      </c>
      <c r="W3" s="50" t="s">
        <v>39</v>
      </c>
      <c r="X3" s="50" t="s">
        <v>39</v>
      </c>
      <c r="Y3" s="50" t="s">
        <v>39</v>
      </c>
      <c r="Z3" s="50" t="s">
        <v>39</v>
      </c>
      <c r="AA3" s="50" t="s">
        <v>39</v>
      </c>
      <c r="AB3" s="7" t="s">
        <v>271</v>
      </c>
      <c r="AC3" s="7" t="s">
        <v>271</v>
      </c>
      <c r="AD3" s="7" t="s">
        <v>271</v>
      </c>
      <c r="AE3" s="7" t="s">
        <v>271</v>
      </c>
      <c r="AF3" s="7" t="s">
        <v>118</v>
      </c>
      <c r="AG3" s="7" t="s">
        <v>118</v>
      </c>
      <c r="AH3" s="7" t="s">
        <v>118</v>
      </c>
      <c r="AI3" s="7" t="s">
        <v>118</v>
      </c>
      <c r="AJ3" s="4"/>
    </row>
    <row r="4" spans="1:36" s="20" customFormat="1" ht="12.75" thickTop="1">
      <c r="A4" s="44" t="s">
        <v>235</v>
      </c>
      <c r="B4" s="53"/>
      <c r="C4" s="44">
        <v>398</v>
      </c>
      <c r="D4" s="52">
        <v>999972.3987618494</v>
      </c>
      <c r="E4" s="52">
        <v>0</v>
      </c>
      <c r="F4" s="52">
        <v>15.99955838018959</v>
      </c>
      <c r="G4" s="59">
        <v>2.613927850363474</v>
      </c>
      <c r="H4" s="59">
        <v>2.3389354407039655</v>
      </c>
      <c r="I4" s="59">
        <v>0.3309908639901722</v>
      </c>
      <c r="J4" s="59">
        <v>1.154968120569936</v>
      </c>
      <c r="K4" s="59">
        <v>0.17499516978332363</v>
      </c>
      <c r="L4" s="59">
        <v>0.08199773669847166</v>
      </c>
      <c r="M4" s="59">
        <v>3.6998978754188427</v>
      </c>
      <c r="N4" s="52">
        <v>0</v>
      </c>
      <c r="O4" s="52">
        <v>21.98934279890378</v>
      </c>
      <c r="P4" s="53">
        <v>3.5925088797709055</v>
      </c>
      <c r="Q4" s="53">
        <v>3.2145670504147463</v>
      </c>
      <c r="R4" s="53">
        <v>0.45490452915232205</v>
      </c>
      <c r="S4" s="53">
        <v>1.5873556832958668</v>
      </c>
      <c r="T4" s="53">
        <v>0.2405084368630101</v>
      </c>
      <c r="U4" s="53">
        <v>0.1126953818443819</v>
      </c>
      <c r="V4" s="53">
        <v>5.0850355222465</v>
      </c>
      <c r="W4" s="53">
        <v>0</v>
      </c>
      <c r="X4" s="53">
        <v>0.04947602129753351</v>
      </c>
      <c r="Y4" s="53">
        <v>0.019240674949040807</v>
      </c>
      <c r="Z4" s="53">
        <v>0.5153752218493074</v>
      </c>
      <c r="AA4" s="53">
        <v>1.0733547953714908</v>
      </c>
      <c r="AB4" s="52">
        <v>3.230365435089844</v>
      </c>
      <c r="AC4" s="53">
        <v>0.2865800865800866</v>
      </c>
      <c r="AD4" s="53">
        <v>0.02216216216216216</v>
      </c>
      <c r="AE4" s="53"/>
      <c r="AF4" s="44"/>
      <c r="AG4" s="44"/>
      <c r="AH4" s="44"/>
      <c r="AI4" s="44"/>
      <c r="AJ4" s="105"/>
    </row>
    <row r="5" spans="1:36" s="20" customFormat="1" ht="12">
      <c r="A5" s="44" t="s">
        <v>236</v>
      </c>
      <c r="B5" s="53"/>
      <c r="C5" s="44">
        <v>545</v>
      </c>
      <c r="D5" s="52">
        <v>997712.1589111743</v>
      </c>
      <c r="E5" s="52">
        <v>1569.9719257620234</v>
      </c>
      <c r="F5" s="52">
        <v>709.9873040070297</v>
      </c>
      <c r="G5" s="59">
        <v>1.2819770756859326</v>
      </c>
      <c r="H5" s="59">
        <v>1.6559703879375227</v>
      </c>
      <c r="I5" s="59">
        <v>0.23999570839674242</v>
      </c>
      <c r="J5" s="59">
        <v>1.0639809738922248</v>
      </c>
      <c r="K5" s="59">
        <v>0.06299887345414489</v>
      </c>
      <c r="L5" s="59">
        <v>0.12099783631669098</v>
      </c>
      <c r="M5" s="59">
        <v>1.8659666327846725</v>
      </c>
      <c r="N5" s="52">
        <v>1152.2729730363474</v>
      </c>
      <c r="O5" s="52">
        <v>521.0915992712145</v>
      </c>
      <c r="P5" s="53">
        <v>0.9409006060080238</v>
      </c>
      <c r="Q5" s="53">
        <v>1.2153911104128607</v>
      </c>
      <c r="R5" s="53">
        <v>0.17614363919026965</v>
      </c>
      <c r="S5" s="53">
        <v>0.7809034670768622</v>
      </c>
      <c r="T5" s="53">
        <v>0.04623770528744578</v>
      </c>
      <c r="U5" s="53">
        <v>0.08880575142509428</v>
      </c>
      <c r="V5" s="53">
        <v>1.3695167947043465</v>
      </c>
      <c r="W5" s="53">
        <v>0</v>
      </c>
      <c r="X5" s="53">
        <v>0.05871454639675656</v>
      </c>
      <c r="Y5" s="53">
        <v>0.02935727319837828</v>
      </c>
      <c r="Z5" s="53">
        <v>0.5959526459270791</v>
      </c>
      <c r="AA5" s="53">
        <v>0.48292714411332266</v>
      </c>
      <c r="AB5" s="52">
        <v>241.66099387338323</v>
      </c>
      <c r="AC5" s="53">
        <v>0.22556390977443608</v>
      </c>
      <c r="AD5" s="53">
        <v>0.06484458735262594</v>
      </c>
      <c r="AE5" s="53">
        <v>0.45222929936305734</v>
      </c>
      <c r="AF5" s="60">
        <v>-17.55</v>
      </c>
      <c r="AG5" s="60">
        <v>-56.43</v>
      </c>
      <c r="AH5" s="60"/>
      <c r="AI5" s="60"/>
      <c r="AJ5" s="105">
        <f>(AF5+1000)/(AG5+1000)</f>
        <v>1.041205210000318</v>
      </c>
    </row>
    <row r="6" spans="1:36" s="20" customFormat="1" ht="12">
      <c r="A6" s="44">
        <v>180</v>
      </c>
      <c r="B6" s="53">
        <v>54.87804878048781</v>
      </c>
      <c r="C6" s="44">
        <v>526</v>
      </c>
      <c r="D6" s="52">
        <v>993103.1138533157</v>
      </c>
      <c r="E6" s="52">
        <v>6649.35129593692</v>
      </c>
      <c r="F6" s="52">
        <v>149.98536757752453</v>
      </c>
      <c r="G6" s="59">
        <v>13.247707566897484</v>
      </c>
      <c r="H6" s="59">
        <v>8.096210141834773</v>
      </c>
      <c r="I6" s="59">
        <v>1.1488879156438379</v>
      </c>
      <c r="J6" s="59">
        <v>9.212101276611556</v>
      </c>
      <c r="K6" s="59">
        <v>0</v>
      </c>
      <c r="L6" s="59">
        <v>0.3169690768138352</v>
      </c>
      <c r="M6" s="59">
        <v>62.80187311206107</v>
      </c>
      <c r="N6" s="52">
        <v>5296.726602656977</v>
      </c>
      <c r="O6" s="52">
        <v>119.47503615015738</v>
      </c>
      <c r="P6" s="53">
        <v>10.552831693022902</v>
      </c>
      <c r="Q6" s="53">
        <v>6.449262451385495</v>
      </c>
      <c r="R6" s="53">
        <v>0.9151787769102055</v>
      </c>
      <c r="S6" s="53">
        <v>7.338156720342666</v>
      </c>
      <c r="T6" s="53">
        <v>0</v>
      </c>
      <c r="U6" s="53">
        <v>0.25249057639733263</v>
      </c>
      <c r="V6" s="53">
        <v>50.0265871367939</v>
      </c>
      <c r="W6" s="53">
        <v>0.02309850698903043</v>
      </c>
      <c r="X6" s="53">
        <v>0.07726052337710178</v>
      </c>
      <c r="Y6" s="53">
        <v>0.0007965002410010493</v>
      </c>
      <c r="Z6" s="53">
        <v>1.1987328627065792</v>
      </c>
      <c r="AA6" s="53">
        <v>0.8713712636551479</v>
      </c>
      <c r="AB6" s="52">
        <v>7.027077672631875</v>
      </c>
      <c r="AC6" s="53">
        <v>0.12471507652230546</v>
      </c>
      <c r="AD6" s="53">
        <v>0.0050471277544261875</v>
      </c>
      <c r="AE6" s="53">
        <v>0.022556390977443608</v>
      </c>
      <c r="AF6" s="60">
        <v>-19.41</v>
      </c>
      <c r="AG6" s="60">
        <v>-57.64</v>
      </c>
      <c r="AH6" s="60">
        <v>-43.9</v>
      </c>
      <c r="AI6" s="60"/>
      <c r="AJ6" s="105">
        <f>(AF6+1000)/(AG6+1000)</f>
        <v>1.040568360286939</v>
      </c>
    </row>
    <row r="7" spans="1:35" s="20" customFormat="1" ht="12">
      <c r="A7" s="44">
        <v>190</v>
      </c>
      <c r="B7" s="53">
        <v>57.926829268292686</v>
      </c>
      <c r="C7" s="44">
        <v>605</v>
      </c>
      <c r="D7" s="52">
        <v>999663.4222506876</v>
      </c>
      <c r="E7" s="52">
        <v>44.59479948826809</v>
      </c>
      <c r="F7" s="52">
        <v>219.97434725154662</v>
      </c>
      <c r="G7" s="59">
        <v>7.895079299537327</v>
      </c>
      <c r="H7" s="59">
        <v>33.605081076260134</v>
      </c>
      <c r="I7" s="59">
        <v>4.161514696640623</v>
      </c>
      <c r="J7" s="59">
        <v>14.27933478681517</v>
      </c>
      <c r="K7" s="59">
        <v>0.07499125474484543</v>
      </c>
      <c r="L7" s="59">
        <v>1.6558069047661872</v>
      </c>
      <c r="M7" s="59">
        <v>5.44836462806217</v>
      </c>
      <c r="N7" s="52">
        <v>25.061540208282892</v>
      </c>
      <c r="O7" s="52">
        <v>123.6219472157452</v>
      </c>
      <c r="P7" s="53">
        <v>4.436904069161473</v>
      </c>
      <c r="Q7" s="53">
        <v>18.885500108972636</v>
      </c>
      <c r="R7" s="53">
        <v>2.338702474145143</v>
      </c>
      <c r="S7" s="53">
        <v>8.024750128127533</v>
      </c>
      <c r="T7" s="53">
        <v>0.04214384564173131</v>
      </c>
      <c r="U7" s="53">
        <v>0.9305361117694275</v>
      </c>
      <c r="V7" s="53">
        <v>3.0618908653572525</v>
      </c>
      <c r="W7" s="53">
        <v>0</v>
      </c>
      <c r="X7" s="53">
        <v>0.2888258221313319</v>
      </c>
      <c r="Y7" s="53">
        <v>0.08990687070236013</v>
      </c>
      <c r="Z7" s="53">
        <v>1.348603060535402</v>
      </c>
      <c r="AA7" s="53">
        <v>1.0198810645298977</v>
      </c>
      <c r="AB7" s="52">
        <v>5.3005661968437545</v>
      </c>
      <c r="AC7" s="53">
        <v>0.29143617393739935</v>
      </c>
      <c r="AD7" s="53">
        <v>0.3039089741236924</v>
      </c>
      <c r="AE7" s="53">
        <v>4.932735426008969</v>
      </c>
      <c r="AF7" s="60"/>
      <c r="AG7" s="60"/>
      <c r="AH7" s="60"/>
      <c r="AI7" s="60"/>
    </row>
    <row r="8" spans="1:35" s="20" customFormat="1" ht="12">
      <c r="A8" s="44">
        <v>230</v>
      </c>
      <c r="B8" s="53">
        <v>70.1219512195122</v>
      </c>
      <c r="C8" s="44">
        <v>685</v>
      </c>
      <c r="D8" s="52">
        <v>999757.1482673599</v>
      </c>
      <c r="E8" s="52">
        <v>15.299038195365773</v>
      </c>
      <c r="F8" s="52">
        <v>179.98868465136204</v>
      </c>
      <c r="G8" s="59">
        <v>9.546399846480853</v>
      </c>
      <c r="H8" s="59">
        <v>15.184045424616292</v>
      </c>
      <c r="I8" s="59">
        <v>2.744827440933271</v>
      </c>
      <c r="J8" s="59">
        <v>6.803572279821485</v>
      </c>
      <c r="K8" s="59">
        <v>0.1239922049820494</v>
      </c>
      <c r="L8" s="59">
        <v>1.3769134375829195</v>
      </c>
      <c r="M8" s="59">
        <v>6.195610500554661</v>
      </c>
      <c r="N8" s="52">
        <v>5.806934205540293</v>
      </c>
      <c r="O8" s="52">
        <v>68.31687300635639</v>
      </c>
      <c r="P8" s="53">
        <v>3.6234510366204695</v>
      </c>
      <c r="Q8" s="53">
        <v>5.763287314452898</v>
      </c>
      <c r="R8" s="53">
        <v>1.041832313346935</v>
      </c>
      <c r="S8" s="53">
        <v>2.5823777996402715</v>
      </c>
      <c r="T8" s="53">
        <v>0.04706273473771218</v>
      </c>
      <c r="U8" s="53">
        <v>0.5226240784986264</v>
      </c>
      <c r="V8" s="53">
        <v>2.351618584152134</v>
      </c>
      <c r="W8" s="53">
        <v>0</v>
      </c>
      <c r="X8" s="53">
        <v>0.21519814997002257</v>
      </c>
      <c r="Y8" s="53">
        <v>0.061864723889089396</v>
      </c>
      <c r="Z8" s="53">
        <v>0.8342249270442851</v>
      </c>
      <c r="AA8" s="53">
        <v>1.0099511059439685</v>
      </c>
      <c r="AB8" s="52">
        <v>7.278020378457059</v>
      </c>
      <c r="AC8" s="53">
        <v>0.40343915343915343</v>
      </c>
      <c r="AD8" s="53">
        <v>0.2222401549386701</v>
      </c>
      <c r="AE8" s="53">
        <v>11.76470588235294</v>
      </c>
      <c r="AF8" s="44"/>
      <c r="AG8" s="44"/>
      <c r="AH8" s="44"/>
      <c r="AI8" s="44"/>
    </row>
    <row r="9" spans="1:35" s="20" customFormat="1" ht="12">
      <c r="A9" s="44">
        <v>260</v>
      </c>
      <c r="B9" s="53">
        <v>79.26829268292684</v>
      </c>
      <c r="C9" s="44">
        <v>584</v>
      </c>
      <c r="D9" s="52">
        <v>999720.1963297083</v>
      </c>
      <c r="E9" s="52">
        <v>77.98987379478648</v>
      </c>
      <c r="F9" s="52">
        <v>149.98052652843552</v>
      </c>
      <c r="G9" s="59">
        <v>10.751604011735115</v>
      </c>
      <c r="H9" s="59">
        <v>17.019790150446862</v>
      </c>
      <c r="I9" s="59">
        <v>2.76064155830007</v>
      </c>
      <c r="J9" s="59">
        <v>7.793988028594366</v>
      </c>
      <c r="K9" s="59">
        <v>0.14198156511358562</v>
      </c>
      <c r="L9" s="59">
        <v>1.1828464192209283</v>
      </c>
      <c r="M9" s="59">
        <v>8.847851195000839</v>
      </c>
      <c r="N9" s="52">
        <v>48.20949390396904</v>
      </c>
      <c r="O9" s="52">
        <v>92.71056519994045</v>
      </c>
      <c r="P9" s="53">
        <v>6.6461113839663986</v>
      </c>
      <c r="Q9" s="53">
        <v>10.520794938889242</v>
      </c>
      <c r="R9" s="53">
        <v>1.7064924701135706</v>
      </c>
      <c r="S9" s="53">
        <v>4.817859038223572</v>
      </c>
      <c r="T9" s="53">
        <v>0.0877660017226103</v>
      </c>
      <c r="U9" s="53">
        <v>0.7311773242101971</v>
      </c>
      <c r="V9" s="53">
        <v>5.46930527636182</v>
      </c>
      <c r="W9" s="53">
        <v>0</v>
      </c>
      <c r="X9" s="53">
        <v>0.24722817386650786</v>
      </c>
      <c r="Y9" s="53">
        <v>0.07169617042128729</v>
      </c>
      <c r="Z9" s="53">
        <v>0.8838407215727655</v>
      </c>
      <c r="AA9" s="53">
        <v>0.8584998337514486</v>
      </c>
      <c r="AB9" s="52">
        <v>5.4005400540054</v>
      </c>
      <c r="AC9" s="53">
        <v>0.3542014111610007</v>
      </c>
      <c r="AD9" s="53">
        <v>0.13368742230760539</v>
      </c>
      <c r="AE9" s="53">
        <v>1.9230769230769231</v>
      </c>
      <c r="AF9" s="44"/>
      <c r="AG9" s="44"/>
      <c r="AH9" s="44"/>
      <c r="AI9" s="44"/>
    </row>
    <row r="10" spans="1:36" s="20" customFormat="1" ht="12">
      <c r="A10" s="44">
        <v>290</v>
      </c>
      <c r="B10" s="53">
        <v>88.41463414634147</v>
      </c>
      <c r="C10" s="44">
        <v>660</v>
      </c>
      <c r="D10" s="52">
        <v>994237.236824079</v>
      </c>
      <c r="E10" s="52">
        <v>5609.702298708709</v>
      </c>
      <c r="F10" s="52">
        <v>112.99400352122713</v>
      </c>
      <c r="G10" s="59">
        <v>7.373608689960432</v>
      </c>
      <c r="H10" s="59">
        <v>3.7797994098251197</v>
      </c>
      <c r="I10" s="59">
        <v>0.4599755895554379</v>
      </c>
      <c r="J10" s="59">
        <v>3.9777889027207216</v>
      </c>
      <c r="K10" s="59">
        <v>0.1009946403154331</v>
      </c>
      <c r="L10" s="59">
        <v>0.1859901296898075</v>
      </c>
      <c r="M10" s="59">
        <v>22.008832013293887</v>
      </c>
      <c r="N10" s="52">
        <v>2422.3714471696703</v>
      </c>
      <c r="O10" s="52">
        <v>48.79286515689354</v>
      </c>
      <c r="P10" s="53">
        <v>3.18405829793746</v>
      </c>
      <c r="Q10" s="53">
        <v>1.6321861087881202</v>
      </c>
      <c r="R10" s="53">
        <v>0.19862582276257548</v>
      </c>
      <c r="S10" s="53">
        <v>1.7176815716294027</v>
      </c>
      <c r="T10" s="53">
        <v>0.043611321954391574</v>
      </c>
      <c r="U10" s="53">
        <v>0.08031391963878053</v>
      </c>
      <c r="V10" s="53">
        <v>9.503813823922362</v>
      </c>
      <c r="W10" s="53">
        <v>0.014249243806880413</v>
      </c>
      <c r="X10" s="53">
        <v>0.046633888822517726</v>
      </c>
      <c r="Y10" s="53">
        <v>0.021589763343758204</v>
      </c>
      <c r="Z10" s="53">
        <v>0.5194497060508224</v>
      </c>
      <c r="AA10" s="53">
        <v>0.339391079763879</v>
      </c>
      <c r="AB10" s="52">
        <v>10.130894746279361</v>
      </c>
      <c r="AC10" s="53">
        <v>0.11563599798893917</v>
      </c>
      <c r="AD10" s="53">
        <v>0.008450704225352112</v>
      </c>
      <c r="AE10" s="53">
        <v>0.02014260249554367</v>
      </c>
      <c r="AF10" s="60">
        <v>-20.49</v>
      </c>
      <c r="AG10" s="60">
        <v>-65.86</v>
      </c>
      <c r="AH10" s="60"/>
      <c r="AI10" s="60"/>
      <c r="AJ10" s="105">
        <f>(AF10+1000)/(AG10+1000)</f>
        <v>1.0485687370201469</v>
      </c>
    </row>
    <row r="11" spans="1:35" s="20" customFormat="1" ht="12">
      <c r="A11" s="44">
        <v>320</v>
      </c>
      <c r="B11" s="53">
        <v>97.5609756097561</v>
      </c>
      <c r="C11" s="44">
        <v>703</v>
      </c>
      <c r="D11" s="52">
        <v>999665.8563850252</v>
      </c>
      <c r="E11" s="52">
        <v>236.99901763907187</v>
      </c>
      <c r="F11" s="52">
        <v>84.89964809095866</v>
      </c>
      <c r="G11" s="59">
        <v>2.9439877971705806</v>
      </c>
      <c r="H11" s="59">
        <v>3.060987312207591</v>
      </c>
      <c r="I11" s="59">
        <v>0.6199974301106521</v>
      </c>
      <c r="J11" s="59">
        <v>1.6129933141427129</v>
      </c>
      <c r="K11" s="59">
        <v>0.039999834200687236</v>
      </c>
      <c r="L11" s="59">
        <v>0.2739988642747076</v>
      </c>
      <c r="M11" s="59">
        <v>1.8829921949973516</v>
      </c>
      <c r="N11" s="52">
        <v>81.58429910192802</v>
      </c>
      <c r="O11" s="52">
        <v>29.225767906133715</v>
      </c>
      <c r="P11" s="53">
        <v>1.0134353441184647</v>
      </c>
      <c r="Q11" s="53">
        <v>1.0537111373459989</v>
      </c>
      <c r="R11" s="53">
        <v>0.21342728035103536</v>
      </c>
      <c r="S11" s="53">
        <v>0.5552551664616453</v>
      </c>
      <c r="T11" s="53">
        <v>0.013769501958131312</v>
      </c>
      <c r="U11" s="53">
        <v>0.09432108841319951</v>
      </c>
      <c r="V11" s="53">
        <v>0.6481993046790316</v>
      </c>
      <c r="W11" s="53">
        <v>0</v>
      </c>
      <c r="X11" s="53">
        <v>0.027539003916262624</v>
      </c>
      <c r="Y11" s="53">
        <v>0.01927730274138384</v>
      </c>
      <c r="Z11" s="53">
        <v>0.38279215443605064</v>
      </c>
      <c r="AA11" s="53">
        <v>0.19346150251174501</v>
      </c>
      <c r="AB11" s="52">
        <v>14.138218151540384</v>
      </c>
      <c r="AC11" s="53">
        <v>0.384376937383757</v>
      </c>
      <c r="AD11" s="53">
        <v>0.1455124800849708</v>
      </c>
      <c r="AE11" s="53">
        <v>0.35822784810126584</v>
      </c>
      <c r="AF11" s="44"/>
      <c r="AG11" s="44"/>
      <c r="AH11" s="44"/>
      <c r="AI11" s="44"/>
    </row>
    <row r="12" spans="1:35" s="20" customFormat="1" ht="12">
      <c r="A12" s="44">
        <v>350</v>
      </c>
      <c r="B12" s="53">
        <v>106.70731707317074</v>
      </c>
      <c r="C12" s="44">
        <v>708</v>
      </c>
      <c r="D12" s="52">
        <v>991718.6924234689</v>
      </c>
      <c r="E12" s="52">
        <v>7989.9088990587325</v>
      </c>
      <c r="F12" s="52">
        <v>279.99680747640116</v>
      </c>
      <c r="G12" s="59">
        <v>3.722957550838005</v>
      </c>
      <c r="H12" s="59">
        <v>2.240974448409339</v>
      </c>
      <c r="I12" s="59">
        <v>0.3119964426165613</v>
      </c>
      <c r="J12" s="59">
        <v>0.9999885981300041</v>
      </c>
      <c r="K12" s="59">
        <v>0.03599958953268014</v>
      </c>
      <c r="L12" s="59">
        <v>0.1259985633643805</v>
      </c>
      <c r="M12" s="59">
        <v>2.631969990278171</v>
      </c>
      <c r="N12" s="52">
        <v>2674.588148413728</v>
      </c>
      <c r="O12" s="52">
        <v>93.72774487557496</v>
      </c>
      <c r="P12" s="53">
        <v>1.2462442648991627</v>
      </c>
      <c r="Q12" s="53">
        <v>0.7501567009505837</v>
      </c>
      <c r="R12" s="53">
        <v>0.10443948714706926</v>
      </c>
      <c r="S12" s="53">
        <v>0.33474194598419627</v>
      </c>
      <c r="T12" s="53">
        <v>0.012050710055431065</v>
      </c>
      <c r="U12" s="53">
        <v>0.04217748519400873</v>
      </c>
      <c r="V12" s="53">
        <v>0.8810408018304046</v>
      </c>
      <c r="W12" s="53">
        <v>0</v>
      </c>
      <c r="X12" s="53">
        <v>0.025440387894798917</v>
      </c>
      <c r="Y12" s="53">
        <v>0.014059161731336246</v>
      </c>
      <c r="Z12" s="53">
        <v>0.25741655646184697</v>
      </c>
      <c r="AA12" s="53">
        <v>0.14896016596296735</v>
      </c>
      <c r="AB12" s="52">
        <v>46.94835680751174</v>
      </c>
      <c r="AC12" s="53">
        <v>0.312</v>
      </c>
      <c r="AD12" s="53">
        <v>0.047872340425531915</v>
      </c>
      <c r="AE12" s="53">
        <v>0.03504380475594493</v>
      </c>
      <c r="AF12" s="44"/>
      <c r="AG12" s="44"/>
      <c r="AH12" s="44"/>
      <c r="AI12" s="44"/>
    </row>
    <row r="13" spans="1:35" s="20" customFormat="1" ht="12">
      <c r="A13" s="44">
        <v>380</v>
      </c>
      <c r="B13" s="53">
        <v>115.85365853658537</v>
      </c>
      <c r="C13" s="44">
        <v>620</v>
      </c>
      <c r="D13" s="52">
        <v>999776.9529133543</v>
      </c>
      <c r="E13" s="52">
        <v>90.98698167364913</v>
      </c>
      <c r="F13" s="52">
        <v>91.9868386151178</v>
      </c>
      <c r="G13" s="59">
        <v>4.341378839856972</v>
      </c>
      <c r="H13" s="59">
        <v>13.902010914180412</v>
      </c>
      <c r="I13" s="59">
        <v>2.7586053015120653</v>
      </c>
      <c r="J13" s="59">
        <v>7.867874272416978</v>
      </c>
      <c r="K13" s="59">
        <v>0.07998855531749374</v>
      </c>
      <c r="L13" s="59">
        <v>0.9498640943952381</v>
      </c>
      <c r="M13" s="59">
        <v>7.3239520962580205</v>
      </c>
      <c r="N13" s="52">
        <v>47.694788780541884</v>
      </c>
      <c r="O13" s="52">
        <v>48.21890733856983</v>
      </c>
      <c r="P13" s="53">
        <v>2.275722778957284</v>
      </c>
      <c r="Q13" s="53">
        <v>7.2873444308203785</v>
      </c>
      <c r="R13" s="53">
        <v>1.4460431015990667</v>
      </c>
      <c r="S13" s="53">
        <v>4.124288933121804</v>
      </c>
      <c r="T13" s="53">
        <v>0.04192948464223463</v>
      </c>
      <c r="U13" s="53">
        <v>0.4979126301265362</v>
      </c>
      <c r="V13" s="53">
        <v>3.839168437554608</v>
      </c>
      <c r="W13" s="53">
        <v>0</v>
      </c>
      <c r="X13" s="53">
        <v>0.14098789210951396</v>
      </c>
      <c r="Y13" s="53">
        <v>0.032495350597731835</v>
      </c>
      <c r="Z13" s="53">
        <v>0.7610201462565584</v>
      </c>
      <c r="AA13" s="53">
        <v>0.5592345014158042</v>
      </c>
      <c r="AB13" s="52">
        <v>5.04220103036282</v>
      </c>
      <c r="AC13" s="53">
        <v>0.3506163426102427</v>
      </c>
      <c r="AD13" s="53">
        <v>0.1296928327645051</v>
      </c>
      <c r="AE13" s="53">
        <v>1.010989010989011</v>
      </c>
      <c r="AF13" s="44"/>
      <c r="AG13" s="44"/>
      <c r="AH13" s="44"/>
      <c r="AI13" s="44"/>
    </row>
    <row r="14" spans="1:36" s="20" customFormat="1" ht="12">
      <c r="A14" s="44">
        <v>410</v>
      </c>
      <c r="B14" s="53">
        <v>125</v>
      </c>
      <c r="C14" s="44">
        <v>760</v>
      </c>
      <c r="D14" s="52">
        <v>997165.7554871829</v>
      </c>
      <c r="E14" s="52">
        <v>2699.9614310509573</v>
      </c>
      <c r="F14" s="52">
        <v>119.998285824487</v>
      </c>
      <c r="G14" s="59">
        <v>3.2119541172354356</v>
      </c>
      <c r="H14" s="59">
        <v>2.4039656593505563</v>
      </c>
      <c r="I14" s="59">
        <v>0.633990943439373</v>
      </c>
      <c r="J14" s="59">
        <v>1.798974301652101</v>
      </c>
      <c r="K14" s="59">
        <v>0.05399922862101915</v>
      </c>
      <c r="L14" s="59">
        <v>0.20899701447764818</v>
      </c>
      <c r="M14" s="59">
        <v>4.049942146576436</v>
      </c>
      <c r="N14" s="52">
        <v>657.2274536110884</v>
      </c>
      <c r="O14" s="52">
        <v>29.210109049381714</v>
      </c>
      <c r="P14" s="53">
        <v>0.7818572522217839</v>
      </c>
      <c r="Q14" s="53">
        <v>0.5851758512892803</v>
      </c>
      <c r="R14" s="53">
        <v>0.15432674281090006</v>
      </c>
      <c r="S14" s="53">
        <v>0.43790821816531417</v>
      </c>
      <c r="T14" s="53">
        <v>0.01314454907222177</v>
      </c>
      <c r="U14" s="53">
        <v>0.050874273261006485</v>
      </c>
      <c r="V14" s="53">
        <v>0.9858411804166327</v>
      </c>
      <c r="W14" s="53">
        <v>0</v>
      </c>
      <c r="X14" s="53">
        <v>0.03237453752973139</v>
      </c>
      <c r="Y14" s="53">
        <v>0.01314454907222177</v>
      </c>
      <c r="Z14" s="53">
        <v>0.2509635202492712</v>
      </c>
      <c r="AA14" s="53">
        <v>0.17160939066511754</v>
      </c>
      <c r="AB14" s="52">
        <v>21.367521367521366</v>
      </c>
      <c r="AC14" s="53">
        <v>0.35241801000555867</v>
      </c>
      <c r="AD14" s="53">
        <v>0.051604938271604936</v>
      </c>
      <c r="AE14" s="53">
        <v>0.044444444444444446</v>
      </c>
      <c r="AF14" s="60">
        <v>-19.31</v>
      </c>
      <c r="AG14" s="60">
        <v>-63.85</v>
      </c>
      <c r="AH14" s="60"/>
      <c r="AI14" s="60"/>
      <c r="AJ14" s="105">
        <f>(AF14+1000)/(AG14+1000)</f>
        <v>1.0475778454307536</v>
      </c>
    </row>
    <row r="15" spans="1:35" s="20" customFormat="1" ht="12">
      <c r="A15" s="44">
        <v>440</v>
      </c>
      <c r="B15" s="53">
        <v>134.14634146341464</v>
      </c>
      <c r="C15" s="44">
        <v>430</v>
      </c>
      <c r="D15" s="52">
        <v>991229.0682157665</v>
      </c>
      <c r="E15" s="52">
        <v>8579.818819965978</v>
      </c>
      <c r="F15" s="52">
        <v>169.9964101858061</v>
      </c>
      <c r="G15" s="59">
        <v>4.831897964810676</v>
      </c>
      <c r="H15" s="59">
        <v>1.8749604064610967</v>
      </c>
      <c r="I15" s="59">
        <v>0.11099765606249692</v>
      </c>
      <c r="J15" s="59">
        <v>1.8219615256384631</v>
      </c>
      <c r="K15" s="59">
        <v>0.5299888082263366</v>
      </c>
      <c r="L15" s="59">
        <v>0.09999788834459183</v>
      </c>
      <c r="M15" s="59">
        <v>10.375780894634847</v>
      </c>
      <c r="N15" s="52">
        <v>10275.829516935997</v>
      </c>
      <c r="O15" s="52">
        <v>203.60035173416313</v>
      </c>
      <c r="P15" s="53">
        <v>5.787040585761625</v>
      </c>
      <c r="Q15" s="53">
        <v>2.2455921147150346</v>
      </c>
      <c r="R15" s="53">
        <v>0.13293905319113006</v>
      </c>
      <c r="S15" s="53">
        <v>2.18211671093909</v>
      </c>
      <c r="T15" s="53">
        <v>0.6347540377594498</v>
      </c>
      <c r="U15" s="53">
        <v>0.11976491278480186</v>
      </c>
      <c r="V15" s="53">
        <v>12.426807350551039</v>
      </c>
      <c r="W15" s="53">
        <v>0</v>
      </c>
      <c r="X15" s="53">
        <v>0.07305659679872914</v>
      </c>
      <c r="Y15" s="53">
        <v>0.035929473835440554</v>
      </c>
      <c r="Z15" s="53">
        <v>1.034768846460688</v>
      </c>
      <c r="AA15" s="53">
        <v>0.6179869499695775</v>
      </c>
      <c r="AB15" s="52">
        <v>25.346652750857313</v>
      </c>
      <c r="AC15" s="53">
        <v>0.06092206366630077</v>
      </c>
      <c r="AD15" s="53">
        <v>0.00963762528912876</v>
      </c>
      <c r="AE15" s="53">
        <v>0.019813519813519812</v>
      </c>
      <c r="AF15" s="44"/>
      <c r="AG15" s="44"/>
      <c r="AH15" s="44"/>
      <c r="AI15" s="44"/>
    </row>
    <row r="16" spans="1:36" s="20" customFormat="1" ht="12">
      <c r="A16" s="44">
        <v>470</v>
      </c>
      <c r="B16" s="53">
        <v>143.2926829268293</v>
      </c>
      <c r="C16" s="44">
        <v>711</v>
      </c>
      <c r="D16" s="52">
        <v>993111.6267475085</v>
      </c>
      <c r="E16" s="52">
        <v>6670.413927199921</v>
      </c>
      <c r="F16" s="52">
        <v>208.01290807460023</v>
      </c>
      <c r="G16" s="59">
        <v>3.4472139141016687</v>
      </c>
      <c r="H16" s="59">
        <v>1.3520839024849016</v>
      </c>
      <c r="I16" s="59">
        <v>0.10000620580509628</v>
      </c>
      <c r="J16" s="59">
        <v>0.7470463573640691</v>
      </c>
      <c r="K16" s="59">
        <v>0.05000310290254814</v>
      </c>
      <c r="L16" s="59">
        <v>0.07400459229577123</v>
      </c>
      <c r="M16" s="59">
        <v>3.514218071991083</v>
      </c>
      <c r="N16" s="52">
        <v>2195.326102622759</v>
      </c>
      <c r="O16" s="52">
        <v>68.45994442961526</v>
      </c>
      <c r="P16" s="53">
        <v>1.1345260983119416</v>
      </c>
      <c r="Q16" s="53">
        <v>0.4449896387924993</v>
      </c>
      <c r="R16" s="53">
        <v>0.032913434821930425</v>
      </c>
      <c r="S16" s="53">
        <v>0.2458633581198202</v>
      </c>
      <c r="T16" s="53">
        <v>0.016456717410965212</v>
      </c>
      <c r="U16" s="53">
        <v>0.024355941768228508</v>
      </c>
      <c r="V16" s="53">
        <v>1.156578099642635</v>
      </c>
      <c r="W16" s="53">
        <v>0</v>
      </c>
      <c r="X16" s="53">
        <v>0.015469314366307297</v>
      </c>
      <c r="Y16" s="53">
        <v>0.00625355261616678</v>
      </c>
      <c r="Z16" s="53">
        <v>0.18332783195815247</v>
      </c>
      <c r="AA16" s="53">
        <v>0.012770412710909004</v>
      </c>
      <c r="AB16" s="52">
        <v>43.342362992290056</v>
      </c>
      <c r="AC16" s="53">
        <v>0.13386880856760375</v>
      </c>
      <c r="AD16" s="53">
        <v>0.02105862265224815</v>
      </c>
      <c r="AE16" s="53">
        <v>0.03118440779610195</v>
      </c>
      <c r="AF16" s="60">
        <v>-16.38</v>
      </c>
      <c r="AG16" s="60">
        <v>-74.2</v>
      </c>
      <c r="AH16" s="60"/>
      <c r="AI16" s="60"/>
      <c r="AJ16" s="105">
        <f>(AF16+1000)/(AG16+1000)</f>
        <v>1.062454093756751</v>
      </c>
    </row>
    <row r="17" spans="1:35" s="20" customFormat="1" ht="12">
      <c r="A17" s="44">
        <v>500</v>
      </c>
      <c r="B17" s="53">
        <v>152.4390243902439</v>
      </c>
      <c r="C17" s="44">
        <v>622</v>
      </c>
      <c r="D17" s="52">
        <v>998181.3817019502</v>
      </c>
      <c r="E17" s="52">
        <v>1499.987049111818</v>
      </c>
      <c r="F17" s="52">
        <v>309.997323483109</v>
      </c>
      <c r="G17" s="59">
        <v>3.2589718620369426</v>
      </c>
      <c r="H17" s="59">
        <v>1.1419901400571306</v>
      </c>
      <c r="I17" s="59">
        <v>0.1939983250184618</v>
      </c>
      <c r="J17" s="59">
        <v>0.7439935763594616</v>
      </c>
      <c r="K17" s="59">
        <v>0.04499961147335453</v>
      </c>
      <c r="L17" s="59">
        <v>0.6409944656537835</v>
      </c>
      <c r="M17" s="59">
        <v>1.5419866864869487</v>
      </c>
      <c r="N17" s="52">
        <v>778.9321814519568</v>
      </c>
      <c r="O17" s="52">
        <v>160.97931750007106</v>
      </c>
      <c r="P17" s="53">
        <v>1.692359986234618</v>
      </c>
      <c r="Q17" s="53">
        <v>0.5930270341454231</v>
      </c>
      <c r="R17" s="53">
        <v>0.1007418954677864</v>
      </c>
      <c r="S17" s="53">
        <v>0.38635036200017053</v>
      </c>
      <c r="T17" s="53">
        <v>0.023367965443558698</v>
      </c>
      <c r="U17" s="53">
        <v>0.3328636855404695</v>
      </c>
      <c r="V17" s="53">
        <v>0.8007422825326116</v>
      </c>
      <c r="W17" s="53">
        <v>0</v>
      </c>
      <c r="X17" s="53">
        <v>0.014540067387103194</v>
      </c>
      <c r="Y17" s="53">
        <v>0.01298220302419928</v>
      </c>
      <c r="Z17" s="53">
        <v>0.31365002506465456</v>
      </c>
      <c r="AA17" s="53">
        <v>0.21290812959686817</v>
      </c>
      <c r="AB17" s="52">
        <v>70.43853669620542</v>
      </c>
      <c r="AC17" s="53">
        <v>0.260752688172043</v>
      </c>
      <c r="AD17" s="53">
        <v>0.4156939040207523</v>
      </c>
      <c r="AE17" s="53">
        <v>0.20666666666666667</v>
      </c>
      <c r="AF17" s="60"/>
      <c r="AG17" s="60"/>
      <c r="AH17" s="60"/>
      <c r="AI17" s="60"/>
    </row>
    <row r="18" spans="1:35" s="20" customFormat="1" ht="12">
      <c r="A18" s="44">
        <v>610</v>
      </c>
      <c r="B18" s="53">
        <v>185.97560975609758</v>
      </c>
      <c r="C18" s="44">
        <v>719</v>
      </c>
      <c r="D18" s="52">
        <v>998311.4195133492</v>
      </c>
      <c r="E18" s="52">
        <v>1519.9869357122875</v>
      </c>
      <c r="F18" s="52">
        <v>159.99862481181972</v>
      </c>
      <c r="G18" s="59">
        <v>2.691976862458867</v>
      </c>
      <c r="H18" s="59">
        <v>1.2339893938611597</v>
      </c>
      <c r="I18" s="59">
        <v>0.20699822085029176</v>
      </c>
      <c r="J18" s="59">
        <v>0.8689925310091959</v>
      </c>
      <c r="K18" s="59">
        <v>0.04699959603847204</v>
      </c>
      <c r="L18" s="59">
        <v>0.09799915769723959</v>
      </c>
      <c r="M18" s="59">
        <v>2.122981752971833</v>
      </c>
      <c r="N18" s="52">
        <v>477.770580627228</v>
      </c>
      <c r="O18" s="52">
        <v>50.29164006602399</v>
      </c>
      <c r="P18" s="53">
        <v>0.8461568441108537</v>
      </c>
      <c r="Q18" s="53">
        <v>0.38787427400921004</v>
      </c>
      <c r="R18" s="53">
        <v>0.06506480933541854</v>
      </c>
      <c r="S18" s="53">
        <v>0.27314647010859283</v>
      </c>
      <c r="T18" s="53">
        <v>0.014773169269394548</v>
      </c>
      <c r="U18" s="53">
        <v>0.0308036295404397</v>
      </c>
      <c r="V18" s="53">
        <v>0.667307199126056</v>
      </c>
      <c r="W18" s="53">
        <v>0</v>
      </c>
      <c r="X18" s="53">
        <v>0.012572910016505998</v>
      </c>
      <c r="Y18" s="53">
        <v>0.006286455008252999</v>
      </c>
      <c r="Z18" s="53">
        <v>0.24925794107723143</v>
      </c>
      <c r="AA18" s="53">
        <v>0.14836033819477076</v>
      </c>
      <c r="AB18" s="52">
        <v>40.753948038716246</v>
      </c>
      <c r="AC18" s="53">
        <v>0.238204833141542</v>
      </c>
      <c r="AD18" s="53">
        <v>0.046161092793217146</v>
      </c>
      <c r="AE18" s="53">
        <v>0.10526315789473684</v>
      </c>
      <c r="AF18" s="44"/>
      <c r="AG18" s="44"/>
      <c r="AH18" s="44"/>
      <c r="AI18" s="44"/>
    </row>
    <row r="19" spans="1:35" s="20" customFormat="1" ht="12">
      <c r="A19" s="44">
        <v>640</v>
      </c>
      <c r="B19" s="53">
        <v>195.1219512195122</v>
      </c>
      <c r="C19" s="44">
        <v>650</v>
      </c>
      <c r="D19" s="52">
        <v>997821.3578692197</v>
      </c>
      <c r="E19" s="52">
        <v>1739.9849299905218</v>
      </c>
      <c r="F19" s="52">
        <v>429.99627580225535</v>
      </c>
      <c r="G19" s="59">
        <v>3.2989714276084663</v>
      </c>
      <c r="H19" s="59">
        <v>1.2219894163496652</v>
      </c>
      <c r="I19" s="59">
        <v>0.16899853630367712</v>
      </c>
      <c r="J19" s="59">
        <v>0.7469935302890344</v>
      </c>
      <c r="K19" s="59">
        <v>0.03899966222392549</v>
      </c>
      <c r="L19" s="59">
        <v>0.07599934176970094</v>
      </c>
      <c r="M19" s="59">
        <v>2.0169825309143</v>
      </c>
      <c r="N19" s="52">
        <v>789.6854682264678</v>
      </c>
      <c r="O19" s="52">
        <v>195.1521559410236</v>
      </c>
      <c r="P19" s="53">
        <v>1.497225494068458</v>
      </c>
      <c r="Q19" s="53">
        <v>0.554595196651002</v>
      </c>
      <c r="R19" s="53">
        <v>0.07669933570705346</v>
      </c>
      <c r="S19" s="53">
        <v>0.3390201406696387</v>
      </c>
      <c r="T19" s="53">
        <v>0.017699846701627723</v>
      </c>
      <c r="U19" s="53">
        <v>0.03449200895701812</v>
      </c>
      <c r="V19" s="53">
        <v>0.9153997640303363</v>
      </c>
      <c r="W19" s="53">
        <v>0</v>
      </c>
      <c r="X19" s="53">
        <v>0.013615266693559789</v>
      </c>
      <c r="Y19" s="53">
        <v>0.004538422231186596</v>
      </c>
      <c r="Z19" s="53">
        <v>0.30089739392767134</v>
      </c>
      <c r="AA19" s="53">
        <v>0.1765446247931586</v>
      </c>
      <c r="AB19" s="52">
        <v>95.111700951117</v>
      </c>
      <c r="AC19" s="53">
        <v>0.22623828647925034</v>
      </c>
      <c r="AD19" s="53">
        <v>0.03767972235994051</v>
      </c>
      <c r="AE19" s="53">
        <v>0.2471264367816092</v>
      </c>
      <c r="AF19" s="44"/>
      <c r="AG19" s="44"/>
      <c r="AH19" s="44"/>
      <c r="AI19" s="44"/>
    </row>
    <row r="20" spans="1:36" s="20" customFormat="1" ht="12">
      <c r="A20" s="44">
        <v>670</v>
      </c>
      <c r="B20" s="53">
        <v>204.26829268292684</v>
      </c>
      <c r="C20" s="44">
        <v>613</v>
      </c>
      <c r="D20" s="52">
        <v>947038.134559212</v>
      </c>
      <c r="E20" s="52">
        <v>799.9899769255791</v>
      </c>
      <c r="F20" s="52">
        <v>52149.346620836186</v>
      </c>
      <c r="G20" s="59">
        <v>1.5209809436297572</v>
      </c>
      <c r="H20" s="59">
        <v>2.0999736894296452</v>
      </c>
      <c r="I20" s="59">
        <v>1.6309795654570243</v>
      </c>
      <c r="J20" s="59">
        <v>0.6559917810789748</v>
      </c>
      <c r="K20" s="59">
        <v>1.4339820336391005</v>
      </c>
      <c r="L20" s="59">
        <v>0.03499956149049409</v>
      </c>
      <c r="M20" s="59">
        <v>4.398944885619528</v>
      </c>
      <c r="N20" s="52">
        <v>433.27352747029744</v>
      </c>
      <c r="O20" s="52">
        <v>28244.01807197001</v>
      </c>
      <c r="P20" s="53">
        <v>0.8237612941029029</v>
      </c>
      <c r="Q20" s="53">
        <v>1.137343009609531</v>
      </c>
      <c r="R20" s="53">
        <v>0.8833364041300689</v>
      </c>
      <c r="S20" s="53">
        <v>0.35528429252564386</v>
      </c>
      <c r="T20" s="53">
        <v>0.7766427979905081</v>
      </c>
      <c r="U20" s="53">
        <v>0.018955716826825512</v>
      </c>
      <c r="V20" s="53">
        <v>2.382462809177298</v>
      </c>
      <c r="W20" s="53">
        <v>0.012456613914771049</v>
      </c>
      <c r="X20" s="53">
        <v>0.00974865436808169</v>
      </c>
      <c r="Y20" s="53">
        <v>0.004874327184040845</v>
      </c>
      <c r="Z20" s="53">
        <v>0.25617297311681336</v>
      </c>
      <c r="AA20" s="53">
        <v>0.1245661391477105</v>
      </c>
      <c r="AB20" s="52">
        <v>14402.098867716099</v>
      </c>
      <c r="AC20" s="53">
        <v>0.04585502603123749</v>
      </c>
      <c r="AD20" s="53">
        <v>0.002257336343115124</v>
      </c>
      <c r="AE20" s="53">
        <v>1.6551724137931034</v>
      </c>
      <c r="AF20" s="60">
        <v>-19.13</v>
      </c>
      <c r="AG20" s="60">
        <v>-71.75</v>
      </c>
      <c r="AH20" s="60">
        <v>-50.43</v>
      </c>
      <c r="AI20" s="60"/>
      <c r="AJ20" s="105">
        <f>(AF20+1000)/(AG20+1000)</f>
        <v>1.0566873148397522</v>
      </c>
    </row>
    <row r="21" spans="1:35" s="20" customFormat="1" ht="12">
      <c r="A21" s="44">
        <v>700</v>
      </c>
      <c r="B21" s="53">
        <v>213.41463414634148</v>
      </c>
      <c r="C21" s="44">
        <v>695</v>
      </c>
      <c r="D21" s="52">
        <v>991436.1720649395</v>
      </c>
      <c r="E21" s="52">
        <v>299.9988417044721</v>
      </c>
      <c r="F21" s="52">
        <v>8249.968146872983</v>
      </c>
      <c r="G21" s="59">
        <v>6.919973281983157</v>
      </c>
      <c r="H21" s="59">
        <v>3.2589874170495823</v>
      </c>
      <c r="I21" s="59">
        <v>0.580997756767661</v>
      </c>
      <c r="J21" s="59">
        <v>1.2019953590959183</v>
      </c>
      <c r="K21" s="59">
        <v>0</v>
      </c>
      <c r="L21" s="59">
        <v>0.17999930502268327</v>
      </c>
      <c r="M21" s="59">
        <v>1.0289960270463394</v>
      </c>
      <c r="N21" s="52">
        <v>107.9132524116806</v>
      </c>
      <c r="O21" s="52">
        <v>2967.6144413212164</v>
      </c>
      <c r="P21" s="53">
        <v>2.4891990222960994</v>
      </c>
      <c r="Q21" s="53">
        <v>1.1722976320322238</v>
      </c>
      <c r="R21" s="53">
        <v>0.20899199883728808</v>
      </c>
      <c r="S21" s="53">
        <v>0.432372431329467</v>
      </c>
      <c r="T21" s="53">
        <v>0</v>
      </c>
      <c r="U21" s="53">
        <v>0.06474795144700837</v>
      </c>
      <c r="V21" s="53">
        <v>0.3701424557720645</v>
      </c>
      <c r="W21" s="53">
        <v>0</v>
      </c>
      <c r="X21" s="53">
        <v>0</v>
      </c>
      <c r="Y21" s="53">
        <v>0</v>
      </c>
      <c r="Z21" s="53">
        <v>0.16618640871398818</v>
      </c>
      <c r="AA21" s="53">
        <v>0.08201407183287726</v>
      </c>
      <c r="AB21" s="52">
        <v>810.4921898025345</v>
      </c>
      <c r="AC21" s="53">
        <v>0.4833610648918469</v>
      </c>
      <c r="AD21" s="53">
        <v>0.17492711370262393</v>
      </c>
      <c r="AE21" s="53">
        <v>27.5</v>
      </c>
      <c r="AF21" s="60"/>
      <c r="AG21" s="60"/>
      <c r="AH21" s="60"/>
      <c r="AI21" s="60"/>
    </row>
    <row r="22" spans="1:35" s="20" customFormat="1" ht="12">
      <c r="A22" s="44">
        <v>730</v>
      </c>
      <c r="B22" s="53">
        <v>222.5609756097561</v>
      </c>
      <c r="C22" s="44">
        <v>743</v>
      </c>
      <c r="D22" s="52">
        <v>988076.3335956577</v>
      </c>
      <c r="E22" s="52">
        <v>729.9825154587897</v>
      </c>
      <c r="F22" s="52">
        <v>11169.732462568058</v>
      </c>
      <c r="G22" s="59">
        <v>7.736814687814598</v>
      </c>
      <c r="H22" s="59">
        <v>4.1699001225522645</v>
      </c>
      <c r="I22" s="59">
        <v>0.6209851261642582</v>
      </c>
      <c r="J22" s="59">
        <v>2.23094656436789</v>
      </c>
      <c r="K22" s="59">
        <v>0.08099805993446846</v>
      </c>
      <c r="L22" s="59">
        <v>0.24399415585197903</v>
      </c>
      <c r="M22" s="59">
        <v>7.5968180410142825</v>
      </c>
      <c r="N22" s="52">
        <v>198.46092614088235</v>
      </c>
      <c r="O22" s="52">
        <v>3036.724034237885</v>
      </c>
      <c r="P22" s="53">
        <v>2.103413952810968</v>
      </c>
      <c r="Q22" s="53">
        <v>1.1336740575444924</v>
      </c>
      <c r="R22" s="53">
        <v>0.1688277193609424</v>
      </c>
      <c r="S22" s="53">
        <v>0.6065292140004225</v>
      </c>
      <c r="T22" s="53">
        <v>0.022021006873166396</v>
      </c>
      <c r="U22" s="53">
        <v>0.06633488490188395</v>
      </c>
      <c r="V22" s="53">
        <v>2.0653529532771002</v>
      </c>
      <c r="W22" s="53">
        <v>0</v>
      </c>
      <c r="X22" s="53">
        <v>0.023108464002705484</v>
      </c>
      <c r="Y22" s="53">
        <v>0.0173993140726253</v>
      </c>
      <c r="Z22" s="53">
        <v>0.2033544832238082</v>
      </c>
      <c r="AA22" s="53">
        <v>0.1016772416119041</v>
      </c>
      <c r="AB22" s="52">
        <v>938.103636516335</v>
      </c>
      <c r="AC22" s="53">
        <v>0.27835051546391754</v>
      </c>
      <c r="AD22" s="53">
        <v>0.032117941292615505</v>
      </c>
      <c r="AE22" s="53">
        <v>15.301369863013699</v>
      </c>
      <c r="AF22" s="44"/>
      <c r="AG22" s="44"/>
      <c r="AH22" s="44"/>
      <c r="AI22" s="44"/>
    </row>
    <row r="23" spans="1:36" s="20" customFormat="1" ht="12">
      <c r="A23" s="44">
        <v>760</v>
      </c>
      <c r="B23" s="53">
        <v>231.70731707317074</v>
      </c>
      <c r="C23" s="44">
        <v>703</v>
      </c>
      <c r="D23" s="52">
        <v>981916.8197305289</v>
      </c>
      <c r="E23" s="52">
        <v>1279.9828187906235</v>
      </c>
      <c r="F23" s="52">
        <v>16789.774630855132</v>
      </c>
      <c r="G23" s="59">
        <v>6.452913382543667</v>
      </c>
      <c r="H23" s="59">
        <v>2.2359699865748706</v>
      </c>
      <c r="I23" s="59">
        <v>0.24999664429504365</v>
      </c>
      <c r="J23" s="59">
        <v>0.8119891006703018</v>
      </c>
      <c r="K23" s="59">
        <v>0.044999395973107856</v>
      </c>
      <c r="L23" s="59">
        <v>0.10499859060391832</v>
      </c>
      <c r="M23" s="59">
        <v>2.4889665906014544</v>
      </c>
      <c r="N23" s="52">
        <v>440.6199746050227</v>
      </c>
      <c r="O23" s="52">
        <v>5779.694823139322</v>
      </c>
      <c r="P23" s="53">
        <v>2.221344293848603</v>
      </c>
      <c r="Q23" s="53">
        <v>0.769708018138149</v>
      </c>
      <c r="R23" s="53">
        <v>0.0860585887900435</v>
      </c>
      <c r="S23" s="53">
        <v>0.2795182963900613</v>
      </c>
      <c r="T23" s="53">
        <v>0.01549054598220783</v>
      </c>
      <c r="U23" s="53">
        <v>0.036144607291818266</v>
      </c>
      <c r="V23" s="53">
        <v>0.856799309993673</v>
      </c>
      <c r="W23" s="53">
        <v>0</v>
      </c>
      <c r="X23" s="53">
        <v>0.01962135824412992</v>
      </c>
      <c r="Y23" s="53">
        <v>0.008950093234164524</v>
      </c>
      <c r="Z23" s="53">
        <v>0.17762492726264978</v>
      </c>
      <c r="AA23" s="53">
        <v>0.1493977101395155</v>
      </c>
      <c r="AB23" s="52">
        <v>1932.328231096789</v>
      </c>
      <c r="AC23" s="53">
        <v>0.30788177339901474</v>
      </c>
      <c r="AD23" s="53">
        <v>0.04218561671353958</v>
      </c>
      <c r="AE23" s="53">
        <v>13.1171875</v>
      </c>
      <c r="AF23" s="60">
        <v>-22.06</v>
      </c>
      <c r="AG23" s="60">
        <v>-62.53</v>
      </c>
      <c r="AH23" s="60"/>
      <c r="AI23" s="60"/>
      <c r="AJ23" s="105">
        <f>(AF23+1000)/(AG23+1000)</f>
        <v>1.0431693814202054</v>
      </c>
    </row>
    <row r="24" spans="1:35" s="20" customFormat="1" ht="12">
      <c r="A24" s="44">
        <v>790</v>
      </c>
      <c r="B24" s="53">
        <v>240.85365853658539</v>
      </c>
      <c r="C24" s="44">
        <v>684</v>
      </c>
      <c r="D24" s="52">
        <v>987985.8303072219</v>
      </c>
      <c r="E24" s="52">
        <v>2129.96945197812</v>
      </c>
      <c r="F24" s="52">
        <v>9869.858446490161</v>
      </c>
      <c r="G24" s="59">
        <v>5.395922611677904</v>
      </c>
      <c r="H24" s="59">
        <v>2.0319708574739623</v>
      </c>
      <c r="I24" s="59">
        <v>0.3349951954989062</v>
      </c>
      <c r="J24" s="59">
        <v>1.1789830910245087</v>
      </c>
      <c r="K24" s="59">
        <v>0.04599934027746175</v>
      </c>
      <c r="L24" s="59">
        <v>0.14899786307264784</v>
      </c>
      <c r="M24" s="59">
        <v>3.5809486420345764</v>
      </c>
      <c r="N24" s="52">
        <v>812.7515014127038</v>
      </c>
      <c r="O24" s="52">
        <v>3766.130196687036</v>
      </c>
      <c r="P24" s="53">
        <v>2.0589704702455163</v>
      </c>
      <c r="Q24" s="53">
        <v>0.7753573008782226</v>
      </c>
      <c r="R24" s="53">
        <v>0.12782711407195108</v>
      </c>
      <c r="S24" s="53">
        <v>0.4498751268382994</v>
      </c>
      <c r="T24" s="53">
        <v>0.017552379842715668</v>
      </c>
      <c r="U24" s="53">
        <v>0.0568544477514051</v>
      </c>
      <c r="V24" s="53">
        <v>1.3664146134079305</v>
      </c>
      <c r="W24" s="53">
        <v>0</v>
      </c>
      <c r="X24" s="53">
        <v>0.013355071619457573</v>
      </c>
      <c r="Y24" s="53">
        <v>0.011828777720090994</v>
      </c>
      <c r="Z24" s="53">
        <v>0.315942837168882</v>
      </c>
      <c r="AA24" s="53">
        <v>0.2785486366344008</v>
      </c>
      <c r="AB24" s="52">
        <v>1328.7560581583198</v>
      </c>
      <c r="AC24" s="53">
        <v>0.28413910093299405</v>
      </c>
      <c r="AD24" s="53">
        <v>0.04160848924881318</v>
      </c>
      <c r="AE24" s="53">
        <v>4.633802816901408</v>
      </c>
      <c r="AF24" s="44"/>
      <c r="AG24" s="44"/>
      <c r="AH24" s="44"/>
      <c r="AI24" s="44"/>
    </row>
    <row r="25" spans="1:36" s="20" customFormat="1" ht="12">
      <c r="A25" s="44">
        <v>820</v>
      </c>
      <c r="B25" s="53">
        <v>250</v>
      </c>
      <c r="C25" s="44">
        <v>757</v>
      </c>
      <c r="D25" s="52">
        <v>964411.3897900098</v>
      </c>
      <c r="E25" s="52">
        <v>5429.782618652863</v>
      </c>
      <c r="F25" s="52">
        <v>30118.794194074442</v>
      </c>
      <c r="G25" s="59">
        <v>9.052637577654579</v>
      </c>
      <c r="H25" s="59">
        <v>1.7719290608200502</v>
      </c>
      <c r="I25" s="59">
        <v>0.22299107255241038</v>
      </c>
      <c r="J25" s="59">
        <v>2.898883943181335</v>
      </c>
      <c r="K25" s="59">
        <v>0.044998198497123165</v>
      </c>
      <c r="L25" s="59">
        <v>0.10899563635969835</v>
      </c>
      <c r="M25" s="59">
        <v>24.417022464505635</v>
      </c>
      <c r="N25" s="52">
        <v>1348.4796992162992</v>
      </c>
      <c r="O25" s="52">
        <v>7479.9647404042225</v>
      </c>
      <c r="P25" s="53">
        <v>2.248211181768905</v>
      </c>
      <c r="Q25" s="53">
        <v>0.44005635856561365</v>
      </c>
      <c r="R25" s="53">
        <v>0.0553795530249051</v>
      </c>
      <c r="S25" s="53">
        <v>0.7199341893237662</v>
      </c>
      <c r="T25" s="53">
        <v>0.011175246126101926</v>
      </c>
      <c r="U25" s="53">
        <v>0.027068929505446888</v>
      </c>
      <c r="V25" s="53">
        <v>6.063936886825707</v>
      </c>
      <c r="W25" s="53">
        <v>0</v>
      </c>
      <c r="X25" s="53">
        <v>0.02731726830824915</v>
      </c>
      <c r="Y25" s="53">
        <v>0.008691858098079276</v>
      </c>
      <c r="Z25" s="53">
        <v>0.19146921696054633</v>
      </c>
      <c r="AA25" s="53">
        <v>0.14900328168135898</v>
      </c>
      <c r="AB25" s="52">
        <v>2782.448036951501</v>
      </c>
      <c r="AC25" s="53">
        <v>0.07692307692307693</v>
      </c>
      <c r="AD25" s="53">
        <v>0.004463920058972889</v>
      </c>
      <c r="AE25" s="53">
        <v>5.54696132596685</v>
      </c>
      <c r="AF25" s="60">
        <v>-24.67</v>
      </c>
      <c r="AG25" s="60">
        <v>-55.86</v>
      </c>
      <c r="AH25" s="60"/>
      <c r="AI25" s="60"/>
      <c r="AJ25" s="105">
        <f>(AF25+1000)/(AG25+1000)</f>
        <v>1.0330353549261762</v>
      </c>
    </row>
    <row r="26" spans="1:35" s="20" customFormat="1" ht="12">
      <c r="A26" s="44">
        <v>850</v>
      </c>
      <c r="B26" s="53">
        <v>259.1463414634147</v>
      </c>
      <c r="C26" s="44">
        <v>702</v>
      </c>
      <c r="D26" s="52">
        <v>938114.7468891285</v>
      </c>
      <c r="E26" s="52">
        <v>307.9917091711808</v>
      </c>
      <c r="F26" s="52">
        <v>61558.34291096717</v>
      </c>
      <c r="G26" s="59">
        <v>10.50071733119016</v>
      </c>
      <c r="H26" s="59">
        <v>2.5539312507246614</v>
      </c>
      <c r="I26" s="59">
        <v>0.32699119772394847</v>
      </c>
      <c r="J26" s="59">
        <v>1.1379693670026094</v>
      </c>
      <c r="K26" s="59">
        <v>0.04599876175933219</v>
      </c>
      <c r="L26" s="59">
        <v>0.2859923013732393</v>
      </c>
      <c r="M26" s="59">
        <v>2.131942610236875</v>
      </c>
      <c r="N26" s="52">
        <v>106.61251471310104</v>
      </c>
      <c r="O26" s="52">
        <v>21308.657161488634</v>
      </c>
      <c r="P26" s="53">
        <v>3.6348636915658243</v>
      </c>
      <c r="Q26" s="53">
        <v>0.8840531252508442</v>
      </c>
      <c r="R26" s="53">
        <v>0.11318926075059754</v>
      </c>
      <c r="S26" s="53">
        <v>0.3939124731932109</v>
      </c>
      <c r="T26" s="53">
        <v>0.015922648301307296</v>
      </c>
      <c r="U26" s="53">
        <v>0.09899733509073666</v>
      </c>
      <c r="V26" s="53">
        <v>0.7379801343127643</v>
      </c>
      <c r="W26" s="53">
        <v>0</v>
      </c>
      <c r="X26" s="53">
        <v>0.041883487923003976</v>
      </c>
      <c r="Y26" s="53">
        <v>0.026306984149985967</v>
      </c>
      <c r="Z26" s="53">
        <v>0.36725934451493564</v>
      </c>
      <c r="AA26" s="53">
        <v>0.23433984565184873</v>
      </c>
      <c r="AB26" s="52">
        <v>4715.434699348909</v>
      </c>
      <c r="AC26" s="53">
        <v>0.2873462214411248</v>
      </c>
      <c r="AD26" s="53">
        <v>0.13414634146341461</v>
      </c>
      <c r="AE26" s="53">
        <v>199.87012987012986</v>
      </c>
      <c r="AF26" s="44"/>
      <c r="AG26" s="44"/>
      <c r="AH26" s="44"/>
      <c r="AI26" s="44"/>
    </row>
    <row r="27" spans="1:36" s="20" customFormat="1" ht="12">
      <c r="A27" s="44">
        <v>880</v>
      </c>
      <c r="B27" s="53">
        <v>268.2926829268293</v>
      </c>
      <c r="C27" s="44">
        <v>683</v>
      </c>
      <c r="D27" s="52">
        <v>951711.2412431933</v>
      </c>
      <c r="E27" s="52">
        <v>920.0205339382969</v>
      </c>
      <c r="F27" s="52">
        <v>47351.05682823734</v>
      </c>
      <c r="G27" s="59">
        <v>8.533190452277703</v>
      </c>
      <c r="H27" s="59">
        <v>3.52207860927248</v>
      </c>
      <c r="I27" s="59">
        <v>0.33000736543438913</v>
      </c>
      <c r="J27" s="59">
        <v>1.3660304884344714</v>
      </c>
      <c r="K27" s="59">
        <v>0.14600325864672972</v>
      </c>
      <c r="L27" s="59">
        <v>0.11200249978379266</v>
      </c>
      <c r="M27" s="59">
        <v>2.5560570486372685</v>
      </c>
      <c r="N27" s="52">
        <v>352.92149325305104</v>
      </c>
      <c r="O27" s="52">
        <v>18163.948592969526</v>
      </c>
      <c r="P27" s="53">
        <v>3.2733468499220475</v>
      </c>
      <c r="Q27" s="53">
        <v>1.3510755426491803</v>
      </c>
      <c r="R27" s="53">
        <v>0.1265914051885944</v>
      </c>
      <c r="S27" s="53">
        <v>0.5240116954170301</v>
      </c>
      <c r="T27" s="53">
        <v>0.05600710653798418</v>
      </c>
      <c r="U27" s="53">
        <v>0.04296435570037142</v>
      </c>
      <c r="V27" s="53">
        <v>0.9805079747334765</v>
      </c>
      <c r="W27" s="53">
        <v>0</v>
      </c>
      <c r="X27" s="53">
        <v>0.0632957025942972</v>
      </c>
      <c r="Y27" s="53">
        <v>0.008439427012572958</v>
      </c>
      <c r="Z27" s="53">
        <v>0.20523152053302424</v>
      </c>
      <c r="AA27" s="53">
        <v>0.15114246558880662</v>
      </c>
      <c r="AB27" s="52">
        <v>3927.8307756117792</v>
      </c>
      <c r="AC27" s="53">
        <v>0.24158125915080528</v>
      </c>
      <c r="AD27" s="53">
        <v>0.04381846635367762</v>
      </c>
      <c r="AE27" s="53">
        <v>51.46739130434783</v>
      </c>
      <c r="AF27" s="60">
        <v>-21.45</v>
      </c>
      <c r="AG27" s="60">
        <v>-56.41</v>
      </c>
      <c r="AH27" s="60"/>
      <c r="AI27" s="60"/>
      <c r="AJ27" s="105">
        <f>(AF27+1000)/(AG27+1000)</f>
        <v>1.0370499899320678</v>
      </c>
    </row>
    <row r="28" spans="1:35" s="20" customFormat="1" ht="12">
      <c r="A28" s="44">
        <v>980</v>
      </c>
      <c r="B28" s="53">
        <v>298.7804878048781</v>
      </c>
      <c r="C28" s="44">
        <v>609</v>
      </c>
      <c r="D28" s="52">
        <v>983788.3836356857</v>
      </c>
      <c r="E28" s="52">
        <v>769.9987348920786</v>
      </c>
      <c r="F28" s="52">
        <v>15429.974648551653</v>
      </c>
      <c r="G28" s="59">
        <v>6.115989951428509</v>
      </c>
      <c r="H28" s="59">
        <v>1.3499977819536444</v>
      </c>
      <c r="I28" s="59">
        <v>0.1819997009744913</v>
      </c>
      <c r="J28" s="59">
        <v>0.6309989632687034</v>
      </c>
      <c r="K28" s="59">
        <v>0.09799983898626455</v>
      </c>
      <c r="L28" s="59">
        <v>0.10499982748528344</v>
      </c>
      <c r="M28" s="59">
        <v>1.9819967435793504</v>
      </c>
      <c r="N28" s="52">
        <v>424.82688821631916</v>
      </c>
      <c r="O28" s="52">
        <v>8513.089461269876</v>
      </c>
      <c r="P28" s="53">
        <v>3.374339283546763</v>
      </c>
      <c r="Q28" s="53">
        <v>0.744826362457183</v>
      </c>
      <c r="R28" s="53">
        <v>0.10041362812385726</v>
      </c>
      <c r="S28" s="53">
        <v>0.3481373590448018</v>
      </c>
      <c r="T28" s="53">
        <v>0.05406887668207699</v>
      </c>
      <c r="U28" s="53">
        <v>0.057930939302225336</v>
      </c>
      <c r="V28" s="53">
        <v>1.0935154447334345</v>
      </c>
      <c r="W28" s="53">
        <v>0</v>
      </c>
      <c r="X28" s="53">
        <v>0.05406887668207699</v>
      </c>
      <c r="Y28" s="53">
        <v>0.02151720602654084</v>
      </c>
      <c r="Z28" s="53">
        <v>0.2973788217514234</v>
      </c>
      <c r="AA28" s="53">
        <v>0.27751678541923186</v>
      </c>
      <c r="AB28" s="52">
        <v>2066.702384141441</v>
      </c>
      <c r="AC28" s="53">
        <v>0.28843106180665606</v>
      </c>
      <c r="AD28" s="53">
        <v>0.052976791120080725</v>
      </c>
      <c r="AE28" s="53">
        <v>20.038961038961038</v>
      </c>
      <c r="AF28" s="44"/>
      <c r="AG28" s="44"/>
      <c r="AH28" s="44"/>
      <c r="AI28" s="44"/>
    </row>
    <row r="29" spans="1:35" s="20" customFormat="1" ht="12">
      <c r="A29" s="44">
        <v>1010</v>
      </c>
      <c r="B29" s="53">
        <v>307.9268292682927</v>
      </c>
      <c r="C29" s="44">
        <v>601</v>
      </c>
      <c r="D29" s="52">
        <v>992962.124817388</v>
      </c>
      <c r="E29" s="52">
        <v>279.99777933761203</v>
      </c>
      <c r="F29" s="52">
        <v>6749.946466174576</v>
      </c>
      <c r="G29" s="59">
        <v>2.81697765855019</v>
      </c>
      <c r="H29" s="59">
        <v>0.8879929573278553</v>
      </c>
      <c r="I29" s="59">
        <v>0.12399901656379962</v>
      </c>
      <c r="J29" s="59">
        <v>0.7769938376618735</v>
      </c>
      <c r="K29" s="59">
        <v>0</v>
      </c>
      <c r="L29" s="59">
        <v>0.11099911966598192</v>
      </c>
      <c r="M29" s="59">
        <v>2.1799827105571223</v>
      </c>
      <c r="N29" s="52">
        <v>160.2649519003969</v>
      </c>
      <c r="O29" s="52">
        <v>3863.5300904559967</v>
      </c>
      <c r="P29" s="53">
        <v>1.6123798910836362</v>
      </c>
      <c r="Q29" s="53">
        <v>0.5082688474555445</v>
      </c>
      <c r="R29" s="53">
        <v>0.0709744786987472</v>
      </c>
      <c r="S29" s="53">
        <v>0.44473524152360144</v>
      </c>
      <c r="T29" s="53">
        <v>0</v>
      </c>
      <c r="U29" s="53">
        <v>0.06353360593194306</v>
      </c>
      <c r="V29" s="53">
        <v>1.247777125510233</v>
      </c>
      <c r="W29" s="53">
        <v>0</v>
      </c>
      <c r="X29" s="53">
        <v>0.029191116239000864</v>
      </c>
      <c r="Y29" s="53">
        <v>0.01087512173609836</v>
      </c>
      <c r="Z29" s="53">
        <v>0.2907664127335773</v>
      </c>
      <c r="AA29" s="53">
        <v>0.26100292166636074</v>
      </c>
      <c r="AB29" s="52">
        <v>1821.8623481781376</v>
      </c>
      <c r="AC29" s="53">
        <v>0.15958815958815958</v>
      </c>
      <c r="AD29" s="53">
        <v>0.050917431192660546</v>
      </c>
      <c r="AE29" s="53">
        <v>24.107142857142858</v>
      </c>
      <c r="AF29" s="44"/>
      <c r="AG29" s="44"/>
      <c r="AH29" s="44"/>
      <c r="AI29" s="44"/>
    </row>
    <row r="30" spans="1:36" s="20" customFormat="1" ht="12">
      <c r="A30" s="44">
        <v>1040</v>
      </c>
      <c r="B30" s="53">
        <v>317.07317073170736</v>
      </c>
      <c r="C30" s="44">
        <v>682</v>
      </c>
      <c r="D30" s="52">
        <v>934209.6391209383</v>
      </c>
      <c r="E30" s="52">
        <v>2339.923954811393</v>
      </c>
      <c r="F30" s="52">
        <v>63407.93930538052</v>
      </c>
      <c r="G30" s="59">
        <v>18.817388453692644</v>
      </c>
      <c r="H30" s="59">
        <v>2.5389174877205667</v>
      </c>
      <c r="I30" s="59">
        <v>0.23799226548936386</v>
      </c>
      <c r="J30" s="59">
        <v>2.371922914877189</v>
      </c>
      <c r="K30" s="59">
        <v>0.04399857009047063</v>
      </c>
      <c r="L30" s="59">
        <v>0.07199766014804285</v>
      </c>
      <c r="M30" s="59">
        <v>17.51243086350937</v>
      </c>
      <c r="N30" s="52">
        <v>902.3460412249211</v>
      </c>
      <c r="O30" s="52">
        <v>24452.035245330022</v>
      </c>
      <c r="P30" s="53">
        <v>7.256558890500242</v>
      </c>
      <c r="Q30" s="53">
        <v>0.9790840165256729</v>
      </c>
      <c r="R30" s="53">
        <v>0.09177707598783386</v>
      </c>
      <c r="S30" s="53">
        <v>0.914685816147655</v>
      </c>
      <c r="T30" s="53">
        <v>0.016967190518759202</v>
      </c>
      <c r="U30" s="53">
        <v>0.027764493576151416</v>
      </c>
      <c r="V30" s="53">
        <v>6.7533274444324976</v>
      </c>
      <c r="W30" s="53">
        <v>0</v>
      </c>
      <c r="X30" s="53">
        <v>0</v>
      </c>
      <c r="Y30" s="53">
        <v>0</v>
      </c>
      <c r="Z30" s="53">
        <v>0.2144035892825026</v>
      </c>
      <c r="AA30" s="53">
        <v>0.13380943431839643</v>
      </c>
      <c r="AB30" s="52">
        <v>2969.049960200403</v>
      </c>
      <c r="AC30" s="53">
        <v>0.10033726812816189</v>
      </c>
      <c r="AD30" s="53">
        <v>0.004111231656483754</v>
      </c>
      <c r="AE30" s="53">
        <v>27.0982905982906</v>
      </c>
      <c r="AF30" s="60">
        <v>-21.29</v>
      </c>
      <c r="AG30" s="60">
        <v>-55.22</v>
      </c>
      <c r="AH30" s="60">
        <v>-51.79</v>
      </c>
      <c r="AI30" s="60"/>
      <c r="AJ30" s="105">
        <f>(AF30+1000)/(AG30+1000)</f>
        <v>1.0359131226317237</v>
      </c>
    </row>
    <row r="31" spans="1:35" s="20" customFormat="1" ht="12">
      <c r="A31" s="44">
        <v>1070</v>
      </c>
      <c r="B31" s="53">
        <v>326.219512195122</v>
      </c>
      <c r="C31" s="44">
        <v>742</v>
      </c>
      <c r="D31" s="52">
        <v>980607.216804322</v>
      </c>
      <c r="E31" s="52">
        <v>379.9950463845754</v>
      </c>
      <c r="F31" s="52">
        <v>18999.75231922877</v>
      </c>
      <c r="G31" s="59">
        <v>5.856923649143311</v>
      </c>
      <c r="H31" s="59">
        <v>1.5209801725024714</v>
      </c>
      <c r="I31" s="59">
        <v>0.1979974189056472</v>
      </c>
      <c r="J31" s="59">
        <v>1.0099868338116347</v>
      </c>
      <c r="K31" s="59">
        <v>0.059999217850196115</v>
      </c>
      <c r="L31" s="59">
        <v>0.13499824016294126</v>
      </c>
      <c r="M31" s="59">
        <v>2.6899649336171256</v>
      </c>
      <c r="N31" s="52">
        <v>103.96090891653478</v>
      </c>
      <c r="O31" s="52">
        <v>5198.045445826738</v>
      </c>
      <c r="P31" s="53">
        <v>1.6023659040109057</v>
      </c>
      <c r="Q31" s="53">
        <v>0.41611721700539306</v>
      </c>
      <c r="R31" s="53">
        <v>0.0541691051722997</v>
      </c>
      <c r="S31" s="53">
        <v>0.27631715264657924</v>
      </c>
      <c r="T31" s="53">
        <v>0.016414880355242332</v>
      </c>
      <c r="U31" s="53">
        <v>0.036933480799295246</v>
      </c>
      <c r="V31" s="53">
        <v>0.7359338025933644</v>
      </c>
      <c r="W31" s="53">
        <v>0</v>
      </c>
      <c r="X31" s="53">
        <v>0.030641109996452354</v>
      </c>
      <c r="Y31" s="53">
        <v>0.007933858838367128</v>
      </c>
      <c r="Z31" s="53">
        <v>0.2380157651510138</v>
      </c>
      <c r="AA31" s="53">
        <v>0.15156406194673752</v>
      </c>
      <c r="AB31" s="52">
        <v>2575.223637842233</v>
      </c>
      <c r="AC31" s="53">
        <v>0.19603960396039605</v>
      </c>
      <c r="AD31" s="53">
        <v>0.05018587360594796</v>
      </c>
      <c r="AE31" s="53">
        <v>50</v>
      </c>
      <c r="AF31" s="60"/>
      <c r="AG31" s="60"/>
      <c r="AH31" s="60"/>
      <c r="AI31" s="60"/>
    </row>
    <row r="32" spans="1:35" s="20" customFormat="1" ht="12">
      <c r="A32" s="44">
        <v>1100</v>
      </c>
      <c r="B32" s="53">
        <v>335.3658536585366</v>
      </c>
      <c r="C32" s="44">
        <v>703</v>
      </c>
      <c r="D32" s="52">
        <v>984551.091525414</v>
      </c>
      <c r="E32" s="52">
        <v>1719.9320300061063</v>
      </c>
      <c r="F32" s="52">
        <v>13689.459006269532</v>
      </c>
      <c r="G32" s="59">
        <v>8.20867560134891</v>
      </c>
      <c r="H32" s="59">
        <v>2.2889095445837078</v>
      </c>
      <c r="I32" s="59">
        <v>0.25498992305323087</v>
      </c>
      <c r="J32" s="59">
        <v>3.393865877814375</v>
      </c>
      <c r="K32" s="59">
        <v>0.14099442804119824</v>
      </c>
      <c r="L32" s="59">
        <v>0.07599699667468841</v>
      </c>
      <c r="M32" s="59">
        <v>23.942053833974537</v>
      </c>
      <c r="N32" s="52">
        <v>592.0676404857437</v>
      </c>
      <c r="O32" s="52">
        <v>4712.445347819669</v>
      </c>
      <c r="P32" s="53">
        <v>2.8257460818299243</v>
      </c>
      <c r="Q32" s="53">
        <v>0.7879318773673648</v>
      </c>
      <c r="R32" s="53">
        <v>0.08777746995573525</v>
      </c>
      <c r="S32" s="53">
        <v>1.1683009138422176</v>
      </c>
      <c r="T32" s="53">
        <v>0.04853577750493597</v>
      </c>
      <c r="U32" s="53">
        <v>0.02616112830053286</v>
      </c>
      <c r="V32" s="53">
        <v>8.24178809078498</v>
      </c>
      <c r="W32" s="53">
        <v>0</v>
      </c>
      <c r="X32" s="53">
        <v>0</v>
      </c>
      <c r="Y32" s="53">
        <v>0.012047888033140136</v>
      </c>
      <c r="Z32" s="53">
        <v>0.2960338202428719</v>
      </c>
      <c r="AA32" s="53">
        <v>0.10911944304301208</v>
      </c>
      <c r="AB32" s="52">
        <v>1304.0579157934844</v>
      </c>
      <c r="AC32" s="53">
        <v>0.07513258691809074</v>
      </c>
      <c r="AD32" s="53">
        <v>0.0031742054045023594</v>
      </c>
      <c r="AE32" s="53">
        <v>7.959302325581396</v>
      </c>
      <c r="AF32" s="44"/>
      <c r="AG32" s="44"/>
      <c r="AH32" s="44"/>
      <c r="AI32" s="44"/>
    </row>
    <row r="33" spans="1:36" s="20" customFormat="1" ht="12">
      <c r="A33" s="44">
        <v>1130</v>
      </c>
      <c r="B33" s="53">
        <v>344.51219512195127</v>
      </c>
      <c r="C33" s="44">
        <v>773</v>
      </c>
      <c r="D33" s="52">
        <v>980249.766192441</v>
      </c>
      <c r="E33" s="52">
        <v>939.990186502453</v>
      </c>
      <c r="F33" s="52">
        <v>18799.80373004906</v>
      </c>
      <c r="G33" s="59">
        <v>2.945969244081092</v>
      </c>
      <c r="H33" s="59">
        <v>1.1709877748876303</v>
      </c>
      <c r="I33" s="59">
        <v>0.19199799554092656</v>
      </c>
      <c r="J33" s="59">
        <v>1.1409880880843606</v>
      </c>
      <c r="K33" s="59">
        <v>0.04299955108468668</v>
      </c>
      <c r="L33" s="59">
        <v>0.08999906040980933</v>
      </c>
      <c r="M33" s="59">
        <v>3.7279610800863243</v>
      </c>
      <c r="N33" s="52">
        <v>209.15693671205932</v>
      </c>
      <c r="O33" s="52">
        <v>4183.138734241187</v>
      </c>
      <c r="P33" s="53">
        <v>0.6555067399507731</v>
      </c>
      <c r="Q33" s="53">
        <v>0.2605561413721505</v>
      </c>
      <c r="R33" s="53">
        <v>0.042721416860335516</v>
      </c>
      <c r="S33" s="53">
        <v>0.2538809199877231</v>
      </c>
      <c r="T33" s="53">
        <v>0.00956781731767931</v>
      </c>
      <c r="U33" s="53">
        <v>0.020025664153282274</v>
      </c>
      <c r="V33" s="53">
        <v>0.8295075107048481</v>
      </c>
      <c r="W33" s="53">
        <v>0</v>
      </c>
      <c r="X33" s="53">
        <v>0.007120236143389254</v>
      </c>
      <c r="Y33" s="53">
        <v>0.0051176697280610264</v>
      </c>
      <c r="Z33" s="53">
        <v>0.1744457855130367</v>
      </c>
      <c r="AA33" s="53">
        <v>0.06452714004946511</v>
      </c>
      <c r="AB33" s="52">
        <v>4566.431867864951</v>
      </c>
      <c r="AC33" s="53">
        <v>0.16827344434706398</v>
      </c>
      <c r="AD33" s="53">
        <v>0.024141630901287552</v>
      </c>
      <c r="AE33" s="53">
        <v>20</v>
      </c>
      <c r="AF33" s="60">
        <v>-24.51</v>
      </c>
      <c r="AG33" s="60">
        <v>-51.71</v>
      </c>
      <c r="AH33" s="60"/>
      <c r="AI33" s="60"/>
      <c r="AJ33" s="105">
        <f>(AF33+1000)/(AG33+1000)</f>
        <v>1.02868320872307</v>
      </c>
    </row>
    <row r="34" spans="1:35" s="20" customFormat="1" ht="12">
      <c r="A34" s="44">
        <v>1160</v>
      </c>
      <c r="B34" s="53">
        <v>353.6585365853659</v>
      </c>
      <c r="C34" s="44">
        <v>718</v>
      </c>
      <c r="D34" s="52">
        <v>978852.7760665126</v>
      </c>
      <c r="E34" s="52">
        <v>449.99667902450875</v>
      </c>
      <c r="F34" s="52">
        <v>20689.84730892686</v>
      </c>
      <c r="G34" s="59">
        <v>2.4799816977350706</v>
      </c>
      <c r="H34" s="59">
        <v>1.4149895573770663</v>
      </c>
      <c r="I34" s="59">
        <v>0.4549966421247811</v>
      </c>
      <c r="J34" s="59">
        <v>0.5519959262700641</v>
      </c>
      <c r="K34" s="59">
        <v>0.2209983690320365</v>
      </c>
      <c r="L34" s="59">
        <v>0.05699957934310444</v>
      </c>
      <c r="M34" s="59">
        <v>1.3609899558941254</v>
      </c>
      <c r="N34" s="52">
        <v>142.26914503978202</v>
      </c>
      <c r="O34" s="52">
        <v>6541.219135273533</v>
      </c>
      <c r="P34" s="53">
        <v>0.784061065997021</v>
      </c>
      <c r="Q34" s="53">
        <v>0.4473574227362034</v>
      </c>
      <c r="R34" s="53">
        <v>0.14384991331800182</v>
      </c>
      <c r="S34" s="53">
        <v>0.17451681791546597</v>
      </c>
      <c r="T34" s="53">
        <v>0.06986995789731516</v>
      </c>
      <c r="U34" s="53">
        <v>0.018020758371705723</v>
      </c>
      <c r="V34" s="53">
        <v>0.43028512533142965</v>
      </c>
      <c r="W34" s="53">
        <v>0</v>
      </c>
      <c r="X34" s="53">
        <v>0.00885230235803088</v>
      </c>
      <c r="Y34" s="53">
        <v>0.00505845849030336</v>
      </c>
      <c r="Z34" s="53">
        <v>0.1874791177968683</v>
      </c>
      <c r="AA34" s="53">
        <v>0.06386303844007993</v>
      </c>
      <c r="AB34" s="52">
        <v>5311.93838254172</v>
      </c>
      <c r="AC34" s="53">
        <v>0.8242753623188406</v>
      </c>
      <c r="AD34" s="53">
        <v>0.04188096987509184</v>
      </c>
      <c r="AE34" s="53">
        <v>45.977777777777774</v>
      </c>
      <c r="AF34" s="60">
        <v>-24.23</v>
      </c>
      <c r="AG34" s="60">
        <v>-50.24</v>
      </c>
      <c r="AH34" s="60"/>
      <c r="AI34" s="60"/>
    </row>
    <row r="35" spans="1:35" s="20" customFormat="1" ht="12">
      <c r="A35" s="44">
        <v>1180</v>
      </c>
      <c r="B35" s="53">
        <v>359.7560975609756</v>
      </c>
      <c r="C35" s="44">
        <v>726</v>
      </c>
      <c r="D35" s="52">
        <v>957768.7203577805</v>
      </c>
      <c r="E35" s="52">
        <v>989.9883409073092</v>
      </c>
      <c r="F35" s="52">
        <v>41229.51444000845</v>
      </c>
      <c r="G35" s="59">
        <v>1.984976622930312</v>
      </c>
      <c r="H35" s="59">
        <v>1.7499793904927183</v>
      </c>
      <c r="I35" s="59">
        <v>0.9509888002049001</v>
      </c>
      <c r="J35" s="59">
        <v>0.8129904254117599</v>
      </c>
      <c r="K35" s="59">
        <v>0.7359913322300804</v>
      </c>
      <c r="L35" s="59">
        <v>0.2759967495862802</v>
      </c>
      <c r="M35" s="59">
        <v>4.148951137802451</v>
      </c>
      <c r="N35" s="52">
        <v>298.6328466373287</v>
      </c>
      <c r="O35" s="52">
        <v>12437.002289754611</v>
      </c>
      <c r="P35" s="53">
        <v>0.5987739399748461</v>
      </c>
      <c r="Q35" s="53">
        <v>0.5278863450659852</v>
      </c>
      <c r="R35" s="53">
        <v>0.2868685223758582</v>
      </c>
      <c r="S35" s="53">
        <v>0.24524091345065477</v>
      </c>
      <c r="T35" s="53">
        <v>0.2220139142677515</v>
      </c>
      <c r="U35" s="53">
        <v>0.0832552178504068</v>
      </c>
      <c r="V35" s="53">
        <v>1.2515431118164415</v>
      </c>
      <c r="W35" s="53">
        <v>0</v>
      </c>
      <c r="X35" s="53">
        <v>0.015384116341922993</v>
      </c>
      <c r="Y35" s="53">
        <v>0</v>
      </c>
      <c r="Z35" s="53">
        <v>0.2220139142677515</v>
      </c>
      <c r="AA35" s="53">
        <v>0.09954428221244292</v>
      </c>
      <c r="AB35" s="52">
        <v>11038.821954484607</v>
      </c>
      <c r="AC35" s="53">
        <v>1.169741697416974</v>
      </c>
      <c r="AD35" s="53">
        <v>0.06652205350686913</v>
      </c>
      <c r="AE35" s="53">
        <v>41.64646464646464</v>
      </c>
      <c r="AF35" s="60">
        <v>-27.1</v>
      </c>
      <c r="AG35" s="60">
        <v>-48.71</v>
      </c>
      <c r="AH35" s="60"/>
      <c r="AI35" s="60"/>
    </row>
    <row r="36" spans="1:35" s="20" customFormat="1" ht="12">
      <c r="A36" s="44">
        <v>1190</v>
      </c>
      <c r="B36" s="53">
        <v>362.8048780487805</v>
      </c>
      <c r="C36" s="44">
        <v>750</v>
      </c>
      <c r="D36" s="52">
        <v>970150.6322254955</v>
      </c>
      <c r="E36" s="52">
        <v>429.99584796009225</v>
      </c>
      <c r="F36" s="52">
        <v>29409.71601978212</v>
      </c>
      <c r="G36" s="59">
        <v>1.7909827062709887</v>
      </c>
      <c r="H36" s="59">
        <v>1.6679838939475204</v>
      </c>
      <c r="I36" s="59">
        <v>0.8789915124579559</v>
      </c>
      <c r="J36" s="59">
        <v>0.6709935208865625</v>
      </c>
      <c r="K36" s="59">
        <v>0.6539936850369775</v>
      </c>
      <c r="L36" s="59">
        <v>0.08999913096839139</v>
      </c>
      <c r="M36" s="59">
        <v>3.20296907213064</v>
      </c>
      <c r="N36" s="52">
        <v>111.79892046962402</v>
      </c>
      <c r="O36" s="52">
        <v>7646.526165143353</v>
      </c>
      <c r="P36" s="53">
        <v>0.4656555036304572</v>
      </c>
      <c r="Q36" s="53">
        <v>0.43367581242635544</v>
      </c>
      <c r="R36" s="53">
        <v>0.22853779323906862</v>
      </c>
      <c r="S36" s="53">
        <v>0.1744583154305063</v>
      </c>
      <c r="T36" s="53">
        <v>0.1700383581096142</v>
      </c>
      <c r="U36" s="53">
        <v>0.023399774051781768</v>
      </c>
      <c r="V36" s="53">
        <v>0.8327719587539667</v>
      </c>
      <c r="W36" s="53">
        <v>0</v>
      </c>
      <c r="X36" s="53">
        <v>0.019759809199282385</v>
      </c>
      <c r="Y36" s="53">
        <v>0.004939952299820596</v>
      </c>
      <c r="Z36" s="53">
        <v>0.1377986694160482</v>
      </c>
      <c r="AA36" s="53">
        <v>0.01949981170981814</v>
      </c>
      <c r="AB36" s="52">
        <v>8502.457357617808</v>
      </c>
      <c r="AC36" s="53">
        <v>1.3099850968703426</v>
      </c>
      <c r="AD36" s="53">
        <v>0.0280986575085857</v>
      </c>
      <c r="AE36" s="53">
        <v>68.3953488372093</v>
      </c>
      <c r="AF36" s="44"/>
      <c r="AG36" s="44"/>
      <c r="AH36" s="44"/>
      <c r="AI36" s="44"/>
    </row>
    <row r="37" spans="1:36" s="20" customFormat="1" ht="12">
      <c r="A37" s="44">
        <v>1200</v>
      </c>
      <c r="B37" s="53">
        <v>365.8536585365854</v>
      </c>
      <c r="C37" s="44">
        <v>730</v>
      </c>
      <c r="D37" s="52">
        <v>641339.3698759597</v>
      </c>
      <c r="E37" s="52">
        <v>5417.575586302389</v>
      </c>
      <c r="F37" s="52">
        <v>353158.208532087</v>
      </c>
      <c r="G37" s="59">
        <v>10.300165583457416</v>
      </c>
      <c r="H37" s="59">
        <v>14.22113591404377</v>
      </c>
      <c r="I37" s="59">
        <v>11.045082226573996</v>
      </c>
      <c r="J37" s="59">
        <v>4.442411980767959</v>
      </c>
      <c r="K37" s="59">
        <v>9.711004238447032</v>
      </c>
      <c r="L37" s="59">
        <v>0.23701893190072953</v>
      </c>
      <c r="M37" s="59">
        <v>29.78989375518026</v>
      </c>
      <c r="N37" s="52">
        <v>1595.5873302123478</v>
      </c>
      <c r="O37" s="52">
        <v>104012.34908821744</v>
      </c>
      <c r="P37" s="53">
        <v>3.033610411566226</v>
      </c>
      <c r="Q37" s="53">
        <v>4.188416741807413</v>
      </c>
      <c r="R37" s="53">
        <v>3.253003669470424</v>
      </c>
      <c r="S37" s="53">
        <v>1.308381610774125</v>
      </c>
      <c r="T37" s="53">
        <v>2.8600902894056333</v>
      </c>
      <c r="U37" s="53">
        <v>0.06980694569679022</v>
      </c>
      <c r="V37" s="53">
        <v>8.773735832005148</v>
      </c>
      <c r="W37" s="53">
        <v>0.045873135743605</v>
      </c>
      <c r="X37" s="53">
        <v>0.035900714929777824</v>
      </c>
      <c r="Y37" s="53">
        <v>0.017950357464888912</v>
      </c>
      <c r="Z37" s="53">
        <v>0.9433910089880506</v>
      </c>
      <c r="AA37" s="53">
        <v>0.45873135743605004</v>
      </c>
      <c r="AB37" s="52">
        <v>14402.098867716104</v>
      </c>
      <c r="AC37" s="53">
        <v>2.486280487804878</v>
      </c>
      <c r="AD37" s="53">
        <v>0.007956353716753808</v>
      </c>
      <c r="AE37" s="53">
        <v>65.1875</v>
      </c>
      <c r="AF37" s="60">
        <v>-29.23</v>
      </c>
      <c r="AG37" s="60">
        <v>-48.31</v>
      </c>
      <c r="AH37" s="60"/>
      <c r="AI37" s="60"/>
      <c r="AJ37" s="105">
        <f>(AF37+1000)/(AG37+1000)</f>
        <v>1.0200485452195567</v>
      </c>
    </row>
    <row r="38" spans="1:35" s="20" customFormat="1" ht="12">
      <c r="A38" s="44">
        <v>1204</v>
      </c>
      <c r="B38" s="53">
        <v>367.07317073170736</v>
      </c>
      <c r="C38" s="44">
        <v>645</v>
      </c>
      <c r="D38" s="52">
        <v>945093.4854706047</v>
      </c>
      <c r="E38" s="52">
        <v>269.99813890282854</v>
      </c>
      <c r="F38" s="52">
        <v>54629.62343800565</v>
      </c>
      <c r="G38" s="59">
        <v>1.743987978690863</v>
      </c>
      <c r="H38" s="59">
        <v>1.2639912873080568</v>
      </c>
      <c r="I38" s="59">
        <v>0.9439934930528524</v>
      </c>
      <c r="J38" s="59">
        <v>0.5389962846986096</v>
      </c>
      <c r="K38" s="59">
        <v>0.6639954230795488</v>
      </c>
      <c r="L38" s="59">
        <v>0.07899945545675355</v>
      </c>
      <c r="M38" s="59">
        <v>1.0979924315381695</v>
      </c>
      <c r="N38" s="52">
        <v>125.58052972224583</v>
      </c>
      <c r="O38" s="52">
        <v>25409.12718046774</v>
      </c>
      <c r="P38" s="53">
        <v>0.811157199391099</v>
      </c>
      <c r="Q38" s="53">
        <v>0.5879029243293287</v>
      </c>
      <c r="R38" s="53">
        <v>0.43906674095481507</v>
      </c>
      <c r="S38" s="53">
        <v>0.2506959463714463</v>
      </c>
      <c r="T38" s="53">
        <v>0.3088350805021157</v>
      </c>
      <c r="U38" s="53">
        <v>0.03674393277058304</v>
      </c>
      <c r="V38" s="53">
        <v>0.5106941542037997</v>
      </c>
      <c r="W38" s="53">
        <v>0.016744070629632776</v>
      </c>
      <c r="X38" s="53">
        <v>0.0032557915113174845</v>
      </c>
      <c r="Y38" s="53">
        <v>0.0032557915113174845</v>
      </c>
      <c r="Z38" s="53">
        <v>0.23767278032617636</v>
      </c>
      <c r="AA38" s="53">
        <v>0</v>
      </c>
      <c r="AB38" s="52">
        <v>18161.56914893617</v>
      </c>
      <c r="AC38" s="53">
        <v>1.7513914656771798</v>
      </c>
      <c r="AD38" s="53">
        <v>0.07194899817850638</v>
      </c>
      <c r="AE38" s="53">
        <v>202.33333333333334</v>
      </c>
      <c r="AF38" s="44"/>
      <c r="AG38" s="44"/>
      <c r="AH38" s="44"/>
      <c r="AI38" s="44"/>
    </row>
    <row r="39" spans="1:36" s="20" customFormat="1" ht="12">
      <c r="A39" s="44">
        <v>1210</v>
      </c>
      <c r="B39" s="53">
        <v>368.9024390243903</v>
      </c>
      <c r="C39" s="44">
        <v>623</v>
      </c>
      <c r="D39" s="52">
        <v>947410.8944338935</v>
      </c>
      <c r="E39" s="52">
        <v>569.9945217826511</v>
      </c>
      <c r="F39" s="52">
        <v>52009.50013669418</v>
      </c>
      <c r="G39" s="59">
        <v>1.7829828637516962</v>
      </c>
      <c r="H39" s="59">
        <v>1.454986016129399</v>
      </c>
      <c r="I39" s="59">
        <v>0.9119912348522418</v>
      </c>
      <c r="J39" s="59">
        <v>0.5719945025608358</v>
      </c>
      <c r="K39" s="59">
        <v>0.6259939835718239</v>
      </c>
      <c r="L39" s="59">
        <v>0.19899808742938171</v>
      </c>
      <c r="M39" s="59">
        <v>1.6019846033259775</v>
      </c>
      <c r="N39" s="52">
        <v>294.60391013485344</v>
      </c>
      <c r="O39" s="52">
        <v>26881.314677392504</v>
      </c>
      <c r="P39" s="53">
        <v>0.9215417048604275</v>
      </c>
      <c r="Q39" s="53">
        <v>0.7520152442915997</v>
      </c>
      <c r="R39" s="53">
        <v>0.4713662562157655</v>
      </c>
      <c r="S39" s="53">
        <v>0.2956376080651512</v>
      </c>
      <c r="T39" s="53">
        <v>0.3235474521831899</v>
      </c>
      <c r="U39" s="53">
        <v>0.10285294406462428</v>
      </c>
      <c r="V39" s="53">
        <v>0.8279920421684829</v>
      </c>
      <c r="W39" s="53">
        <v>0</v>
      </c>
      <c r="X39" s="53">
        <v>0.12042580887968572</v>
      </c>
      <c r="Y39" s="53">
        <v>0</v>
      </c>
      <c r="Z39" s="53">
        <v>0.7142852698357324</v>
      </c>
      <c r="AA39" s="53">
        <v>0.4377710734810892</v>
      </c>
      <c r="AB39" s="52">
        <v>16062.384187770227</v>
      </c>
      <c r="AC39" s="53">
        <v>1.5944055944055946</v>
      </c>
      <c r="AD39" s="53">
        <v>0.12421972534332085</v>
      </c>
      <c r="AE39" s="53">
        <v>91.24561403508773</v>
      </c>
      <c r="AF39" s="60">
        <v>-20.65</v>
      </c>
      <c r="AG39" s="60">
        <v>-50.68</v>
      </c>
      <c r="AH39" s="60"/>
      <c r="AI39" s="60"/>
      <c r="AJ39" s="105">
        <f>(AF39+1000)/(AG39+1000)</f>
        <v>1.0316331690051825</v>
      </c>
    </row>
    <row r="40" spans="1:36" s="20" customFormat="1" ht="12">
      <c r="A40" s="44">
        <v>1240</v>
      </c>
      <c r="B40" s="53">
        <v>378.0487804878049</v>
      </c>
      <c r="C40" s="44">
        <v>670</v>
      </c>
      <c r="D40" s="52">
        <v>876886.1670123807</v>
      </c>
      <c r="E40" s="52">
        <v>199.971760187998</v>
      </c>
      <c r="F40" s="52">
        <v>122892.64522353417</v>
      </c>
      <c r="G40" s="59">
        <v>6.399096326015936</v>
      </c>
      <c r="H40" s="59">
        <v>2.2526818785177976</v>
      </c>
      <c r="I40" s="59">
        <v>2.2466827257121573</v>
      </c>
      <c r="J40" s="59">
        <v>1.0388532941766495</v>
      </c>
      <c r="K40" s="59">
        <v>1.7257562904224228</v>
      </c>
      <c r="L40" s="59">
        <v>0.08698771568177913</v>
      </c>
      <c r="M40" s="59">
        <v>7.340963316501407</v>
      </c>
      <c r="N40" s="52">
        <v>82.07796127119323</v>
      </c>
      <c r="O40" s="52">
        <v>50441.01109921179</v>
      </c>
      <c r="P40" s="53">
        <v>2.626494760678183</v>
      </c>
      <c r="Q40" s="53">
        <v>0.9246082337199917</v>
      </c>
      <c r="R40" s="53">
        <v>0.9221458948818558</v>
      </c>
      <c r="S40" s="53">
        <v>0.4263950088038488</v>
      </c>
      <c r="T40" s="53">
        <v>0.7083328057703976</v>
      </c>
      <c r="U40" s="53">
        <v>0.03570391315296905</v>
      </c>
      <c r="V40" s="53">
        <v>3.013081958265503</v>
      </c>
      <c r="W40" s="53">
        <v>0.051298725794495764</v>
      </c>
      <c r="X40" s="53">
        <v>0</v>
      </c>
      <c r="Y40" s="53">
        <v>0</v>
      </c>
      <c r="Z40" s="53">
        <v>0</v>
      </c>
      <c r="AA40" s="53">
        <v>0</v>
      </c>
      <c r="AB40" s="52">
        <v>14204.322200392926</v>
      </c>
      <c r="AC40" s="53">
        <v>2.1626564003849857</v>
      </c>
      <c r="AD40" s="53">
        <v>0.011849632252792154</v>
      </c>
      <c r="AE40" s="53">
        <v>614.55</v>
      </c>
      <c r="AF40" s="60">
        <v>-33.77</v>
      </c>
      <c r="AG40" s="60">
        <v>-48.91</v>
      </c>
      <c r="AH40" s="60"/>
      <c r="AI40" s="60"/>
      <c r="AJ40" s="105">
        <f aca="true" t="shared" si="0" ref="AJ40:AJ50">(AF40+1000)/(AG40+1000)</f>
        <v>1.0159185776319801</v>
      </c>
    </row>
    <row r="41" spans="1:36" s="20" customFormat="1" ht="12">
      <c r="A41" s="44">
        <v>1250</v>
      </c>
      <c r="B41" s="53">
        <v>381.0975609756098</v>
      </c>
      <c r="C41" s="44">
        <v>672</v>
      </c>
      <c r="D41" s="52">
        <v>916025.4157098933</v>
      </c>
      <c r="E41" s="52">
        <v>1019.9726259746642</v>
      </c>
      <c r="F41" s="52">
        <v>82937.77411601829</v>
      </c>
      <c r="G41" s="59">
        <v>2.631929364279722</v>
      </c>
      <c r="H41" s="59">
        <v>3.069917609551195</v>
      </c>
      <c r="I41" s="59">
        <v>3.0319186293678255</v>
      </c>
      <c r="J41" s="59">
        <v>0.721980623484027</v>
      </c>
      <c r="K41" s="59">
        <v>3.183914550101305</v>
      </c>
      <c r="L41" s="59">
        <v>0.1459960817571578</v>
      </c>
      <c r="M41" s="59">
        <v>3.20391401335571</v>
      </c>
      <c r="N41" s="52">
        <v>414.3638793022073</v>
      </c>
      <c r="O41" s="52">
        <v>33693.47073463243</v>
      </c>
      <c r="P41" s="53">
        <v>1.069221304238637</v>
      </c>
      <c r="Q41" s="53">
        <v>1.2471540288801728</v>
      </c>
      <c r="R41" s="53">
        <v>1.231716943180679</v>
      </c>
      <c r="S41" s="53">
        <v>0.29330462829038595</v>
      </c>
      <c r="T41" s="53">
        <v>1.293465285978655</v>
      </c>
      <c r="U41" s="53">
        <v>0.059310908213845354</v>
      </c>
      <c r="V41" s="53">
        <v>1.301590067925757</v>
      </c>
      <c r="W41" s="53">
        <v>0.09221627509960889</v>
      </c>
      <c r="X41" s="53">
        <v>0</v>
      </c>
      <c r="Y41" s="53">
        <v>0</v>
      </c>
      <c r="Z41" s="53">
        <v>0.1876824629780586</v>
      </c>
      <c r="AA41" s="53">
        <v>0.06459201647946172</v>
      </c>
      <c r="AB41" s="52">
        <v>14545.773412837603</v>
      </c>
      <c r="AC41" s="53">
        <v>4.199445983379501</v>
      </c>
      <c r="AD41" s="53">
        <v>0.045568039950062415</v>
      </c>
      <c r="AE41" s="53">
        <v>81.31372549019608</v>
      </c>
      <c r="AF41" s="60">
        <v>-20.74</v>
      </c>
      <c r="AG41" s="60">
        <v>-49.57</v>
      </c>
      <c r="AH41" s="60"/>
      <c r="AI41" s="60"/>
      <c r="AJ41" s="105">
        <f t="shared" si="0"/>
        <v>1.030333638458382</v>
      </c>
    </row>
    <row r="42" spans="1:36" s="20" customFormat="1" ht="12">
      <c r="A42" s="44">
        <v>1260</v>
      </c>
      <c r="B42" s="53">
        <v>384.1463414634147</v>
      </c>
      <c r="C42" s="44">
        <v>620</v>
      </c>
      <c r="D42" s="52">
        <v>926378.6775419791</v>
      </c>
      <c r="E42" s="52">
        <v>109.99746818827472</v>
      </c>
      <c r="F42" s="52">
        <v>73498.30828943811</v>
      </c>
      <c r="G42" s="59">
        <v>2.4999424588244255</v>
      </c>
      <c r="H42" s="59">
        <v>1.891956452838325</v>
      </c>
      <c r="I42" s="59">
        <v>2.00095394404307</v>
      </c>
      <c r="J42" s="59">
        <v>0.6379853154919933</v>
      </c>
      <c r="K42" s="59">
        <v>1.6389622760052933</v>
      </c>
      <c r="L42" s="59">
        <v>0.14099675467769757</v>
      </c>
      <c r="M42" s="59">
        <v>2.983931318852834</v>
      </c>
      <c r="N42" s="52">
        <v>57.65996316320853</v>
      </c>
      <c r="O42" s="52">
        <v>38527.33902268934</v>
      </c>
      <c r="P42" s="53">
        <v>1.3104537082547394</v>
      </c>
      <c r="Q42" s="53">
        <v>0.9917513664071868</v>
      </c>
      <c r="R42" s="53">
        <v>1.0488871480870932</v>
      </c>
      <c r="S42" s="53">
        <v>0.33442778634660947</v>
      </c>
      <c r="T42" s="53">
        <v>0.8591334511318071</v>
      </c>
      <c r="U42" s="53">
        <v>0.07390958914556728</v>
      </c>
      <c r="V42" s="53">
        <v>1.564157546172857</v>
      </c>
      <c r="W42" s="53">
        <v>0.11269901890990758</v>
      </c>
      <c r="X42" s="53">
        <v>0.037741066797736485</v>
      </c>
      <c r="Y42" s="53">
        <v>0</v>
      </c>
      <c r="Z42" s="53">
        <v>0.3622094049616099</v>
      </c>
      <c r="AA42" s="53">
        <v>0.12790028192566255</v>
      </c>
      <c r="AB42" s="52">
        <v>16734.97267759563</v>
      </c>
      <c r="AC42" s="53">
        <v>3.1363636363636362</v>
      </c>
      <c r="AD42" s="53">
        <v>0.04725201072386059</v>
      </c>
      <c r="AE42" s="53">
        <v>668.1818181818181</v>
      </c>
      <c r="AF42" s="60">
        <v>-28.1</v>
      </c>
      <c r="AG42" s="60">
        <v>-49.03</v>
      </c>
      <c r="AH42" s="60"/>
      <c r="AI42" s="60"/>
      <c r="AJ42" s="105">
        <f t="shared" si="0"/>
        <v>1.0220091064912669</v>
      </c>
    </row>
    <row r="43" spans="1:36" s="20" customFormat="1" ht="12">
      <c r="A43" s="44">
        <v>1270</v>
      </c>
      <c r="B43" s="53">
        <v>387.19512195121956</v>
      </c>
      <c r="C43" s="44">
        <v>611</v>
      </c>
      <c r="D43" s="52">
        <v>884506.1389042973</v>
      </c>
      <c r="E43" s="52">
        <v>429.9932615755979</v>
      </c>
      <c r="F43" s="52">
        <v>115048.19707970358</v>
      </c>
      <c r="G43" s="59">
        <v>2.9359539906650123</v>
      </c>
      <c r="H43" s="59">
        <v>1.6229745663655706</v>
      </c>
      <c r="I43" s="59">
        <v>1.8189714948977036</v>
      </c>
      <c r="J43" s="59">
        <v>0.7619880588851292</v>
      </c>
      <c r="K43" s="59">
        <v>1.4719769326494885</v>
      </c>
      <c r="L43" s="59">
        <v>0.2009968501783609</v>
      </c>
      <c r="M43" s="59">
        <v>3.895938946740766</v>
      </c>
      <c r="N43" s="52">
        <v>235.05359961742994</v>
      </c>
      <c r="O43" s="52">
        <v>62890.50380461701</v>
      </c>
      <c r="P43" s="53">
        <v>1.6049241127366844</v>
      </c>
      <c r="Q43" s="53">
        <v>0.8871906794862531</v>
      </c>
      <c r="R43" s="53">
        <v>0.9943313900095466</v>
      </c>
      <c r="S43" s="53">
        <v>0.41653684397321306</v>
      </c>
      <c r="T43" s="53">
        <v>0.8046486014810624</v>
      </c>
      <c r="U43" s="53">
        <v>0.10987389191419401</v>
      </c>
      <c r="V43" s="53">
        <v>2.1296949397895513</v>
      </c>
      <c r="W43" s="53">
        <v>0.09238153101243178</v>
      </c>
      <c r="X43" s="53">
        <v>0.502358739647484</v>
      </c>
      <c r="Y43" s="53">
        <v>0.0125726343981416</v>
      </c>
      <c r="Z43" s="53">
        <v>0.6996944360704891</v>
      </c>
      <c r="AA43" s="53">
        <v>0.3121293148408197</v>
      </c>
      <c r="AB43" s="52">
        <v>25235.797323974555</v>
      </c>
      <c r="AC43" s="53">
        <v>2.3871391076115485</v>
      </c>
      <c r="AD43" s="53">
        <v>0.051591375770020535</v>
      </c>
      <c r="AE43" s="53">
        <v>267.5581395348837</v>
      </c>
      <c r="AF43" s="60">
        <v>-30.97</v>
      </c>
      <c r="AG43" s="60">
        <v>-48.96</v>
      </c>
      <c r="AH43" s="60"/>
      <c r="AI43" s="60"/>
      <c r="AJ43" s="105">
        <f t="shared" si="0"/>
        <v>1.0189161339165544</v>
      </c>
    </row>
    <row r="44" spans="1:36" s="20" customFormat="1" ht="12">
      <c r="A44" s="44">
        <v>1280</v>
      </c>
      <c r="B44" s="53">
        <v>390.2439024390244</v>
      </c>
      <c r="C44" s="44">
        <v>646</v>
      </c>
      <c r="D44" s="52">
        <v>872760.283559763</v>
      </c>
      <c r="E44" s="52">
        <v>159.99821873983075</v>
      </c>
      <c r="F44" s="52">
        <v>127068.58534543934</v>
      </c>
      <c r="G44" s="59">
        <v>4.061954778257453</v>
      </c>
      <c r="H44" s="59">
        <v>1.9619781572971746</v>
      </c>
      <c r="I44" s="59">
        <v>1.6159820092722907</v>
      </c>
      <c r="J44" s="59">
        <v>0.65699268570043</v>
      </c>
      <c r="K44" s="59">
        <v>1.1369873419199223</v>
      </c>
      <c r="L44" s="59">
        <v>0.15299829666996315</v>
      </c>
      <c r="M44" s="59">
        <v>0.8629903923279622</v>
      </c>
      <c r="N44" s="52">
        <v>74.05490310094332</v>
      </c>
      <c r="O44" s="52">
        <v>58813.47835648042</v>
      </c>
      <c r="P44" s="53">
        <v>1.8800688524751985</v>
      </c>
      <c r="Q44" s="53">
        <v>0.9080982492753175</v>
      </c>
      <c r="R44" s="53">
        <v>0.7479545213195277</v>
      </c>
      <c r="S44" s="53">
        <v>0.3040879458582485</v>
      </c>
      <c r="T44" s="53">
        <v>0.5262526551610784</v>
      </c>
      <c r="U44" s="53">
        <v>0.07081500109027704</v>
      </c>
      <c r="V44" s="53">
        <v>0.39943363360071305</v>
      </c>
      <c r="W44" s="53">
        <v>0.06016960876951644</v>
      </c>
      <c r="X44" s="53">
        <v>0</v>
      </c>
      <c r="Y44" s="53">
        <v>0</v>
      </c>
      <c r="Z44" s="53">
        <v>0.19022853234054815</v>
      </c>
      <c r="AA44" s="53">
        <v>0.06572372650208719</v>
      </c>
      <c r="AB44" s="52">
        <v>21093.95750332005</v>
      </c>
      <c r="AC44" s="53">
        <v>2.4596651445966513</v>
      </c>
      <c r="AD44" s="53">
        <v>0.1772885283893395</v>
      </c>
      <c r="AE44" s="53">
        <v>794.1875</v>
      </c>
      <c r="AF44" s="60">
        <v>-18.74</v>
      </c>
      <c r="AG44" s="60">
        <v>-49.73</v>
      </c>
      <c r="AH44" s="60"/>
      <c r="AI44" s="60"/>
      <c r="AJ44" s="105">
        <f t="shared" si="0"/>
        <v>1.0326117840192788</v>
      </c>
    </row>
    <row r="45" spans="1:36" s="20" customFormat="1" ht="12">
      <c r="A45" s="44">
        <v>1310</v>
      </c>
      <c r="B45" s="53">
        <v>399.39024390243907</v>
      </c>
      <c r="C45" s="44">
        <v>537</v>
      </c>
      <c r="D45" s="52">
        <v>691639.3583015094</v>
      </c>
      <c r="E45" s="52">
        <v>2309.897664603766</v>
      </c>
      <c r="F45" s="52">
        <v>306006.442996556</v>
      </c>
      <c r="G45" s="59">
        <v>20.36909758786957</v>
      </c>
      <c r="H45" s="59">
        <v>1.1139506486444135</v>
      </c>
      <c r="I45" s="59">
        <v>1.1629484778935841</v>
      </c>
      <c r="J45" s="59">
        <v>1.7869208340462897</v>
      </c>
      <c r="K45" s="59">
        <v>1.8279190177037592</v>
      </c>
      <c r="L45" s="59">
        <v>0.06799698752946151</v>
      </c>
      <c r="M45" s="59">
        <v>14.59635333775808</v>
      </c>
      <c r="N45" s="52">
        <v>1755.0060468497888</v>
      </c>
      <c r="O45" s="52">
        <v>232496.51534933868</v>
      </c>
      <c r="P45" s="53">
        <v>15.475962413129954</v>
      </c>
      <c r="Q45" s="53">
        <v>0.8463535654505042</v>
      </c>
      <c r="R45" s="53">
        <v>0.8835809664442875</v>
      </c>
      <c r="S45" s="53">
        <v>1.3576605219569577</v>
      </c>
      <c r="T45" s="53">
        <v>1.3888099799313478</v>
      </c>
      <c r="U45" s="53">
        <v>0.05166251566484227</v>
      </c>
      <c r="V45" s="53">
        <v>11.08996678176033</v>
      </c>
      <c r="W45" s="53">
        <v>0.1595460042590717</v>
      </c>
      <c r="X45" s="53">
        <v>0.025071514954996977</v>
      </c>
      <c r="Y45" s="53">
        <v>0</v>
      </c>
      <c r="Z45" s="53">
        <v>2.112844942116564</v>
      </c>
      <c r="AA45" s="53">
        <v>0.2674294928533011</v>
      </c>
      <c r="AB45" s="52">
        <v>14244.088624092348</v>
      </c>
      <c r="AC45" s="53">
        <v>0.650811415780638</v>
      </c>
      <c r="AD45" s="53">
        <v>0.0046584914708501755</v>
      </c>
      <c r="AE45" s="53">
        <v>132.47619047619048</v>
      </c>
      <c r="AF45" s="60">
        <v>-24.34</v>
      </c>
      <c r="AG45" s="60">
        <v>-49.41</v>
      </c>
      <c r="AH45" s="60"/>
      <c r="AI45" s="60"/>
      <c r="AJ45" s="105">
        <f t="shared" si="0"/>
        <v>1.0263730946044036</v>
      </c>
    </row>
    <row r="46" spans="1:36" s="20" customFormat="1" ht="12">
      <c r="A46" s="44">
        <v>1320</v>
      </c>
      <c r="B46" s="53">
        <v>402.4390243902439</v>
      </c>
      <c r="C46" s="44">
        <v>539</v>
      </c>
      <c r="D46" s="52">
        <v>709412.1717627115</v>
      </c>
      <c r="E46" s="52">
        <v>3439.9135515325365</v>
      </c>
      <c r="F46" s="52">
        <v>287112.784568611</v>
      </c>
      <c r="G46" s="59">
        <v>15.777603493046618</v>
      </c>
      <c r="H46" s="59">
        <v>1.1109720801606535</v>
      </c>
      <c r="I46" s="59">
        <v>0.6409838914338244</v>
      </c>
      <c r="J46" s="59">
        <v>1.73395642394111</v>
      </c>
      <c r="K46" s="59">
        <v>0.7619808506592421</v>
      </c>
      <c r="L46" s="59">
        <v>0.13399663253062788</v>
      </c>
      <c r="M46" s="59">
        <v>11.991698636621564</v>
      </c>
      <c r="N46" s="52">
        <v>2591.103714141391</v>
      </c>
      <c r="O46" s="52">
        <v>216266.77279194072</v>
      </c>
      <c r="P46" s="53">
        <v>11.884428605151996</v>
      </c>
      <c r="Q46" s="53">
        <v>0.8368361123288038</v>
      </c>
      <c r="R46" s="53">
        <v>0.48281903510599755</v>
      </c>
      <c r="S46" s="53">
        <v>1.3060970466049917</v>
      </c>
      <c r="T46" s="53">
        <v>0.5739596017952732</v>
      </c>
      <c r="U46" s="53">
        <v>0.1009325283996937</v>
      </c>
      <c r="V46" s="53">
        <v>9.032708063948709</v>
      </c>
      <c r="W46" s="53">
        <v>0.06402436502965646</v>
      </c>
      <c r="X46" s="53">
        <v>0.061011453734143226</v>
      </c>
      <c r="Y46" s="53">
        <v>0.012804873005931293</v>
      </c>
      <c r="Z46" s="53">
        <v>1.6126607709234644</v>
      </c>
      <c r="AA46" s="53">
        <v>0.49336422464029395</v>
      </c>
      <c r="AB46" s="52">
        <v>17000.414470957425</v>
      </c>
      <c r="AC46" s="53">
        <v>0.3696655132641292</v>
      </c>
      <c r="AD46" s="53">
        <v>0.011174116077384923</v>
      </c>
      <c r="AE46" s="53">
        <v>83.46511627906976</v>
      </c>
      <c r="AF46" s="60">
        <v>-28.62</v>
      </c>
      <c r="AG46" s="60">
        <v>-49.94</v>
      </c>
      <c r="AH46" s="60"/>
      <c r="AI46" s="60"/>
      <c r="AJ46" s="105">
        <f t="shared" si="0"/>
        <v>1.0224406879565502</v>
      </c>
    </row>
    <row r="47" spans="1:36" s="20" customFormat="1" ht="12">
      <c r="A47" s="44">
        <v>1340</v>
      </c>
      <c r="B47" s="53">
        <v>408.5365853658537</v>
      </c>
      <c r="C47" s="44">
        <v>633</v>
      </c>
      <c r="D47" s="52">
        <v>847917.3879116706</v>
      </c>
      <c r="E47" s="52">
        <v>3189.839694606148</v>
      </c>
      <c r="F47" s="52">
        <v>148852.51941663673</v>
      </c>
      <c r="G47" s="59">
        <v>8.403577678203783</v>
      </c>
      <c r="H47" s="59">
        <v>3.219838187031911</v>
      </c>
      <c r="I47" s="59">
        <v>0.896954923530318</v>
      </c>
      <c r="J47" s="59">
        <v>2.8828551221158385</v>
      </c>
      <c r="K47" s="59">
        <v>1.0979448227829312</v>
      </c>
      <c r="L47" s="59">
        <v>0.09699512550996751</v>
      </c>
      <c r="M47" s="59">
        <v>21.223933391227426</v>
      </c>
      <c r="N47" s="52">
        <v>1572.2432617963955</v>
      </c>
      <c r="O47" s="52">
        <v>73368.06644232332</v>
      </c>
      <c r="P47" s="53">
        <v>4.14204776556016</v>
      </c>
      <c r="Q47" s="53">
        <v>1.5870292485844495</v>
      </c>
      <c r="R47" s="53">
        <v>0.44210100496281085</v>
      </c>
      <c r="S47" s="53">
        <v>1.4209333303319776</v>
      </c>
      <c r="T47" s="53">
        <v>0.5411671164427718</v>
      </c>
      <c r="U47" s="53">
        <v>0.04780802394804087</v>
      </c>
      <c r="V47" s="53">
        <v>10.461085652548118</v>
      </c>
      <c r="W47" s="53">
        <v>0.0527366862107255</v>
      </c>
      <c r="X47" s="53">
        <v>0.02612190999222851</v>
      </c>
      <c r="Y47" s="53">
        <v>0.02316471263461774</v>
      </c>
      <c r="Z47" s="53">
        <v>0.8497013740868293</v>
      </c>
      <c r="AA47" s="53">
        <v>0.24643311313423127</v>
      </c>
      <c r="AB47" s="52">
        <v>12806.262904335854</v>
      </c>
      <c r="AC47" s="53">
        <v>0.31113423517169614</v>
      </c>
      <c r="AD47" s="53">
        <v>0.004570082449941107</v>
      </c>
      <c r="AE47" s="53">
        <v>46.66457680250784</v>
      </c>
      <c r="AF47" s="60">
        <v>-29.67</v>
      </c>
      <c r="AG47" s="60">
        <v>-49.03</v>
      </c>
      <c r="AH47" s="60"/>
      <c r="AI47" s="60"/>
      <c r="AJ47" s="105">
        <f t="shared" si="0"/>
        <v>1.020358160614951</v>
      </c>
    </row>
    <row r="48" spans="1:36" s="20" customFormat="1" ht="12">
      <c r="A48" s="44">
        <v>1390</v>
      </c>
      <c r="B48" s="53">
        <v>423.7804878048781</v>
      </c>
      <c r="C48" s="44">
        <v>660</v>
      </c>
      <c r="D48" s="52">
        <v>942022.6992032977</v>
      </c>
      <c r="E48" s="52">
        <v>949.3980227908731</v>
      </c>
      <c r="F48" s="52">
        <v>57003.85602104358</v>
      </c>
      <c r="G48" s="59">
        <v>13.31155964586782</v>
      </c>
      <c r="H48" s="59">
        <v>0.9244138642963765</v>
      </c>
      <c r="I48" s="59">
        <v>0.4846926747932352</v>
      </c>
      <c r="J48" s="59">
        <v>0.8914347750836409</v>
      </c>
      <c r="K48" s="59">
        <v>0.7865013094067549</v>
      </c>
      <c r="L48" s="59">
        <v>0.04996831698899332</v>
      </c>
      <c r="M48" s="59">
        <v>6.7117443379615835</v>
      </c>
      <c r="N48" s="52">
        <v>409.9673280233317</v>
      </c>
      <c r="O48" s="52">
        <v>24615.301463632462</v>
      </c>
      <c r="P48" s="53">
        <v>5.7481734834429234</v>
      </c>
      <c r="Q48" s="53">
        <v>0.39917871412798084</v>
      </c>
      <c r="R48" s="53">
        <v>0.20929910956980616</v>
      </c>
      <c r="S48" s="53">
        <v>0.3849377437861177</v>
      </c>
      <c r="T48" s="53">
        <v>0.3396255654256442</v>
      </c>
      <c r="U48" s="53">
        <v>0.021577227790701665</v>
      </c>
      <c r="V48" s="53">
        <v>2.8982532368470477</v>
      </c>
      <c r="W48" s="53">
        <v>0.0168302376767473</v>
      </c>
      <c r="X48" s="53">
        <v>0</v>
      </c>
      <c r="Y48" s="53">
        <v>0</v>
      </c>
      <c r="Z48" s="53">
        <v>0.3301315851977355</v>
      </c>
      <c r="AA48" s="53">
        <v>0.03581819813256477</v>
      </c>
      <c r="AB48" s="52">
        <v>4004.2120042120046</v>
      </c>
      <c r="AC48" s="53">
        <v>0.5437219730941704</v>
      </c>
      <c r="AD48" s="53">
        <v>0.007444907683144729</v>
      </c>
      <c r="AE48" s="53">
        <v>60.04210526315789</v>
      </c>
      <c r="AF48" s="60">
        <v>-25.84</v>
      </c>
      <c r="AG48" s="60">
        <v>-49.15</v>
      </c>
      <c r="AH48" s="60">
        <v>-49.17</v>
      </c>
      <c r="AI48" s="60"/>
      <c r="AJ48" s="105">
        <f t="shared" si="0"/>
        <v>1.0245149077141504</v>
      </c>
    </row>
    <row r="49" spans="1:36" s="20" customFormat="1" ht="12">
      <c r="A49" s="44">
        <v>1420</v>
      </c>
      <c r="B49" s="53">
        <v>432.9268292682927</v>
      </c>
      <c r="C49" s="44">
        <v>681</v>
      </c>
      <c r="D49" s="52">
        <v>969242.8349845511</v>
      </c>
      <c r="E49" s="52">
        <v>375.86149541480114</v>
      </c>
      <c r="F49" s="52">
        <v>30358.812807839127</v>
      </c>
      <c r="G49" s="59">
        <v>6.347660893308476</v>
      </c>
      <c r="H49" s="59">
        <v>1.1595726986201311</v>
      </c>
      <c r="I49" s="59">
        <v>0.19592780080133254</v>
      </c>
      <c r="J49" s="59">
        <v>1.335507866686634</v>
      </c>
      <c r="K49" s="59">
        <v>0.5158099245586101</v>
      </c>
      <c r="L49" s="59">
        <v>0</v>
      </c>
      <c r="M49" s="59">
        <v>11.965590691795665</v>
      </c>
      <c r="N49" s="52">
        <v>145.70842112996698</v>
      </c>
      <c r="O49" s="52">
        <v>11769.055185417812</v>
      </c>
      <c r="P49" s="53">
        <v>2.460767218551304</v>
      </c>
      <c r="Q49" s="53">
        <v>0.44952598008181294</v>
      </c>
      <c r="R49" s="53">
        <v>0.07595438973796151</v>
      </c>
      <c r="S49" s="53">
        <v>0.5177299218873296</v>
      </c>
      <c r="T49" s="53">
        <v>0.19996155665708235</v>
      </c>
      <c r="U49" s="53">
        <v>0</v>
      </c>
      <c r="V49" s="53">
        <v>4.638643087568363</v>
      </c>
      <c r="W49" s="53">
        <v>0</v>
      </c>
      <c r="X49" s="53">
        <v>0</v>
      </c>
      <c r="Y49" s="53">
        <v>0</v>
      </c>
      <c r="Z49" s="53">
        <v>0.332881738698515</v>
      </c>
      <c r="AA49" s="53">
        <v>0.04340250842169229</v>
      </c>
      <c r="AB49" s="52">
        <v>4043.9414114513984</v>
      </c>
      <c r="AC49" s="53">
        <v>0.1467065868263473</v>
      </c>
      <c r="AD49" s="53">
        <v>0</v>
      </c>
      <c r="AE49" s="53">
        <v>80.77127659574468</v>
      </c>
      <c r="AF49" s="60">
        <v>-19.46</v>
      </c>
      <c r="AG49" s="60">
        <v>-49.715</v>
      </c>
      <c r="AH49" s="60"/>
      <c r="AI49" s="60"/>
      <c r="AJ49" s="105">
        <f t="shared" si="0"/>
        <v>1.03183781707593</v>
      </c>
    </row>
    <row r="50" spans="1:36" s="20" customFormat="1" ht="12">
      <c r="A50" s="44">
        <v>1450</v>
      </c>
      <c r="B50" s="53">
        <v>442.07317073170736</v>
      </c>
      <c r="C50" s="44">
        <v>709</v>
      </c>
      <c r="D50" s="52">
        <v>955296.0816319992</v>
      </c>
      <c r="E50" s="52">
        <v>693.6921699374373</v>
      </c>
      <c r="F50" s="52">
        <v>44000.47452542649</v>
      </c>
      <c r="G50" s="59">
        <v>1.7392282070477532</v>
      </c>
      <c r="H50" s="59">
        <v>0.9145941433613185</v>
      </c>
      <c r="I50" s="59">
        <v>0.13793878883482183</v>
      </c>
      <c r="J50" s="59">
        <v>0.6437143478958351</v>
      </c>
      <c r="K50" s="59">
        <v>0.30086648869044463</v>
      </c>
      <c r="L50" s="59">
        <v>0.009995564408320421</v>
      </c>
      <c r="M50" s="59">
        <v>5.385610103203042</v>
      </c>
      <c r="N50" s="52">
        <v>230.90458689031757</v>
      </c>
      <c r="O50" s="52">
        <v>14646.138205924753</v>
      </c>
      <c r="P50" s="53">
        <v>0.5789250449411419</v>
      </c>
      <c r="Q50" s="53">
        <v>0.30443472190870396</v>
      </c>
      <c r="R50" s="53">
        <v>0.04591474494360782</v>
      </c>
      <c r="S50" s="53">
        <v>0.21426880973683649</v>
      </c>
      <c r="T50" s="53">
        <v>0.10014737846395616</v>
      </c>
      <c r="U50" s="53">
        <v>0.0033271554306962187</v>
      </c>
      <c r="V50" s="53">
        <v>1.7926713460591224</v>
      </c>
      <c r="W50" s="53">
        <v>0</v>
      </c>
      <c r="X50" s="53">
        <v>0</v>
      </c>
      <c r="Y50" s="53">
        <v>0</v>
      </c>
      <c r="Z50" s="53">
        <v>0.20628363670316552</v>
      </c>
      <c r="AA50" s="53">
        <v>0</v>
      </c>
      <c r="AB50" s="52">
        <v>16580.03766478343</v>
      </c>
      <c r="AC50" s="53">
        <v>0.2142857142857143</v>
      </c>
      <c r="AD50" s="53">
        <v>0.0018559762435040833</v>
      </c>
      <c r="AE50" s="53">
        <v>63.429394812680115</v>
      </c>
      <c r="AF50" s="60">
        <v>-33.55</v>
      </c>
      <c r="AG50" s="60">
        <v>-47.43</v>
      </c>
      <c r="AH50" s="60"/>
      <c r="AI50" s="60"/>
      <c r="AJ50" s="105">
        <f t="shared" si="0"/>
        <v>1.0145711076351345</v>
      </c>
    </row>
    <row r="51" spans="1:35" s="20" customFormat="1" ht="12">
      <c r="A51" s="44">
        <v>1480</v>
      </c>
      <c r="B51" s="53">
        <v>451.219512195122</v>
      </c>
      <c r="C51" s="44">
        <v>644</v>
      </c>
      <c r="D51" s="52">
        <v>971037.4901240148</v>
      </c>
      <c r="E51" s="52">
        <v>549.9929144412833</v>
      </c>
      <c r="F51" s="52">
        <v>28399.63412751354</v>
      </c>
      <c r="G51" s="59">
        <v>4.971935946549202</v>
      </c>
      <c r="H51" s="59">
        <v>0.7809899385066223</v>
      </c>
      <c r="I51" s="59">
        <v>0.15399801604355934</v>
      </c>
      <c r="J51" s="59">
        <v>0.627991909580229</v>
      </c>
      <c r="K51" s="59">
        <v>0.31099599343861656</v>
      </c>
      <c r="L51" s="59">
        <v>0.0459994073896346</v>
      </c>
      <c r="M51" s="59">
        <v>5.424930110625385</v>
      </c>
      <c r="N51" s="52">
        <v>257.06190566277377</v>
      </c>
      <c r="O51" s="52">
        <v>13273.742037859589</v>
      </c>
      <c r="P51" s="53">
        <v>2.3238396271914747</v>
      </c>
      <c r="Q51" s="53">
        <v>0.3650279060411387</v>
      </c>
      <c r="R51" s="53">
        <v>0.07197733358557665</v>
      </c>
      <c r="S51" s="53">
        <v>0.2935179577385853</v>
      </c>
      <c r="T51" s="53">
        <v>0.14535682302022299</v>
      </c>
      <c r="U51" s="53">
        <v>0.021499723019068346</v>
      </c>
      <c r="V51" s="53">
        <v>2.535565160400995</v>
      </c>
      <c r="W51" s="53">
        <v>0</v>
      </c>
      <c r="X51" s="53">
        <v>0</v>
      </c>
      <c r="Y51" s="53">
        <v>0</v>
      </c>
      <c r="Z51" s="53">
        <v>0.2645400701911453</v>
      </c>
      <c r="AA51" s="53">
        <v>0</v>
      </c>
      <c r="AB51" s="52">
        <v>4936.554840952546</v>
      </c>
      <c r="AC51" s="53">
        <v>0.24522292993630573</v>
      </c>
      <c r="AD51" s="53">
        <v>0.00847926267281106</v>
      </c>
      <c r="AE51" s="53">
        <v>51.63636363636363</v>
      </c>
      <c r="AF51" s="44"/>
      <c r="AG51" s="44"/>
      <c r="AH51" s="44"/>
      <c r="AI51" s="44"/>
    </row>
    <row r="52" spans="1:36" s="20" customFormat="1" ht="12">
      <c r="A52" s="44">
        <v>1510</v>
      </c>
      <c r="B52" s="53">
        <v>460.3658536585366</v>
      </c>
      <c r="C52" s="44">
        <v>646</v>
      </c>
      <c r="D52" s="52">
        <v>967949.0011954996</v>
      </c>
      <c r="E52" s="52">
        <v>609.993068648761</v>
      </c>
      <c r="F52" s="52">
        <v>31429.64286496813</v>
      </c>
      <c r="G52" s="59">
        <v>5.148941492577821</v>
      </c>
      <c r="H52" s="59">
        <v>0.7799911369607109</v>
      </c>
      <c r="I52" s="59">
        <v>0.11199872735846104</v>
      </c>
      <c r="J52" s="59">
        <v>0.5089942162987203</v>
      </c>
      <c r="K52" s="59">
        <v>0.14799831829510923</v>
      </c>
      <c r="L52" s="59">
        <v>0.03799956821090642</v>
      </c>
      <c r="M52" s="59">
        <v>3.787956957445093</v>
      </c>
      <c r="N52" s="52">
        <v>282.33425313619114</v>
      </c>
      <c r="O52" s="52">
        <v>14547.156682082768</v>
      </c>
      <c r="P52" s="53">
        <v>2.383178802292211</v>
      </c>
      <c r="Q52" s="53">
        <v>0.3610175695839822</v>
      </c>
      <c r="R52" s="53">
        <v>0.05183842024795642</v>
      </c>
      <c r="S52" s="53">
        <v>0.2355871063054448</v>
      </c>
      <c r="T52" s="53">
        <v>0.06850076961337098</v>
      </c>
      <c r="U52" s="53">
        <v>0.017588035441270924</v>
      </c>
      <c r="V52" s="53">
        <v>1.7532494276719544</v>
      </c>
      <c r="W52" s="53">
        <v>0</v>
      </c>
      <c r="X52" s="53">
        <v>0</v>
      </c>
      <c r="Y52" s="53">
        <v>0</v>
      </c>
      <c r="Z52" s="53">
        <v>0.271688863263843</v>
      </c>
      <c r="AA52" s="53">
        <v>0.11663644555790191</v>
      </c>
      <c r="AB52" s="52">
        <v>5301.062573789845</v>
      </c>
      <c r="AC52" s="53">
        <v>0.2200392927308448</v>
      </c>
      <c r="AD52" s="53">
        <v>0.01003167898627244</v>
      </c>
      <c r="AE52" s="53">
        <v>51.52459016393443</v>
      </c>
      <c r="AF52" s="60">
        <v>-20.13</v>
      </c>
      <c r="AG52" s="60">
        <v>-50.37</v>
      </c>
      <c r="AH52" s="60"/>
      <c r="AI52" s="60"/>
      <c r="AJ52" s="105">
        <f>(AF52+1000)/(AG52+1000)</f>
        <v>1.0318439813401008</v>
      </c>
    </row>
    <row r="53" spans="1:35" s="20" customFormat="1" ht="12">
      <c r="A53" s="44">
        <v>1540</v>
      </c>
      <c r="B53" s="53">
        <v>469.51219512195127</v>
      </c>
      <c r="C53" s="44">
        <v>634</v>
      </c>
      <c r="D53" s="52">
        <v>979639.1091959963</v>
      </c>
      <c r="E53" s="52">
        <v>369.99210991825595</v>
      </c>
      <c r="F53" s="52">
        <v>19979.57393558582</v>
      </c>
      <c r="G53" s="59">
        <v>3.8069188174562174</v>
      </c>
      <c r="H53" s="59">
        <v>0.8039828550656157</v>
      </c>
      <c r="I53" s="59">
        <v>0.01999957350909492</v>
      </c>
      <c r="J53" s="59">
        <v>0.7619837506965164</v>
      </c>
      <c r="K53" s="59">
        <v>0.12999722780911696</v>
      </c>
      <c r="L53" s="59">
        <v>0.029999360263642375</v>
      </c>
      <c r="M53" s="59">
        <v>5.002893313300094</v>
      </c>
      <c r="N53" s="52">
        <v>181.49455234160507</v>
      </c>
      <c r="O53" s="52">
        <v>9800.705826446672</v>
      </c>
      <c r="P53" s="53">
        <v>1.8674317858499745</v>
      </c>
      <c r="Q53" s="53">
        <v>0.3943827569801364</v>
      </c>
      <c r="R53" s="53">
        <v>0.009810516342789464</v>
      </c>
      <c r="S53" s="53">
        <v>0.3737806726602786</v>
      </c>
      <c r="T53" s="53">
        <v>0.06376835622813151</v>
      </c>
      <c r="U53" s="53">
        <v>0.014715774514184194</v>
      </c>
      <c r="V53" s="53">
        <v>2.4541006631487843</v>
      </c>
      <c r="W53" s="53">
        <v>0</v>
      </c>
      <c r="X53" s="53">
        <v>0</v>
      </c>
      <c r="Y53" s="53">
        <v>0</v>
      </c>
      <c r="Z53" s="53">
        <v>0.3772143533802549</v>
      </c>
      <c r="AA53" s="53">
        <v>0</v>
      </c>
      <c r="AB53" s="52">
        <v>4333.116460637605</v>
      </c>
      <c r="AC53" s="53">
        <v>0.026246719160104987</v>
      </c>
      <c r="AD53" s="53">
        <v>0.005996402158704776</v>
      </c>
      <c r="AE53" s="53">
        <v>54</v>
      </c>
      <c r="AF53" s="44"/>
      <c r="AG53" s="44"/>
      <c r="AH53" s="44"/>
      <c r="AI53" s="44"/>
    </row>
    <row r="54" spans="1:36" s="20" customFormat="1" ht="12">
      <c r="A54" s="44">
        <v>1570</v>
      </c>
      <c r="B54" s="53">
        <v>478.6585365853659</v>
      </c>
      <c r="C54" s="44">
        <v>703</v>
      </c>
      <c r="D54" s="52">
        <v>981428.6478148308</v>
      </c>
      <c r="E54" s="52">
        <v>1169.9864667665388</v>
      </c>
      <c r="F54" s="52">
        <v>17389.798852196676</v>
      </c>
      <c r="G54" s="59">
        <v>4.76294490701626</v>
      </c>
      <c r="H54" s="59">
        <v>0.8829897864571401</v>
      </c>
      <c r="I54" s="59">
        <v>0.0499994216566897</v>
      </c>
      <c r="J54" s="59">
        <v>0.5829932565170018</v>
      </c>
      <c r="K54" s="59">
        <v>0.11999861197605527</v>
      </c>
      <c r="L54" s="59">
        <v>0.07099917875249936</v>
      </c>
      <c r="M54" s="59">
        <v>4.1409521016070405</v>
      </c>
      <c r="N54" s="52">
        <v>402.75494304054405</v>
      </c>
      <c r="O54" s="52">
        <v>5986.246546559882</v>
      </c>
      <c r="P54" s="53">
        <v>1.6395912766684713</v>
      </c>
      <c r="Q54" s="53">
        <v>0.3039594997476927</v>
      </c>
      <c r="R54" s="53">
        <v>0.017211749702587355</v>
      </c>
      <c r="S54" s="53">
        <v>0.20068900153216856</v>
      </c>
      <c r="T54" s="53">
        <v>0.04130819928620965</v>
      </c>
      <c r="U54" s="53">
        <v>0.02444068457767404</v>
      </c>
      <c r="V54" s="53">
        <v>1.4254771103682844</v>
      </c>
      <c r="W54" s="53">
        <v>0</v>
      </c>
      <c r="X54" s="53">
        <v>0.015834809726380364</v>
      </c>
      <c r="Y54" s="53">
        <v>0.0034423499405174707</v>
      </c>
      <c r="Z54" s="53">
        <v>0.21445840129423843</v>
      </c>
      <c r="AA54" s="53">
        <v>0.09535309335233395</v>
      </c>
      <c r="AB54" s="52">
        <v>3080.0566772936595</v>
      </c>
      <c r="AC54" s="53">
        <v>0.08576329331046313</v>
      </c>
      <c r="AD54" s="53">
        <v>0.01714561700072446</v>
      </c>
      <c r="AE54" s="53">
        <v>14.863247863247864</v>
      </c>
      <c r="AF54" s="60">
        <v>-21.65</v>
      </c>
      <c r="AG54" s="60">
        <v>-49.9</v>
      </c>
      <c r="AH54" s="60"/>
      <c r="AI54" s="60"/>
      <c r="AJ54" s="105">
        <f>(AF54+1000)/(AG54+1000)</f>
        <v>1.0297337122408168</v>
      </c>
    </row>
    <row r="55" spans="1:35" s="20" customFormat="1" ht="12">
      <c r="A55" s="44">
        <v>1600</v>
      </c>
      <c r="B55" s="53">
        <v>487.8048780487805</v>
      </c>
      <c r="C55" s="44">
        <v>562</v>
      </c>
      <c r="D55" s="52">
        <v>988824.9134846451</v>
      </c>
      <c r="E55" s="52">
        <v>329.998302488732</v>
      </c>
      <c r="F55" s="52">
        <v>10839.944239326833</v>
      </c>
      <c r="G55" s="59">
        <v>2.5999866256687976</v>
      </c>
      <c r="H55" s="59">
        <v>0.520997319989786</v>
      </c>
      <c r="I55" s="59">
        <v>0.07699960391403747</v>
      </c>
      <c r="J55" s="59">
        <v>0.18699903807694815</v>
      </c>
      <c r="K55" s="59">
        <v>0.0939995164664873</v>
      </c>
      <c r="L55" s="59">
        <v>0.04899974794529657</v>
      </c>
      <c r="M55" s="59">
        <v>1.1859938992473822</v>
      </c>
      <c r="N55" s="52">
        <v>224.89208158929597</v>
      </c>
      <c r="O55" s="52">
        <v>7387.3641346302065</v>
      </c>
      <c r="P55" s="53">
        <v>1.7718770064611198</v>
      </c>
      <c r="Q55" s="53">
        <v>0.3550568924485552</v>
      </c>
      <c r="R55" s="53">
        <v>0.052474819037502396</v>
      </c>
      <c r="S55" s="53">
        <v>0.1274388462339344</v>
      </c>
      <c r="T55" s="53">
        <v>0.06406016869513279</v>
      </c>
      <c r="U55" s="53">
        <v>0.0333930666602288</v>
      </c>
      <c r="V55" s="53">
        <v>0.808248511408803</v>
      </c>
      <c r="W55" s="53">
        <v>0</v>
      </c>
      <c r="X55" s="53">
        <v>0</v>
      </c>
      <c r="Y55" s="53">
        <v>0</v>
      </c>
      <c r="Z55" s="53">
        <v>0.23306997546527042</v>
      </c>
      <c r="AA55" s="53">
        <v>0.05997122175714559</v>
      </c>
      <c r="AB55" s="52">
        <v>3473.245754565844</v>
      </c>
      <c r="AC55" s="53">
        <v>0.4117647058823529</v>
      </c>
      <c r="AD55" s="53">
        <v>0.04131534569983137</v>
      </c>
      <c r="AE55" s="53">
        <v>32.84848484848485</v>
      </c>
      <c r="AF55" s="60"/>
      <c r="AG55" s="60"/>
      <c r="AH55" s="60"/>
      <c r="AI55" s="60"/>
    </row>
    <row r="56" spans="1:36" s="20" customFormat="1" ht="12">
      <c r="A56" s="44">
        <v>1630</v>
      </c>
      <c r="B56" s="53">
        <v>496.95121951219517</v>
      </c>
      <c r="C56" s="44">
        <v>636</v>
      </c>
      <c r="D56" s="52">
        <v>977076.2212711276</v>
      </c>
      <c r="E56" s="52">
        <v>829.9882955050567</v>
      </c>
      <c r="F56" s="52">
        <v>22079.688632230907</v>
      </c>
      <c r="G56" s="59">
        <v>5.379924132309886</v>
      </c>
      <c r="H56" s="59">
        <v>1.0739848546655795</v>
      </c>
      <c r="I56" s="59">
        <v>0.1719975744902045</v>
      </c>
      <c r="J56" s="59">
        <v>0.7389895787689601</v>
      </c>
      <c r="K56" s="59">
        <v>0.14999788472982953</v>
      </c>
      <c r="L56" s="59">
        <v>0.0519992667063409</v>
      </c>
      <c r="M56" s="59">
        <v>5.664920113296562</v>
      </c>
      <c r="N56" s="52">
        <v>403.2490303633058</v>
      </c>
      <c r="O56" s="52">
        <v>10727.395892074448</v>
      </c>
      <c r="P56" s="53">
        <v>2.613831064282633</v>
      </c>
      <c r="Q56" s="53">
        <v>0.5217945284460126</v>
      </c>
      <c r="R56" s="53">
        <v>0.08356485930420311</v>
      </c>
      <c r="S56" s="53">
        <v>0.3590373896849192</v>
      </c>
      <c r="T56" s="53">
        <v>0.07287633078854924</v>
      </c>
      <c r="U56" s="53">
        <v>0.025263794673363732</v>
      </c>
      <c r="V56" s="53">
        <v>2.752296092780876</v>
      </c>
      <c r="W56" s="53">
        <v>0</v>
      </c>
      <c r="X56" s="53">
        <v>0</v>
      </c>
      <c r="Y56" s="53">
        <v>0</v>
      </c>
      <c r="Z56" s="53">
        <v>0.3415470702956674</v>
      </c>
      <c r="AA56" s="53">
        <v>0.08113564827791815</v>
      </c>
      <c r="AB56" s="52">
        <v>3421.134180353269</v>
      </c>
      <c r="AC56" s="53">
        <v>0.23274695534506087</v>
      </c>
      <c r="AD56" s="53">
        <v>0.009179170344218888</v>
      </c>
      <c r="AE56" s="53">
        <v>26.602409638554217</v>
      </c>
      <c r="AF56" s="60">
        <v>-33.73</v>
      </c>
      <c r="AG56" s="60">
        <v>-45.53</v>
      </c>
      <c r="AH56" s="60"/>
      <c r="AI56" s="60"/>
      <c r="AJ56" s="105">
        <f>(AF56+1000)/(AG56+1000)</f>
        <v>1.0123628820182928</v>
      </c>
    </row>
    <row r="57" spans="1:35" s="20" customFormat="1" ht="12">
      <c r="A57" s="44">
        <v>1660</v>
      </c>
      <c r="B57" s="53">
        <v>506.0975609756098</v>
      </c>
      <c r="C57" s="44">
        <v>759</v>
      </c>
      <c r="D57" s="52">
        <v>943103.024016731</v>
      </c>
      <c r="E57" s="52">
        <v>483.8373827394986</v>
      </c>
      <c r="F57" s="52">
        <v>56381.050385346534</v>
      </c>
      <c r="G57" s="59">
        <v>19.733367634871286</v>
      </c>
      <c r="H57" s="59">
        <v>1.7774026167579102</v>
      </c>
      <c r="I57" s="59">
        <v>0.6187920246193175</v>
      </c>
      <c r="J57" s="59">
        <v>1.030653598356246</v>
      </c>
      <c r="K57" s="59">
        <v>0.4298555259875711</v>
      </c>
      <c r="L57" s="59">
        <v>0.07197580900257004</v>
      </c>
      <c r="M57" s="59">
        <v>7.094615506822772</v>
      </c>
      <c r="N57" s="52">
        <v>118.5688447820115</v>
      </c>
      <c r="O57" s="52">
        <v>13816.700094432745</v>
      </c>
      <c r="P57" s="53">
        <v>4.83584503305146</v>
      </c>
      <c r="Q57" s="53">
        <v>0.435569020707472</v>
      </c>
      <c r="R57" s="53">
        <v>0.15164073330591968</v>
      </c>
      <c r="S57" s="53">
        <v>0.2525712375418468</v>
      </c>
      <c r="T57" s="53">
        <v>0.10534008937244824</v>
      </c>
      <c r="U57" s="53">
        <v>0.017638340546084354</v>
      </c>
      <c r="V57" s="53">
        <v>1.7386014285494538</v>
      </c>
      <c r="W57" s="53">
        <v>0</v>
      </c>
      <c r="X57" s="53">
        <v>0</v>
      </c>
      <c r="Y57" s="53">
        <v>0</v>
      </c>
      <c r="Z57" s="53">
        <v>0.290297688154305</v>
      </c>
      <c r="AA57" s="53">
        <v>0.03601161194825555</v>
      </c>
      <c r="AB57" s="52">
        <v>2621.0614369365185</v>
      </c>
      <c r="AC57" s="53">
        <v>0.6003879728419012</v>
      </c>
      <c r="AD57" s="53">
        <v>0.010145131745808087</v>
      </c>
      <c r="AE57" s="53">
        <v>116.52892561983471</v>
      </c>
      <c r="AF57" s="60"/>
      <c r="AG57" s="60"/>
      <c r="AH57" s="60"/>
      <c r="AI57" s="60"/>
    </row>
    <row r="58" spans="1:35" s="20" customFormat="1" ht="12">
      <c r="A58" s="44">
        <v>1690</v>
      </c>
      <c r="B58" s="53">
        <v>515.2439024390244</v>
      </c>
      <c r="C58" s="44">
        <v>574</v>
      </c>
      <c r="D58" s="52">
        <v>969972.8825913792</v>
      </c>
      <c r="E58" s="52">
        <v>1006.328627855926</v>
      </c>
      <c r="F58" s="52">
        <v>29010.645547822773</v>
      </c>
      <c r="G58" s="59">
        <v>3.737506522523499</v>
      </c>
      <c r="H58" s="59">
        <v>0.8834106325964634</v>
      </c>
      <c r="I58" s="59">
        <v>0.31279132127001474</v>
      </c>
      <c r="J58" s="59">
        <v>0.5536306453149782</v>
      </c>
      <c r="K58" s="59">
        <v>0.18087932635742066</v>
      </c>
      <c r="L58" s="59">
        <v>0</v>
      </c>
      <c r="M58" s="59">
        <v>3.5366405302702306</v>
      </c>
      <c r="N58" s="52">
        <v>650.43191800444</v>
      </c>
      <c r="O58" s="52">
        <v>18750.78309798301</v>
      </c>
      <c r="P58" s="53">
        <v>2.4157054352895786</v>
      </c>
      <c r="Q58" s="53">
        <v>0.5709849210684458</v>
      </c>
      <c r="R58" s="53">
        <v>0.20217000033305832</v>
      </c>
      <c r="S58" s="53">
        <v>0.3578344414840713</v>
      </c>
      <c r="T58" s="53">
        <v>0.11690980849930847</v>
      </c>
      <c r="U58" s="53">
        <v>0</v>
      </c>
      <c r="V58" s="53">
        <v>2.2858774159063686</v>
      </c>
      <c r="W58" s="53">
        <v>0</v>
      </c>
      <c r="X58" s="53">
        <v>0</v>
      </c>
      <c r="Y58" s="53">
        <v>0</v>
      </c>
      <c r="Z58" s="53">
        <v>0.606510000999175</v>
      </c>
      <c r="AA58" s="53">
        <v>0</v>
      </c>
      <c r="AB58" s="52">
        <v>6278.11418685121</v>
      </c>
      <c r="AC58" s="53">
        <v>0.5649819494584837</v>
      </c>
      <c r="AD58" s="53">
        <v>0</v>
      </c>
      <c r="AE58" s="53">
        <v>28.828202581926515</v>
      </c>
      <c r="AF58" s="44"/>
      <c r="AG58" s="44"/>
      <c r="AH58" s="44"/>
      <c r="AI58" s="44"/>
    </row>
    <row r="59" spans="1:36" s="20" customFormat="1" ht="12">
      <c r="A59" s="44">
        <v>1720</v>
      </c>
      <c r="B59" s="53">
        <v>524.390243902439</v>
      </c>
      <c r="C59" s="44">
        <v>625</v>
      </c>
      <c r="D59" s="52">
        <v>957805.0965526978</v>
      </c>
      <c r="E59" s="52">
        <v>1309.9796167171642</v>
      </c>
      <c r="F59" s="52">
        <v>40869.36407269503</v>
      </c>
      <c r="G59" s="59">
        <v>5.1489198828066245</v>
      </c>
      <c r="H59" s="59">
        <v>0.8149873187973196</v>
      </c>
      <c r="I59" s="59">
        <v>0.4659927491528233</v>
      </c>
      <c r="J59" s="59">
        <v>0.7959876144327196</v>
      </c>
      <c r="K59" s="59">
        <v>0.20499681024963254</v>
      </c>
      <c r="L59" s="59">
        <v>0</v>
      </c>
      <c r="M59" s="59">
        <v>7.128889074486001</v>
      </c>
      <c r="N59" s="52">
        <v>670.709563759188</v>
      </c>
      <c r="O59" s="52">
        <v>20925.114405219854</v>
      </c>
      <c r="P59" s="53">
        <v>2.6362469799969914</v>
      </c>
      <c r="Q59" s="53">
        <v>0.41727350722422757</v>
      </c>
      <c r="R59" s="53">
        <v>0.2385882875662455</v>
      </c>
      <c r="S59" s="53">
        <v>0.4075456585895524</v>
      </c>
      <c r="T59" s="53">
        <v>0.10495836684781186</v>
      </c>
      <c r="U59" s="53">
        <v>0</v>
      </c>
      <c r="V59" s="53">
        <v>3.649991206136833</v>
      </c>
      <c r="W59" s="53">
        <v>0</v>
      </c>
      <c r="X59" s="53">
        <v>0</v>
      </c>
      <c r="Y59" s="53">
        <v>0</v>
      </c>
      <c r="Z59" s="53">
        <v>0.5119920334039603</v>
      </c>
      <c r="AA59" s="53">
        <v>0</v>
      </c>
      <c r="AB59" s="52">
        <v>6852.783366867873</v>
      </c>
      <c r="AC59" s="53">
        <v>0.585427135678392</v>
      </c>
      <c r="AD59" s="53">
        <v>0</v>
      </c>
      <c r="AE59" s="53">
        <v>31.198473282442748</v>
      </c>
      <c r="AF59" s="60">
        <v>-22.3</v>
      </c>
      <c r="AG59" s="60">
        <v>-50.49</v>
      </c>
      <c r="AH59" s="60"/>
      <c r="AI59" s="60"/>
      <c r="AJ59" s="105">
        <f>(AF59+1000)/(AG59+1000)</f>
        <v>1.0296889974829122</v>
      </c>
    </row>
    <row r="60" spans="1:35" s="20" customFormat="1" ht="12">
      <c r="A60" s="44">
        <v>1750</v>
      </c>
      <c r="B60" s="53">
        <v>533.5365853658537</v>
      </c>
      <c r="C60" s="44">
        <v>614</v>
      </c>
      <c r="D60" s="52">
        <v>973790.9388753136</v>
      </c>
      <c r="E60" s="52">
        <v>1479.9862287281414</v>
      </c>
      <c r="F60" s="52">
        <v>24719.76998254031</v>
      </c>
      <c r="G60" s="59">
        <v>3.789964734378146</v>
      </c>
      <c r="H60" s="59">
        <v>0.7619929096559755</v>
      </c>
      <c r="I60" s="59">
        <v>0.5059952917138105</v>
      </c>
      <c r="J60" s="59">
        <v>0.5469949102123605</v>
      </c>
      <c r="K60" s="59">
        <v>0.18899824137136403</v>
      </c>
      <c r="L60" s="59">
        <v>0</v>
      </c>
      <c r="M60" s="59">
        <v>3.082971312951933</v>
      </c>
      <c r="N60" s="52">
        <v>797.8427389397636</v>
      </c>
      <c r="O60" s="52">
        <v>13326.130072020918</v>
      </c>
      <c r="P60" s="53">
        <v>2.043124311203854</v>
      </c>
      <c r="Q60" s="53">
        <v>0.41078119396763507</v>
      </c>
      <c r="R60" s="53">
        <v>0.2727759634483246</v>
      </c>
      <c r="S60" s="53">
        <v>0.2948783636486829</v>
      </c>
      <c r="T60" s="53">
        <v>0.10188667409433469</v>
      </c>
      <c r="U60" s="53">
        <v>0</v>
      </c>
      <c r="V60" s="53">
        <v>1.6619926784806025</v>
      </c>
      <c r="W60" s="53">
        <v>0</v>
      </c>
      <c r="X60" s="53">
        <v>0</v>
      </c>
      <c r="Y60" s="53">
        <v>0</v>
      </c>
      <c r="Z60" s="53">
        <v>0.23072749477447219</v>
      </c>
      <c r="AA60" s="53">
        <v>0</v>
      </c>
      <c r="AB60" s="52">
        <v>5430.579964850616</v>
      </c>
      <c r="AC60" s="53">
        <v>0.9250457038391224</v>
      </c>
      <c r="AD60" s="53">
        <v>0</v>
      </c>
      <c r="AE60" s="53">
        <v>16.7027027027027</v>
      </c>
      <c r="AF60" s="44"/>
      <c r="AG60" s="44"/>
      <c r="AH60" s="44"/>
      <c r="AI60" s="44"/>
    </row>
    <row r="61" spans="1:35" s="20" customFormat="1" ht="12">
      <c r="A61" s="44">
        <v>1780</v>
      </c>
      <c r="B61" s="53">
        <v>542.6829268292684</v>
      </c>
      <c r="C61" s="44">
        <v>655</v>
      </c>
      <c r="D61" s="52">
        <v>943473.0792995907</v>
      </c>
      <c r="E61" s="52">
        <v>1676.2110654166454</v>
      </c>
      <c r="F61" s="52">
        <v>54831.48115656714</v>
      </c>
      <c r="G61" s="59">
        <v>11.987206665673268</v>
      </c>
      <c r="H61" s="59">
        <v>0.8610810121508631</v>
      </c>
      <c r="I61" s="59">
        <v>0.6373198210582954</v>
      </c>
      <c r="J61" s="59">
        <v>0.6682867716112847</v>
      </c>
      <c r="K61" s="59">
        <v>0.22176332331495546</v>
      </c>
      <c r="L61" s="59">
        <v>0.009989338888061057</v>
      </c>
      <c r="M61" s="59">
        <v>3.993737687446811</v>
      </c>
      <c r="N61" s="52">
        <v>742.1392503371408</v>
      </c>
      <c r="O61" s="52">
        <v>24276.533641838883</v>
      </c>
      <c r="P61" s="53">
        <v>5.3073128748782405</v>
      </c>
      <c r="Q61" s="53">
        <v>0.3812419748454203</v>
      </c>
      <c r="R61" s="53">
        <v>0.2821721345143598</v>
      </c>
      <c r="S61" s="53">
        <v>0.2958826927744619</v>
      </c>
      <c r="T61" s="53">
        <v>0.09818528818524744</v>
      </c>
      <c r="U61" s="53">
        <v>0.0044227607290652</v>
      </c>
      <c r="V61" s="53">
        <v>1.7682197394802672</v>
      </c>
      <c r="W61" s="53">
        <v>0</v>
      </c>
      <c r="X61" s="53">
        <v>0</v>
      </c>
      <c r="Y61" s="53">
        <v>0</v>
      </c>
      <c r="Z61" s="53">
        <v>0.37593466197054204</v>
      </c>
      <c r="AA61" s="53">
        <v>0</v>
      </c>
      <c r="AB61" s="52">
        <v>4267.610013994713</v>
      </c>
      <c r="AC61" s="53">
        <v>0.953662182361734</v>
      </c>
      <c r="AD61" s="53">
        <v>0.0025012506253126563</v>
      </c>
      <c r="AE61" s="53">
        <v>32.71156138259833</v>
      </c>
      <c r="AF61" s="44"/>
      <c r="AG61" s="44"/>
      <c r="AH61" s="44"/>
      <c r="AI61" s="44"/>
    </row>
    <row r="62" spans="1:36" s="20" customFormat="1" ht="12">
      <c r="A62" s="44">
        <v>1810</v>
      </c>
      <c r="B62" s="53">
        <v>551.829268292683</v>
      </c>
      <c r="C62" s="44">
        <v>695</v>
      </c>
      <c r="D62" s="52">
        <v>967920.8437301879</v>
      </c>
      <c r="E62" s="52">
        <v>5499.77751200053</v>
      </c>
      <c r="F62" s="52">
        <v>26528.926798795284</v>
      </c>
      <c r="G62" s="59">
        <v>9.754605387193669</v>
      </c>
      <c r="H62" s="59">
        <v>1.8419254867463595</v>
      </c>
      <c r="I62" s="59">
        <v>1.197951538068479</v>
      </c>
      <c r="J62" s="59">
        <v>3.12987338410212</v>
      </c>
      <c r="K62" s="59">
        <v>0.3199870552436672</v>
      </c>
      <c r="L62" s="59">
        <v>0.06399741104873344</v>
      </c>
      <c r="M62" s="59">
        <v>32.30869298413403</v>
      </c>
      <c r="N62" s="52">
        <v>1978.3372345325647</v>
      </c>
      <c r="O62" s="52">
        <v>9542.77942402708</v>
      </c>
      <c r="P62" s="53">
        <v>3.5088508587027585</v>
      </c>
      <c r="Q62" s="53">
        <v>0.6625631247289062</v>
      </c>
      <c r="R62" s="53">
        <v>0.43091781944909313</v>
      </c>
      <c r="S62" s="53">
        <v>1.1258537352885323</v>
      </c>
      <c r="T62" s="53">
        <v>0.11510325728189466</v>
      </c>
      <c r="U62" s="53">
        <v>0.02302065145637893</v>
      </c>
      <c r="V62" s="53">
        <v>11.621832008681302</v>
      </c>
      <c r="W62" s="53">
        <v>0</v>
      </c>
      <c r="X62" s="53">
        <v>0.014387907160236833</v>
      </c>
      <c r="Y62" s="53">
        <v>0.0032372791110532877</v>
      </c>
      <c r="Z62" s="53">
        <v>0.43451479623915235</v>
      </c>
      <c r="AA62" s="53">
        <v>0.2079052584654222</v>
      </c>
      <c r="AB62" s="52">
        <v>2287.660601879796</v>
      </c>
      <c r="AC62" s="53">
        <v>0.3827476038338658</v>
      </c>
      <c r="AD62" s="53">
        <v>0.0019808108944599193</v>
      </c>
      <c r="AE62" s="53">
        <v>4.823636363636363</v>
      </c>
      <c r="AF62" s="60">
        <v>-24.78</v>
      </c>
      <c r="AG62" s="60">
        <v>-49.39</v>
      </c>
      <c r="AH62" s="60"/>
      <c r="AI62" s="60"/>
      <c r="AJ62" s="105">
        <f>(AF62+1000)/(AG62+1000)</f>
        <v>1.0258886399259424</v>
      </c>
    </row>
    <row r="63" spans="1:35" s="20" customFormat="1" ht="12">
      <c r="A63" s="44">
        <v>1840</v>
      </c>
      <c r="B63" s="53">
        <v>560.9756097560976</v>
      </c>
      <c r="C63" s="44">
        <v>657</v>
      </c>
      <c r="D63" s="52">
        <v>956937.3263220502</v>
      </c>
      <c r="E63" s="52">
        <v>2629.965168741305</v>
      </c>
      <c r="F63" s="52">
        <v>40409.46481704796</v>
      </c>
      <c r="G63" s="59">
        <v>8.744884182753882</v>
      </c>
      <c r="H63" s="59">
        <v>1.2929828757347936</v>
      </c>
      <c r="I63" s="59">
        <v>0.5149931794303316</v>
      </c>
      <c r="J63" s="59">
        <v>0.21199719230918507</v>
      </c>
      <c r="K63" s="59">
        <v>1.2789830611483382</v>
      </c>
      <c r="L63" s="59">
        <v>0.06599912590757648</v>
      </c>
      <c r="M63" s="59">
        <v>10.205864833526144</v>
      </c>
      <c r="N63" s="52">
        <v>1152.8614438318052</v>
      </c>
      <c r="O63" s="52">
        <v>17713.73800199363</v>
      </c>
      <c r="P63" s="53">
        <v>3.8333738883304695</v>
      </c>
      <c r="Q63" s="53">
        <v>0.5667870140207315</v>
      </c>
      <c r="R63" s="53">
        <v>0.22575043481877555</v>
      </c>
      <c r="S63" s="53">
        <v>0.09293027608073867</v>
      </c>
      <c r="T63" s="53">
        <v>0.5606501089965319</v>
      </c>
      <c r="U63" s="53">
        <v>0.02893112368551298</v>
      </c>
      <c r="V63" s="53">
        <v>4.473803762641598</v>
      </c>
      <c r="W63" s="53">
        <v>0</v>
      </c>
      <c r="X63" s="53">
        <v>0</v>
      </c>
      <c r="Y63" s="53">
        <v>0</v>
      </c>
      <c r="Z63" s="53">
        <v>0.23846259522604643</v>
      </c>
      <c r="AA63" s="53">
        <v>0.168326537806621</v>
      </c>
      <c r="AB63" s="52">
        <v>4025.7023311416624</v>
      </c>
      <c r="AC63" s="53">
        <v>2.429245283018868</v>
      </c>
      <c r="AD63" s="53">
        <v>0.006466784244562023</v>
      </c>
      <c r="AE63" s="53">
        <v>15.365019011406844</v>
      </c>
      <c r="AF63" s="44"/>
      <c r="AG63" s="44"/>
      <c r="AH63" s="44"/>
      <c r="AI63" s="44"/>
    </row>
    <row r="64" spans="1:35" s="20" customFormat="1" ht="12">
      <c r="A64" s="44">
        <v>1870</v>
      </c>
      <c r="B64" s="53">
        <v>570.1219512195122</v>
      </c>
      <c r="C64" s="44">
        <v>688</v>
      </c>
      <c r="D64" s="52">
        <v>976237.9520816669</v>
      </c>
      <c r="E64" s="52">
        <v>1798.9827022666084</v>
      </c>
      <c r="F64" s="52">
        <v>21947.588967652624</v>
      </c>
      <c r="G64" s="59">
        <v>6.450352422460384</v>
      </c>
      <c r="H64" s="59">
        <v>0.9414676141861916</v>
      </c>
      <c r="I64" s="59">
        <v>0.4027722383408018</v>
      </c>
      <c r="J64" s="59">
        <v>0.7945506935010854</v>
      </c>
      <c r="K64" s="59">
        <v>0.19788809724932693</v>
      </c>
      <c r="L64" s="59">
        <v>0</v>
      </c>
      <c r="M64" s="59">
        <v>6.117540622541061</v>
      </c>
      <c r="N64" s="52">
        <v>672.0037129106372</v>
      </c>
      <c r="O64" s="52">
        <v>8198.445297509774</v>
      </c>
      <c r="P64" s="53">
        <v>2.4095066461806955</v>
      </c>
      <c r="Q64" s="53">
        <v>0.35168194308990003</v>
      </c>
      <c r="R64" s="53">
        <v>0.15045416461277045</v>
      </c>
      <c r="S64" s="53">
        <v>0.29680163986886476</v>
      </c>
      <c r="T64" s="53">
        <v>0.07392040842017009</v>
      </c>
      <c r="U64" s="53">
        <v>0</v>
      </c>
      <c r="V64" s="53">
        <v>2.2851859592922277</v>
      </c>
      <c r="W64" s="53">
        <v>0</v>
      </c>
      <c r="X64" s="53">
        <v>0</v>
      </c>
      <c r="Y64" s="53">
        <v>0</v>
      </c>
      <c r="Z64" s="53">
        <v>0.13440074258212742</v>
      </c>
      <c r="AA64" s="53">
        <v>0.0791471039650306</v>
      </c>
      <c r="AB64" s="52">
        <v>2969.1725256895625</v>
      </c>
      <c r="AC64" s="53">
        <v>0.5069182389937107</v>
      </c>
      <c r="AD64" s="53">
        <v>0</v>
      </c>
      <c r="AE64" s="53">
        <v>12.2</v>
      </c>
      <c r="AF64" s="44"/>
      <c r="AG64" s="44"/>
      <c r="AH64" s="44"/>
      <c r="AI64" s="44"/>
    </row>
    <row r="65" spans="1:36" s="20" customFormat="1" ht="12">
      <c r="A65" s="44">
        <v>1930</v>
      </c>
      <c r="B65" s="53">
        <v>588.4146341463415</v>
      </c>
      <c r="C65" s="44">
        <v>591</v>
      </c>
      <c r="D65" s="52">
        <v>951529.5405713697</v>
      </c>
      <c r="E65" s="52">
        <v>2169.9886568311763</v>
      </c>
      <c r="F65" s="52">
        <v>46265.79589092886</v>
      </c>
      <c r="G65" s="59">
        <v>16.04773019570962</v>
      </c>
      <c r="H65" s="59">
        <v>1.2033301111281949</v>
      </c>
      <c r="I65" s="59">
        <v>0.2246881950239368</v>
      </c>
      <c r="J65" s="59">
        <v>1.8963683660020267</v>
      </c>
      <c r="K65" s="59">
        <v>0.16676857141776644</v>
      </c>
      <c r="L65" s="59">
        <v>0.24266325062585173</v>
      </c>
      <c r="M65" s="59">
        <v>13.553191923843867</v>
      </c>
      <c r="N65" s="52">
        <v>1299.790159929334</v>
      </c>
      <c r="O65" s="52">
        <v>27712.50718339901</v>
      </c>
      <c r="P65" s="53">
        <v>9.612346005551954</v>
      </c>
      <c r="Q65" s="53">
        <v>0.7207764117417613</v>
      </c>
      <c r="R65" s="53">
        <v>0.13458480717169818</v>
      </c>
      <c r="S65" s="53">
        <v>1.1358957725291328</v>
      </c>
      <c r="T65" s="53">
        <v>0.0998918346563271</v>
      </c>
      <c r="U65" s="53">
        <v>0.14535159174543402</v>
      </c>
      <c r="V65" s="53">
        <v>8.118155568596833</v>
      </c>
      <c r="W65" s="53">
        <v>0</v>
      </c>
      <c r="X65" s="53">
        <v>0</v>
      </c>
      <c r="Y65" s="53">
        <v>0</v>
      </c>
      <c r="Z65" s="53">
        <v>0.723169030535925</v>
      </c>
      <c r="AA65" s="53">
        <v>0.07955457490593716</v>
      </c>
      <c r="AB65" s="52">
        <v>2681.910274963821</v>
      </c>
      <c r="AC65" s="53">
        <v>0.11848341232227488</v>
      </c>
      <c r="AD65" s="53">
        <v>0.01790450928381963</v>
      </c>
      <c r="AE65" s="53">
        <v>21.32075471698113</v>
      </c>
      <c r="AF65" s="60">
        <v>-22.09</v>
      </c>
      <c r="AG65" s="60">
        <v>-50.1</v>
      </c>
      <c r="AH65" s="60">
        <v>-49.22</v>
      </c>
      <c r="AI65" s="60"/>
      <c r="AJ65" s="105">
        <f>(AF65+1000)/(AG65+1000)</f>
        <v>1.029487314454153</v>
      </c>
    </row>
    <row r="66" spans="1:35" s="20" customFormat="1" ht="12">
      <c r="A66" s="44">
        <v>1960</v>
      </c>
      <c r="B66" s="53">
        <v>597.5609756097562</v>
      </c>
      <c r="C66" s="44">
        <v>513</v>
      </c>
      <c r="D66" s="52">
        <v>948196.8184841817</v>
      </c>
      <c r="E66" s="52">
        <v>5259.8714066638495</v>
      </c>
      <c r="F66" s="52">
        <v>46518.86270684454</v>
      </c>
      <c r="G66" s="59">
        <v>5.802858131724395</v>
      </c>
      <c r="H66" s="59">
        <v>1.1209725944620106</v>
      </c>
      <c r="I66" s="59">
        <v>0.099997555259769</v>
      </c>
      <c r="J66" s="59">
        <v>1.7889562635972673</v>
      </c>
      <c r="K66" s="59">
        <v>0.12299699296951587</v>
      </c>
      <c r="L66" s="59">
        <v>0</v>
      </c>
      <c r="M66" s="59">
        <v>12.924684017325143</v>
      </c>
      <c r="N66" s="52">
        <v>4429.365395085348</v>
      </c>
      <c r="O66" s="52">
        <v>39173.77912155331</v>
      </c>
      <c r="P66" s="53">
        <v>4.886617374083701</v>
      </c>
      <c r="Q66" s="53">
        <v>0.9439769216522197</v>
      </c>
      <c r="R66" s="53">
        <v>0.08420846758717392</v>
      </c>
      <c r="S66" s="53">
        <v>1.5064894851345412</v>
      </c>
      <c r="T66" s="53">
        <v>0.1035764151322239</v>
      </c>
      <c r="U66" s="53">
        <v>0</v>
      </c>
      <c r="V66" s="53">
        <v>10.883944435642228</v>
      </c>
      <c r="W66" s="53">
        <v>0</v>
      </c>
      <c r="X66" s="53">
        <v>0</v>
      </c>
      <c r="Y66" s="53">
        <v>0</v>
      </c>
      <c r="Z66" s="53">
        <v>1.7574307185443194</v>
      </c>
      <c r="AA66" s="53">
        <v>0.42104233793586954</v>
      </c>
      <c r="AB66" s="52">
        <v>6718.659734257656</v>
      </c>
      <c r="AC66" s="53">
        <v>0.05589714924538849</v>
      </c>
      <c r="AD66" s="53">
        <v>0</v>
      </c>
      <c r="AE66" s="53">
        <v>8.844106463878328</v>
      </c>
      <c r="AF66" s="44"/>
      <c r="AG66" s="44"/>
      <c r="AH66" s="44"/>
      <c r="AI66" s="44"/>
    </row>
    <row r="67" spans="1:35" s="20" customFormat="1" ht="12">
      <c r="A67" s="44">
        <v>1990</v>
      </c>
      <c r="B67" s="53">
        <v>606.7073170731708</v>
      </c>
      <c r="C67" s="44">
        <v>706</v>
      </c>
      <c r="D67" s="52">
        <v>960411.8182517202</v>
      </c>
      <c r="E67" s="52">
        <v>6599.943775078979</v>
      </c>
      <c r="F67" s="52">
        <v>32969.719130962716</v>
      </c>
      <c r="G67" s="59">
        <v>7.95293224897017</v>
      </c>
      <c r="H67" s="59">
        <v>0.9619918047918148</v>
      </c>
      <c r="I67" s="59">
        <v>0.10099913958832984</v>
      </c>
      <c r="J67" s="59">
        <v>0.7179938834101072</v>
      </c>
      <c r="K67" s="59">
        <v>0.13399885846372475</v>
      </c>
      <c r="L67" s="59">
        <v>0.049999574053628634</v>
      </c>
      <c r="M67" s="59">
        <v>8.083931132990676</v>
      </c>
      <c r="N67" s="52">
        <v>2234.258586747699</v>
      </c>
      <c r="O67" s="52">
        <v>11161.137212889642</v>
      </c>
      <c r="P67" s="53">
        <v>2.692281597030978</v>
      </c>
      <c r="Q67" s="53">
        <v>0.3256601152198919</v>
      </c>
      <c r="R67" s="53">
        <v>0.034190926857805705</v>
      </c>
      <c r="S67" s="53">
        <v>0.24306025231588607</v>
      </c>
      <c r="T67" s="53">
        <v>0.04536221979154421</v>
      </c>
      <c r="U67" s="53">
        <v>0.016926201414755298</v>
      </c>
      <c r="V67" s="53">
        <v>2.7366282447376364</v>
      </c>
      <c r="W67" s="53">
        <v>0</v>
      </c>
      <c r="X67" s="53">
        <v>0</v>
      </c>
      <c r="Y67" s="53">
        <v>0</v>
      </c>
      <c r="Z67" s="53">
        <v>0.11002030919590944</v>
      </c>
      <c r="AA67" s="53">
        <v>0.06499661343266035</v>
      </c>
      <c r="AB67" s="52">
        <v>3698.261357263039</v>
      </c>
      <c r="AC67" s="53">
        <v>0.14066852367688024</v>
      </c>
      <c r="AD67" s="53">
        <v>0.006185056902523504</v>
      </c>
      <c r="AE67" s="53">
        <v>4.995454545454545</v>
      </c>
      <c r="AF67" s="44"/>
      <c r="AG67" s="44"/>
      <c r="AH67" s="44"/>
      <c r="AI67" s="44"/>
    </row>
    <row r="68" spans="1:36" s="20" customFormat="1" ht="12">
      <c r="A68" s="44">
        <v>2010</v>
      </c>
      <c r="B68" s="53">
        <v>612.8048780487806</v>
      </c>
      <c r="C68" s="44">
        <v>682</v>
      </c>
      <c r="D68" s="52">
        <v>970420.0585621286</v>
      </c>
      <c r="E68" s="52">
        <v>1303.8580172594416</v>
      </c>
      <c r="F68" s="52">
        <v>28235.27016685963</v>
      </c>
      <c r="G68" s="59">
        <v>23.80914678259961</v>
      </c>
      <c r="H68" s="59">
        <v>1.4467328804533879</v>
      </c>
      <c r="I68" s="59">
        <v>0.1468713628637072</v>
      </c>
      <c r="J68" s="59">
        <v>1.4357425063615459</v>
      </c>
      <c r="K68" s="59">
        <v>0.11789674025794183</v>
      </c>
      <c r="L68" s="59">
        <v>0</v>
      </c>
      <c r="M68" s="59">
        <v>12.369166477909491</v>
      </c>
      <c r="N68" s="52">
        <v>502.80741721295175</v>
      </c>
      <c r="O68" s="52">
        <v>10888.381310680472</v>
      </c>
      <c r="P68" s="53">
        <v>9.181533143436505</v>
      </c>
      <c r="Q68" s="53">
        <v>0.5579043219343709</v>
      </c>
      <c r="R68" s="53">
        <v>0.05663807688145892</v>
      </c>
      <c r="S68" s="53">
        <v>0.5536660984942617</v>
      </c>
      <c r="T68" s="53">
        <v>0.045464578721171114</v>
      </c>
      <c r="U68" s="53">
        <v>0</v>
      </c>
      <c r="V68" s="53">
        <v>4.769927835322868</v>
      </c>
      <c r="W68" s="53">
        <v>0</v>
      </c>
      <c r="X68" s="53">
        <v>0</v>
      </c>
      <c r="Y68" s="53">
        <v>0</v>
      </c>
      <c r="Z68" s="53">
        <v>0.5259249996135471</v>
      </c>
      <c r="AA68" s="53">
        <v>0.04777633696123066</v>
      </c>
      <c r="AB68" s="52">
        <v>1117.9681936862094</v>
      </c>
      <c r="AC68" s="53">
        <v>0.10229645093945719</v>
      </c>
      <c r="AD68" s="53">
        <v>0</v>
      </c>
      <c r="AE68" s="53">
        <v>21.655172413793103</v>
      </c>
      <c r="AF68" s="60">
        <v>-31.95</v>
      </c>
      <c r="AG68" s="60">
        <v>-47.57</v>
      </c>
      <c r="AH68" s="60">
        <v>-49.2</v>
      </c>
      <c r="AI68" s="60"/>
      <c r="AJ68" s="105">
        <f>(AF68+1000)/(AG68+1000)</f>
        <v>1.0164001553919972</v>
      </c>
    </row>
    <row r="69" spans="1:35" s="20" customFormat="1" ht="12">
      <c r="A69" s="44">
        <v>2040</v>
      </c>
      <c r="B69" s="53">
        <v>621.9512195121952</v>
      </c>
      <c r="C69" s="44">
        <v>571</v>
      </c>
      <c r="D69" s="52">
        <v>956462.1828175109</v>
      </c>
      <c r="E69" s="52">
        <v>619.9625238853937</v>
      </c>
      <c r="F69" s="52">
        <v>42857.40931246447</v>
      </c>
      <c r="G69" s="59">
        <v>12.511243707829106</v>
      </c>
      <c r="H69" s="59">
        <v>3.4727900733128583</v>
      </c>
      <c r="I69" s="59">
        <v>1.471911024450483</v>
      </c>
      <c r="J69" s="59">
        <v>5.89764349334847</v>
      </c>
      <c r="K69" s="59">
        <v>0.12099268611311714</v>
      </c>
      <c r="L69" s="59">
        <v>1.1459307296333243</v>
      </c>
      <c r="M69" s="59">
        <v>30.542153757347524</v>
      </c>
      <c r="N69" s="52">
        <v>406.07002440129116</v>
      </c>
      <c r="O69" s="52">
        <v>28071.227815869897</v>
      </c>
      <c r="P69" s="53">
        <v>8.19475507307896</v>
      </c>
      <c r="Q69" s="53">
        <v>2.2746470882994902</v>
      </c>
      <c r="R69" s="53">
        <v>0.9640888321269362</v>
      </c>
      <c r="S69" s="53">
        <v>3.8629048450303465</v>
      </c>
      <c r="T69" s="53">
        <v>0.07924914992347777</v>
      </c>
      <c r="U69" s="53">
        <v>0.7505745934901283</v>
      </c>
      <c r="V69" s="53">
        <v>20.00484326663393</v>
      </c>
      <c r="W69" s="53">
        <v>0.03864214748334867</v>
      </c>
      <c r="X69" s="53">
        <v>0.34057485917527647</v>
      </c>
      <c r="Y69" s="53">
        <v>0.11134178088422499</v>
      </c>
      <c r="Z69" s="53">
        <v>1.6897752628311793</v>
      </c>
      <c r="AA69" s="53">
        <v>1.2797755285163273</v>
      </c>
      <c r="AB69" s="52">
        <v>2681.26368470441</v>
      </c>
      <c r="AC69" s="53">
        <v>0.24957612750084776</v>
      </c>
      <c r="AD69" s="53">
        <v>0.03751964379256155</v>
      </c>
      <c r="AE69" s="53">
        <v>69.12903225806451</v>
      </c>
      <c r="AF69" s="44"/>
      <c r="AG69" s="44"/>
      <c r="AH69" s="44"/>
      <c r="AI69" s="44"/>
    </row>
    <row r="70" spans="1:35" s="20" customFormat="1" ht="12">
      <c r="A70" s="44">
        <v>2070</v>
      </c>
      <c r="B70" s="53">
        <v>631.0975609756098</v>
      </c>
      <c r="C70" s="44">
        <v>613</v>
      </c>
      <c r="D70" s="52">
        <v>958698.5053774521</v>
      </c>
      <c r="E70" s="52">
        <v>3046.8489214238234</v>
      </c>
      <c r="F70" s="52">
        <v>38220.47204382803</v>
      </c>
      <c r="G70" s="59">
        <v>14.36414447250923</v>
      </c>
      <c r="H70" s="59">
        <v>1.8161217505404954</v>
      </c>
      <c r="I70" s="59">
        <v>0.21577684164837568</v>
      </c>
      <c r="J70" s="59">
        <v>1.4455050456722205</v>
      </c>
      <c r="K70" s="59">
        <v>0.05394421041209392</v>
      </c>
      <c r="L70" s="59">
        <v>0.057940077850026805</v>
      </c>
      <c r="M70" s="59">
        <v>14.72077564134474</v>
      </c>
      <c r="N70" s="52">
        <v>1650.169399531337</v>
      </c>
      <c r="O70" s="52">
        <v>20700.157779039</v>
      </c>
      <c r="P70" s="53">
        <v>7.779601900282326</v>
      </c>
      <c r="Q70" s="53">
        <v>0.9836091699501543</v>
      </c>
      <c r="R70" s="53">
        <v>0.1168644558356619</v>
      </c>
      <c r="S70" s="53">
        <v>0.7828836462694573</v>
      </c>
      <c r="T70" s="53">
        <v>0.029216113958915477</v>
      </c>
      <c r="U70" s="53">
        <v>0.03138027054846477</v>
      </c>
      <c r="V70" s="53">
        <v>7.9727528758996</v>
      </c>
      <c r="W70" s="53">
        <v>0</v>
      </c>
      <c r="X70" s="53">
        <v>0</v>
      </c>
      <c r="Y70" s="53">
        <v>0</v>
      </c>
      <c r="Z70" s="53">
        <v>0.7055150481930699</v>
      </c>
      <c r="AA70" s="53">
        <v>0.10658471203530274</v>
      </c>
      <c r="AB70" s="52">
        <v>2362.165833178984</v>
      </c>
      <c r="AC70" s="53">
        <v>0.1492743607463718</v>
      </c>
      <c r="AD70" s="53">
        <v>0.003935939196525516</v>
      </c>
      <c r="AE70" s="53">
        <v>12.544262295081968</v>
      </c>
      <c r="AF70" s="44"/>
      <c r="AG70" s="44"/>
      <c r="AH70" s="44"/>
      <c r="AI70" s="44"/>
    </row>
    <row r="71" spans="1:36" s="20" customFormat="1" ht="12">
      <c r="A71" s="44">
        <v>2100</v>
      </c>
      <c r="B71" s="53">
        <v>640.2439024390244</v>
      </c>
      <c r="C71" s="44">
        <v>661</v>
      </c>
      <c r="D71" s="52">
        <v>948398.860271822</v>
      </c>
      <c r="E71" s="52">
        <v>3469.8860697607856</v>
      </c>
      <c r="F71" s="52">
        <v>48098.42073645354</v>
      </c>
      <c r="G71" s="59">
        <v>16.729450705215548</v>
      </c>
      <c r="H71" s="59">
        <v>2.284924976773313</v>
      </c>
      <c r="I71" s="59">
        <v>0.5149830910451887</v>
      </c>
      <c r="J71" s="59">
        <v>1.4229532787520456</v>
      </c>
      <c r="K71" s="59">
        <v>0.26299136494152353</v>
      </c>
      <c r="L71" s="59">
        <v>0.08099734053332094</v>
      </c>
      <c r="M71" s="59">
        <v>10.425657683955606</v>
      </c>
      <c r="N71" s="52">
        <v>1490.843636629445</v>
      </c>
      <c r="O71" s="52">
        <v>20665.58470371075</v>
      </c>
      <c r="P71" s="53">
        <v>7.187842663057816</v>
      </c>
      <c r="Q71" s="53">
        <v>0.9817226829101678</v>
      </c>
      <c r="R71" s="53">
        <v>0.22126353684846234</v>
      </c>
      <c r="S71" s="53">
        <v>0.6113747823987609</v>
      </c>
      <c r="T71" s="53">
        <v>0.11299477707018561</v>
      </c>
      <c r="U71" s="53">
        <v>0.03480067278587466</v>
      </c>
      <c r="V71" s="53">
        <v>4.479405116858385</v>
      </c>
      <c r="W71" s="53">
        <v>0</v>
      </c>
      <c r="X71" s="53">
        <v>0</v>
      </c>
      <c r="Y71" s="53">
        <v>0</v>
      </c>
      <c r="Z71" s="53">
        <v>0.40085219394100063</v>
      </c>
      <c r="AA71" s="53">
        <v>0.07647555254179862</v>
      </c>
      <c r="AB71" s="52">
        <v>2529.5819090191944</v>
      </c>
      <c r="AC71" s="53">
        <v>0.36191145467322555</v>
      </c>
      <c r="AD71" s="53">
        <v>0.007769038941108766</v>
      </c>
      <c r="AE71" s="53">
        <v>13.861671469740633</v>
      </c>
      <c r="AF71" s="60">
        <v>-22.94</v>
      </c>
      <c r="AG71" s="60">
        <v>-50.58</v>
      </c>
      <c r="AH71" s="60">
        <v>-52.42</v>
      </c>
      <c r="AI71" s="60"/>
      <c r="AJ71" s="105">
        <f>(AF71+1000)/(AG71+1000)</f>
        <v>1.029112510796065</v>
      </c>
    </row>
    <row r="72" spans="1:35" s="20" customFormat="1" ht="12">
      <c r="A72" s="44">
        <v>2130</v>
      </c>
      <c r="B72" s="53">
        <v>649.390243902439</v>
      </c>
      <c r="C72" s="44">
        <v>691</v>
      </c>
      <c r="D72" s="52">
        <v>969966.08451622</v>
      </c>
      <c r="E72" s="52">
        <v>3869.9045836325854</v>
      </c>
      <c r="F72" s="52">
        <v>26139.35550805059</v>
      </c>
      <c r="G72" s="59">
        <v>14.84063408932589</v>
      </c>
      <c r="H72" s="59">
        <v>2.4659391998030893</v>
      </c>
      <c r="I72" s="59">
        <v>1.311967652125569</v>
      </c>
      <c r="J72" s="59">
        <v>0.7139823960500429</v>
      </c>
      <c r="K72" s="59">
        <v>0.8819782539441706</v>
      </c>
      <c r="L72" s="59">
        <v>0.20199501961079644</v>
      </c>
      <c r="M72" s="59">
        <v>0.13199674548824322</v>
      </c>
      <c r="N72" s="52">
        <v>1422.5119598302124</v>
      </c>
      <c r="O72" s="52">
        <v>9608.388276475904</v>
      </c>
      <c r="P72" s="53">
        <v>5.455167957581442</v>
      </c>
      <c r="Q72" s="53">
        <v>0.906437853473205</v>
      </c>
      <c r="R72" s="53">
        <v>0.4822572845729298</v>
      </c>
      <c r="S72" s="53">
        <v>0.26244794297642676</v>
      </c>
      <c r="T72" s="53">
        <v>0.3242004001473507</v>
      </c>
      <c r="U72" s="53">
        <v>0.07424997826503951</v>
      </c>
      <c r="V72" s="53">
        <v>0.04851978777715453</v>
      </c>
      <c r="W72" s="53">
        <v>1.3857545448475197</v>
      </c>
      <c r="X72" s="53">
        <v>0</v>
      </c>
      <c r="Y72" s="53">
        <v>0</v>
      </c>
      <c r="Z72" s="53">
        <v>0.12387248849167481</v>
      </c>
      <c r="AA72" s="53">
        <v>0</v>
      </c>
      <c r="AB72" s="52">
        <v>1510.3715259721498</v>
      </c>
      <c r="AC72" s="53">
        <v>1.8375350140056024</v>
      </c>
      <c r="AD72" s="53">
        <v>1.5303030303030303</v>
      </c>
      <c r="AE72" s="53">
        <v>6.754521963824289</v>
      </c>
      <c r="AF72" s="60"/>
      <c r="AG72" s="60"/>
      <c r="AH72" s="60"/>
      <c r="AI72" s="60"/>
    </row>
    <row r="73" spans="1:36" s="20" customFormat="1" ht="12">
      <c r="A73" s="44">
        <v>2190</v>
      </c>
      <c r="B73" s="53">
        <v>667.6829268292684</v>
      </c>
      <c r="C73" s="44">
        <v>684</v>
      </c>
      <c r="D73" s="52">
        <v>967107.9674499021</v>
      </c>
      <c r="E73" s="52">
        <v>2639.9125608161607</v>
      </c>
      <c r="F73" s="52">
        <v>30218.999086312262</v>
      </c>
      <c r="G73" s="59">
        <v>22.601251401351085</v>
      </c>
      <c r="H73" s="59">
        <v>2.776908023252454</v>
      </c>
      <c r="I73" s="59">
        <v>0.654978305808555</v>
      </c>
      <c r="J73" s="59">
        <v>0.9719678064823136</v>
      </c>
      <c r="K73" s="59">
        <v>0.3339889376184082</v>
      </c>
      <c r="L73" s="59">
        <v>0.06399788026220996</v>
      </c>
      <c r="M73" s="59">
        <v>4.715843801821596</v>
      </c>
      <c r="N73" s="52">
        <v>1007.3350561009036</v>
      </c>
      <c r="O73" s="52">
        <v>11530.933861882311</v>
      </c>
      <c r="P73" s="53">
        <v>8.624161718936598</v>
      </c>
      <c r="Q73" s="53">
        <v>1.0596096404515944</v>
      </c>
      <c r="R73" s="53">
        <v>0.2499259324795802</v>
      </c>
      <c r="S73" s="53">
        <v>0.3708824524735144</v>
      </c>
      <c r="T73" s="53">
        <v>0.12744314724912945</v>
      </c>
      <c r="U73" s="53">
        <v>0.02442024378426433</v>
      </c>
      <c r="V73" s="53">
        <v>1.7994667138529776</v>
      </c>
      <c r="W73" s="53">
        <v>0</v>
      </c>
      <c r="X73" s="53">
        <v>0</v>
      </c>
      <c r="Y73" s="53">
        <v>0</v>
      </c>
      <c r="Z73" s="53">
        <v>0.34531750976186276</v>
      </c>
      <c r="AA73" s="53">
        <v>0.037011931985525624</v>
      </c>
      <c r="AB73" s="52">
        <v>1190.7482564324837</v>
      </c>
      <c r="AC73" s="53">
        <v>0.6738683127572017</v>
      </c>
      <c r="AD73" s="53">
        <v>0.013570822731128074</v>
      </c>
      <c r="AE73" s="53">
        <v>11.446969696969697</v>
      </c>
      <c r="AF73" s="60">
        <v>-37.27</v>
      </c>
      <c r="AG73" s="60">
        <v>-46.09</v>
      </c>
      <c r="AH73" s="60">
        <v>-52.48</v>
      </c>
      <c r="AI73" s="60"/>
      <c r="AJ73" s="105">
        <f>(AF73+1000)/(AG73+1000)</f>
        <v>1.0092461552976697</v>
      </c>
    </row>
    <row r="74" spans="1:35" s="20" customFormat="1" ht="12">
      <c r="A74" s="44">
        <v>2220</v>
      </c>
      <c r="B74" s="53">
        <v>676.829268292683</v>
      </c>
      <c r="C74" s="44">
        <v>616</v>
      </c>
      <c r="D74" s="52">
        <v>935063.8794174019</v>
      </c>
      <c r="E74" s="52">
        <v>5149.801068334531</v>
      </c>
      <c r="F74" s="52">
        <v>59747.69200640548</v>
      </c>
      <c r="G74" s="59">
        <v>16.63935723826924</v>
      </c>
      <c r="H74" s="59">
        <v>2.460904937703161</v>
      </c>
      <c r="I74" s="59">
        <v>0.39498474213439605</v>
      </c>
      <c r="J74" s="59">
        <v>1.9489247149871847</v>
      </c>
      <c r="K74" s="59">
        <v>0.28298906841527616</v>
      </c>
      <c r="L74" s="59">
        <v>0.140994553521392</v>
      </c>
      <c r="M74" s="59">
        <v>15.437403668533687</v>
      </c>
      <c r="N74" s="52">
        <v>2750.461934224124</v>
      </c>
      <c r="O74" s="52">
        <v>31910.699139784738</v>
      </c>
      <c r="P74" s="53">
        <v>8.886929434075615</v>
      </c>
      <c r="Q74" s="53">
        <v>1.314346955364188</v>
      </c>
      <c r="R74" s="53">
        <v>0.21095776000359784</v>
      </c>
      <c r="S74" s="53">
        <v>1.040902972777246</v>
      </c>
      <c r="T74" s="53">
        <v>0.1511418888127043</v>
      </c>
      <c r="U74" s="53">
        <v>0.07530390926710707</v>
      </c>
      <c r="V74" s="53">
        <v>8.24497695933049</v>
      </c>
      <c r="W74" s="53">
        <v>0</v>
      </c>
      <c r="X74" s="53">
        <v>0</v>
      </c>
      <c r="Y74" s="53">
        <v>0</v>
      </c>
      <c r="Z74" s="53">
        <v>0.6286007177828726</v>
      </c>
      <c r="AA74" s="53">
        <v>0.07744019038106756</v>
      </c>
      <c r="AB74" s="52">
        <v>3128.1084759960213</v>
      </c>
      <c r="AC74" s="53">
        <v>0.20266803488968702</v>
      </c>
      <c r="AD74" s="53">
        <v>0.009133307423241352</v>
      </c>
      <c r="AE74" s="53">
        <v>11.601941747572816</v>
      </c>
      <c r="AF74" s="44"/>
      <c r="AG74" s="44"/>
      <c r="AH74" s="44"/>
      <c r="AI74" s="44"/>
    </row>
    <row r="75" spans="1:35" s="20" customFormat="1" ht="12">
      <c r="A75" s="44">
        <v>2250</v>
      </c>
      <c r="B75" s="53">
        <v>685.9756097560976</v>
      </c>
      <c r="C75" s="44">
        <v>650</v>
      </c>
      <c r="D75" s="52">
        <v>963068.4186416566</v>
      </c>
      <c r="E75" s="52">
        <v>3249.9946635087626</v>
      </c>
      <c r="F75" s="52">
        <v>33669.94471395078</v>
      </c>
      <c r="G75" s="59">
        <v>3.202994740682636</v>
      </c>
      <c r="H75" s="59">
        <v>0.8969985271284185</v>
      </c>
      <c r="I75" s="59">
        <v>0.8979985254864212</v>
      </c>
      <c r="J75" s="59">
        <v>0.937998459806529</v>
      </c>
      <c r="K75" s="59">
        <v>0.6029990098756258</v>
      </c>
      <c r="L75" s="59">
        <v>0.16699972578645028</v>
      </c>
      <c r="M75" s="59">
        <v>4.177993139735265</v>
      </c>
      <c r="N75" s="52">
        <v>1474.9975780539771</v>
      </c>
      <c r="O75" s="52">
        <v>15280.974908639204</v>
      </c>
      <c r="P75" s="53">
        <v>1.4536668438482734</v>
      </c>
      <c r="Q75" s="53">
        <v>0.40709933154289774</v>
      </c>
      <c r="R75" s="53">
        <v>0.4075531769515297</v>
      </c>
      <c r="S75" s="53">
        <v>0.4257069932968094</v>
      </c>
      <c r="T75" s="53">
        <v>0.27366878140509177</v>
      </c>
      <c r="U75" s="53">
        <v>0.07579218324154284</v>
      </c>
      <c r="V75" s="53">
        <v>1.8961661172644668</v>
      </c>
      <c r="W75" s="53">
        <v>0.007715371946743881</v>
      </c>
      <c r="X75" s="53">
        <v>0.026776879109287586</v>
      </c>
      <c r="Y75" s="53">
        <v>0.004084608677687937</v>
      </c>
      <c r="Z75" s="53">
        <v>0.2251073226814685</v>
      </c>
      <c r="AA75" s="53">
        <v>0.08033063732786276</v>
      </c>
      <c r="AB75" s="52">
        <v>8212.195121951221</v>
      </c>
      <c r="AC75" s="53">
        <v>0.9573560767590619</v>
      </c>
      <c r="AD75" s="53">
        <v>0.039971278123504074</v>
      </c>
      <c r="AE75" s="53">
        <v>10.36</v>
      </c>
      <c r="AF75" s="44"/>
      <c r="AG75" s="44"/>
      <c r="AH75" s="44"/>
      <c r="AI75" s="44"/>
    </row>
    <row r="76" spans="1:36" s="20" customFormat="1" ht="12">
      <c r="A76" s="44">
        <v>2280</v>
      </c>
      <c r="B76" s="53">
        <v>695.1219512195122</v>
      </c>
      <c r="C76" s="44">
        <v>659</v>
      </c>
      <c r="D76" s="52">
        <v>661321.4978098447</v>
      </c>
      <c r="E76" s="52">
        <v>22939.863169555443</v>
      </c>
      <c r="F76" s="52">
        <v>315318.84647607116</v>
      </c>
      <c r="G76" s="59">
        <v>268.4937197154271</v>
      </c>
      <c r="H76" s="59">
        <v>32.17837170056731</v>
      </c>
      <c r="I76" s="59">
        <v>8.24444779366447</v>
      </c>
      <c r="J76" s="59">
        <v>12.053855374548222</v>
      </c>
      <c r="K76" s="59">
        <v>5.109333160491894</v>
      </c>
      <c r="L76" s="59">
        <v>1.2165078953552126</v>
      </c>
      <c r="M76" s="59">
        <v>83.64708288462442</v>
      </c>
      <c r="N76" s="52">
        <v>9955.691754920874</v>
      </c>
      <c r="O76" s="52">
        <v>136845.50848582145</v>
      </c>
      <c r="P76" s="53">
        <v>116.5238298006254</v>
      </c>
      <c r="Q76" s="53">
        <v>13.965120343493549</v>
      </c>
      <c r="R76" s="53">
        <v>3.5780152791927735</v>
      </c>
      <c r="S76" s="53">
        <v>5.231263485767513</v>
      </c>
      <c r="T76" s="53">
        <v>2.2174040726869215</v>
      </c>
      <c r="U76" s="53">
        <v>0.5279533506397431</v>
      </c>
      <c r="V76" s="53">
        <v>36.302072389988744</v>
      </c>
      <c r="W76" s="53">
        <v>0</v>
      </c>
      <c r="X76" s="53">
        <v>0.22928259799211706</v>
      </c>
      <c r="Y76" s="53">
        <v>0.030168762893699616</v>
      </c>
      <c r="Z76" s="53">
        <v>2.5945136088581666</v>
      </c>
      <c r="AA76" s="53">
        <v>0.9865185466239775</v>
      </c>
      <c r="AB76" s="52">
        <v>1048.7133840427255</v>
      </c>
      <c r="AC76" s="53">
        <v>0.6839677047289504</v>
      </c>
      <c r="AD76" s="53">
        <v>0.014543339150668994</v>
      </c>
      <c r="AE76" s="53">
        <v>13.745454545454546</v>
      </c>
      <c r="AF76" s="60">
        <v>-28.3</v>
      </c>
      <c r="AG76" s="60">
        <v>-49.27</v>
      </c>
      <c r="AH76" s="60">
        <v>-51.12</v>
      </c>
      <c r="AI76" s="60"/>
      <c r="AJ76" s="105">
        <f>(AF76+1000)/(AG76+1000)</f>
        <v>1.0220567353507306</v>
      </c>
    </row>
    <row r="77" spans="1:36" s="20" customFormat="1" ht="12">
      <c r="A77" s="44">
        <v>2310</v>
      </c>
      <c r="B77" s="53">
        <v>704.2682926829269</v>
      </c>
      <c r="C77" s="44">
        <v>671</v>
      </c>
      <c r="D77" s="52">
        <v>960205.4330250315</v>
      </c>
      <c r="E77" s="52">
        <v>4449.793467286009</v>
      </c>
      <c r="F77" s="52">
        <v>35288.36212596028</v>
      </c>
      <c r="G77" s="59">
        <v>29.817616045168876</v>
      </c>
      <c r="H77" s="59">
        <v>3.6548303647034524</v>
      </c>
      <c r="I77" s="59">
        <v>1.0759500608538755</v>
      </c>
      <c r="J77" s="59">
        <v>0.6739687184159034</v>
      </c>
      <c r="K77" s="59">
        <v>0.6159714103029622</v>
      </c>
      <c r="L77" s="59">
        <v>0.15199294539943223</v>
      </c>
      <c r="M77" s="59">
        <v>20.20906201659556</v>
      </c>
      <c r="N77" s="52">
        <v>1817.0542623492795</v>
      </c>
      <c r="O77" s="52">
        <v>14409.852790630577</v>
      </c>
      <c r="P77" s="53">
        <v>12.175896864942283</v>
      </c>
      <c r="Q77" s="53">
        <v>1.4924344559295768</v>
      </c>
      <c r="R77" s="53">
        <v>0.4393596373680505</v>
      </c>
      <c r="S77" s="53">
        <v>0.27521226355582346</v>
      </c>
      <c r="T77" s="53">
        <v>0.25152930912520366</v>
      </c>
      <c r="U77" s="53">
        <v>0.062065673680245056</v>
      </c>
      <c r="V77" s="53">
        <v>8.252284638669424</v>
      </c>
      <c r="W77" s="53">
        <v>0</v>
      </c>
      <c r="X77" s="53">
        <v>0</v>
      </c>
      <c r="Y77" s="53">
        <v>0</v>
      </c>
      <c r="Z77" s="53">
        <v>0.08656528171192074</v>
      </c>
      <c r="AA77" s="53">
        <v>0</v>
      </c>
      <c r="AB77" s="52">
        <v>1054.2510605245864</v>
      </c>
      <c r="AC77" s="53">
        <v>1.596439169139466</v>
      </c>
      <c r="AD77" s="53">
        <v>0.007521029193468579</v>
      </c>
      <c r="AE77" s="53">
        <v>7.930337078651686</v>
      </c>
      <c r="AF77" s="60">
        <v>-25.23</v>
      </c>
      <c r="AG77" s="60">
        <v>-49.07</v>
      </c>
      <c r="AH77" s="60">
        <v>-51.36</v>
      </c>
      <c r="AI77" s="60">
        <v>-45.7</v>
      </c>
      <c r="AJ77" s="105">
        <f>(AF77+1000)/(AG77+1000)</f>
        <v>1.0250701944412313</v>
      </c>
    </row>
    <row r="78" spans="1:35" s="20" customFormat="1" ht="12">
      <c r="A78" s="44">
        <v>2340</v>
      </c>
      <c r="B78" s="53">
        <v>713.4146341463415</v>
      </c>
      <c r="C78" s="44">
        <v>691</v>
      </c>
      <c r="D78" s="52">
        <v>970740.2608259598</v>
      </c>
      <c r="E78" s="52">
        <v>3202.139652752313</v>
      </c>
      <c r="F78" s="52">
        <v>25984.33049475545</v>
      </c>
      <c r="G78" s="59">
        <v>48.975074526981466</v>
      </c>
      <c r="H78" s="59">
        <v>2.6143988439423684</v>
      </c>
      <c r="I78" s="59">
        <v>0.5278690795593561</v>
      </c>
      <c r="J78" s="59">
        <v>1.6245195869993037</v>
      </c>
      <c r="K78" s="59">
        <v>0.2794014031694134</v>
      </c>
      <c r="L78" s="59">
        <v>0.16564511759329512</v>
      </c>
      <c r="M78" s="59">
        <v>17.07741290657622</v>
      </c>
      <c r="N78" s="52">
        <v>1177.0527811853653</v>
      </c>
      <c r="O78" s="52">
        <v>9551.403684034565</v>
      </c>
      <c r="P78" s="53">
        <v>18.00241523857206</v>
      </c>
      <c r="Q78" s="53">
        <v>0.9610091264274409</v>
      </c>
      <c r="R78" s="53">
        <v>0.1940358121679833</v>
      </c>
      <c r="S78" s="53">
        <v>0.5971461289404097</v>
      </c>
      <c r="T78" s="53">
        <v>0.1027032654197265</v>
      </c>
      <c r="U78" s="53">
        <v>0.06088836449883786</v>
      </c>
      <c r="V78" s="53">
        <v>6.277370301404284</v>
      </c>
      <c r="W78" s="53">
        <v>0</v>
      </c>
      <c r="X78" s="53">
        <v>0</v>
      </c>
      <c r="Y78" s="53">
        <v>0</v>
      </c>
      <c r="Z78" s="53">
        <v>0.5967793315639108</v>
      </c>
      <c r="AA78" s="53">
        <v>0.14011659782262686</v>
      </c>
      <c r="AB78" s="52">
        <v>503.67504835589943</v>
      </c>
      <c r="AC78" s="53">
        <v>0.324938574938575</v>
      </c>
      <c r="AD78" s="53">
        <v>0.009699661096178567</v>
      </c>
      <c r="AE78" s="53">
        <v>8.114677469616703</v>
      </c>
      <c r="AF78" s="60"/>
      <c r="AG78" s="60"/>
      <c r="AH78" s="60"/>
      <c r="AI78" s="60"/>
    </row>
    <row r="79" spans="1:35" s="20" customFormat="1" ht="12">
      <c r="A79" s="44">
        <v>2370</v>
      </c>
      <c r="B79" s="53">
        <v>722.5609756097562</v>
      </c>
      <c r="C79" s="44">
        <v>662</v>
      </c>
      <c r="D79" s="52">
        <v>989040.5089786897</v>
      </c>
      <c r="E79" s="52">
        <v>569.9887672313642</v>
      </c>
      <c r="F79" s="52">
        <v>10369.795642437275</v>
      </c>
      <c r="G79" s="59">
        <v>14.826707810069188</v>
      </c>
      <c r="H79" s="59">
        <v>1.5319698094709648</v>
      </c>
      <c r="I79" s="59">
        <v>0.3129938318305561</v>
      </c>
      <c r="J79" s="59">
        <v>0.4609909152520332</v>
      </c>
      <c r="K79" s="59">
        <v>0.19999605867767167</v>
      </c>
      <c r="L79" s="59">
        <v>0.07999842347106866</v>
      </c>
      <c r="M79" s="59">
        <v>1.8489635624750744</v>
      </c>
      <c r="N79" s="52">
        <v>243.66589294029617</v>
      </c>
      <c r="O79" s="52">
        <v>4433.009315422581</v>
      </c>
      <c r="P79" s="53">
        <v>6.338305604606616</v>
      </c>
      <c r="Q79" s="53">
        <v>0.6549055227798837</v>
      </c>
      <c r="R79" s="53">
        <v>0.13380249910581174</v>
      </c>
      <c r="S79" s="53">
        <v>0.19707013446574828</v>
      </c>
      <c r="T79" s="53">
        <v>0.0854968045404548</v>
      </c>
      <c r="U79" s="53">
        <v>0.034198721816181915</v>
      </c>
      <c r="V79" s="53">
        <v>0.7904179579765046</v>
      </c>
      <c r="W79" s="53">
        <v>0</v>
      </c>
      <c r="X79" s="53">
        <v>0</v>
      </c>
      <c r="Y79" s="53">
        <v>0</v>
      </c>
      <c r="Z79" s="53">
        <v>0.16116147655875726</v>
      </c>
      <c r="AA79" s="53">
        <v>0.02906891354375463</v>
      </c>
      <c r="AB79" s="52">
        <v>633.9018277400818</v>
      </c>
      <c r="AC79" s="53">
        <v>0.6789587852494576</v>
      </c>
      <c r="AD79" s="53">
        <v>0.04326663061114116</v>
      </c>
      <c r="AE79" s="53">
        <v>18.19298245614035</v>
      </c>
      <c r="AF79" s="44"/>
      <c r="AG79" s="44"/>
      <c r="AH79" s="44"/>
      <c r="AI79" s="44"/>
    </row>
    <row r="80" spans="1:36" s="20" customFormat="1" ht="12">
      <c r="A80" s="44">
        <v>2400</v>
      </c>
      <c r="B80" s="53">
        <v>731.7073170731708</v>
      </c>
      <c r="C80" s="44">
        <v>619</v>
      </c>
      <c r="D80" s="52">
        <v>978995.9182150991</v>
      </c>
      <c r="E80" s="52">
        <v>1169.9592702079262</v>
      </c>
      <c r="F80" s="52">
        <v>19809.310378477792</v>
      </c>
      <c r="G80" s="59">
        <v>15.40446372440436</v>
      </c>
      <c r="H80" s="59">
        <v>1.737939497112287</v>
      </c>
      <c r="I80" s="59">
        <v>0.3219887906042327</v>
      </c>
      <c r="J80" s="59">
        <v>0.8079718720752175</v>
      </c>
      <c r="K80" s="59">
        <v>0.1799937338781425</v>
      </c>
      <c r="L80" s="59">
        <v>0.06599770242198558</v>
      </c>
      <c r="M80" s="59">
        <v>5.771799066359103</v>
      </c>
      <c r="N80" s="52">
        <v>616.1659484455313</v>
      </c>
      <c r="O80" s="52">
        <v>10432.690118552115</v>
      </c>
      <c r="P80" s="53">
        <v>8.112851654532829</v>
      </c>
      <c r="Q80" s="53">
        <v>0.9152960841011397</v>
      </c>
      <c r="R80" s="53">
        <v>0.1695772952132146</v>
      </c>
      <c r="S80" s="53">
        <v>0.4255231507213584</v>
      </c>
      <c r="T80" s="53">
        <v>0.09479476129931251</v>
      </c>
      <c r="U80" s="53">
        <v>0.03475807914308125</v>
      </c>
      <c r="V80" s="53">
        <v>3.0397520123312876</v>
      </c>
      <c r="W80" s="53">
        <v>0</v>
      </c>
      <c r="X80" s="53">
        <v>0</v>
      </c>
      <c r="Y80" s="53">
        <v>0</v>
      </c>
      <c r="Z80" s="53">
        <v>0.27490480776800624</v>
      </c>
      <c r="AA80" s="53">
        <v>0</v>
      </c>
      <c r="AB80" s="52">
        <v>1155.5737035524703</v>
      </c>
      <c r="AC80" s="53">
        <v>0.3985148514851485</v>
      </c>
      <c r="AD80" s="53">
        <v>0.011434511434511435</v>
      </c>
      <c r="AE80" s="53">
        <v>16.931623931623932</v>
      </c>
      <c r="AF80" s="60">
        <v>-41.39</v>
      </c>
      <c r="AG80" s="60">
        <v>-40.86</v>
      </c>
      <c r="AH80" s="60">
        <v>-46.83</v>
      </c>
      <c r="AI80" s="60"/>
      <c r="AJ80" s="105">
        <f>(AF80+1000)/(AG80+1000)</f>
        <v>0.9994474216485602</v>
      </c>
    </row>
    <row r="81" spans="1:35" s="20" customFormat="1" ht="12">
      <c r="A81" s="44">
        <v>2430</v>
      </c>
      <c r="B81" s="53">
        <v>740.8536585365854</v>
      </c>
      <c r="C81" s="44">
        <v>660</v>
      </c>
      <c r="D81" s="52">
        <v>987765.1785834953</v>
      </c>
      <c r="E81" s="52">
        <v>929.9860455593863</v>
      </c>
      <c r="F81" s="52">
        <v>11289.830596091906</v>
      </c>
      <c r="G81" s="59">
        <v>9.68985460373167</v>
      </c>
      <c r="H81" s="59">
        <v>1.3119803137353925</v>
      </c>
      <c r="I81" s="59">
        <v>0.3509947333240264</v>
      </c>
      <c r="J81" s="59">
        <v>0.11999819942701759</v>
      </c>
      <c r="K81" s="59">
        <v>0.4789928127128452</v>
      </c>
      <c r="L81" s="59">
        <v>0.08499872459413747</v>
      </c>
      <c r="M81" s="59">
        <v>2.62696058245646</v>
      </c>
      <c r="N81" s="52">
        <v>401.58488330973506</v>
      </c>
      <c r="O81" s="52">
        <v>4875.154121039687</v>
      </c>
      <c r="P81" s="53">
        <v>4.184255397065949</v>
      </c>
      <c r="Q81" s="53">
        <v>0.566536953658465</v>
      </c>
      <c r="R81" s="53">
        <v>0.1515659075717387</v>
      </c>
      <c r="S81" s="53">
        <v>0.051817404298030334</v>
      </c>
      <c r="T81" s="53">
        <v>0.20683780548963773</v>
      </c>
      <c r="U81" s="53">
        <v>0.036703994711104825</v>
      </c>
      <c r="V81" s="53">
        <v>1.1343693424243806</v>
      </c>
      <c r="W81" s="53">
        <v>0</v>
      </c>
      <c r="X81" s="53">
        <v>0</v>
      </c>
      <c r="Y81" s="53">
        <v>0</v>
      </c>
      <c r="Z81" s="53">
        <v>0.1273844522326579</v>
      </c>
      <c r="AA81" s="53">
        <v>0.019863338314244965</v>
      </c>
      <c r="AB81" s="52">
        <v>1026.177058716597</v>
      </c>
      <c r="AC81" s="53">
        <v>2.925</v>
      </c>
      <c r="AD81" s="53">
        <v>0.03235629996193377</v>
      </c>
      <c r="AE81" s="53">
        <v>12.13978494623656</v>
      </c>
      <c r="AF81" s="44"/>
      <c r="AG81" s="44"/>
      <c r="AH81" s="44"/>
      <c r="AI81" s="44"/>
    </row>
    <row r="82" spans="1:35" s="20" customFormat="1" ht="12">
      <c r="A82" s="44">
        <v>2460</v>
      </c>
      <c r="B82" s="53">
        <v>750</v>
      </c>
      <c r="C82" s="44">
        <v>653</v>
      </c>
      <c r="D82" s="52">
        <v>971464.3635185949</v>
      </c>
      <c r="E82" s="52">
        <v>679.9680571405796</v>
      </c>
      <c r="F82" s="52">
        <v>27808.693630999296</v>
      </c>
      <c r="G82" s="59">
        <v>23.527894730089262</v>
      </c>
      <c r="H82" s="59">
        <v>10.003530064168174</v>
      </c>
      <c r="I82" s="59">
        <v>2.824867296209026</v>
      </c>
      <c r="J82" s="59">
        <v>3.3038447952830516</v>
      </c>
      <c r="K82" s="59">
        <v>1.6209238538601172</v>
      </c>
      <c r="L82" s="59">
        <v>1.1819444757943605</v>
      </c>
      <c r="M82" s="59">
        <v>2.3718885757903747</v>
      </c>
      <c r="N82" s="52">
        <v>304.0592231011475</v>
      </c>
      <c r="O82" s="52">
        <v>12435.127933004282</v>
      </c>
      <c r="P82" s="53">
        <v>10.520896265216027</v>
      </c>
      <c r="Q82" s="53">
        <v>4.473247746917469</v>
      </c>
      <c r="R82" s="53">
        <v>1.2631872136187379</v>
      </c>
      <c r="S82" s="53">
        <v>1.4773701075385166</v>
      </c>
      <c r="T82" s="53">
        <v>0.7248235303631766</v>
      </c>
      <c r="U82" s="53">
        <v>0.5285264730964063</v>
      </c>
      <c r="V82" s="53">
        <v>1.0606301135234144</v>
      </c>
      <c r="W82" s="53">
        <v>0.10194926892214945</v>
      </c>
      <c r="X82" s="53">
        <v>0.24369452439724323</v>
      </c>
      <c r="Y82" s="53">
        <v>0.053657509959026024</v>
      </c>
      <c r="Z82" s="53">
        <v>0.3993013032784187</v>
      </c>
      <c r="AA82" s="53">
        <v>0.15828965437912676</v>
      </c>
      <c r="AB82" s="52">
        <v>829.3322995258403</v>
      </c>
      <c r="AC82" s="53">
        <v>0.8550242130750606</v>
      </c>
      <c r="AD82" s="53">
        <v>0.49831365935919053</v>
      </c>
      <c r="AE82" s="53">
        <v>40.89705882352941</v>
      </c>
      <c r="AF82" s="44"/>
      <c r="AG82" s="44"/>
      <c r="AH82" s="44"/>
      <c r="AI82" s="44"/>
    </row>
    <row r="83" spans="1:36" s="20" customFormat="1" ht="12">
      <c r="A83" s="44">
        <v>2490</v>
      </c>
      <c r="B83" s="53">
        <v>759.1463414634147</v>
      </c>
      <c r="C83" s="44">
        <v>667</v>
      </c>
      <c r="D83" s="52">
        <v>976826.9025570578</v>
      </c>
      <c r="E83" s="52">
        <v>352.88689092928485</v>
      </c>
      <c r="F83" s="52">
        <v>22762.70398430543</v>
      </c>
      <c r="G83" s="59">
        <v>42.04652303820318</v>
      </c>
      <c r="H83" s="59">
        <v>6.346965638838611</v>
      </c>
      <c r="I83" s="59">
        <v>2.2082921871467147</v>
      </c>
      <c r="J83" s="59">
        <v>2.126318461775039</v>
      </c>
      <c r="K83" s="59">
        <v>1.1216404861831661</v>
      </c>
      <c r="L83" s="59">
        <v>0.7367638487673738</v>
      </c>
      <c r="M83" s="59">
        <v>1.3365715953893877</v>
      </c>
      <c r="N83" s="52">
        <v>147.08029337082638</v>
      </c>
      <c r="O83" s="52">
        <v>9487.303909500615</v>
      </c>
      <c r="P83" s="53">
        <v>17.524637788036713</v>
      </c>
      <c r="Q83" s="53">
        <v>2.645361990400501</v>
      </c>
      <c r="R83" s="53">
        <v>0.9203976432185709</v>
      </c>
      <c r="S83" s="53">
        <v>0.8862316827188319</v>
      </c>
      <c r="T83" s="53">
        <v>0.46749033756959557</v>
      </c>
      <c r="U83" s="53">
        <v>0.3070769864427735</v>
      </c>
      <c r="V83" s="53">
        <v>0.5570718193676909</v>
      </c>
      <c r="W83" s="53">
        <v>0.10458117177359043</v>
      </c>
      <c r="X83" s="53">
        <v>0.2354118010042972</v>
      </c>
      <c r="Y83" s="53">
        <v>0.03833254104848733</v>
      </c>
      <c r="Z83" s="53">
        <v>0.18874609885831264</v>
      </c>
      <c r="AA83" s="53">
        <v>0.09291474623709431</v>
      </c>
      <c r="AB83" s="52">
        <v>470.3670805015595</v>
      </c>
      <c r="AC83" s="53">
        <v>1.0385519511048427</v>
      </c>
      <c r="AD83" s="53">
        <v>0.5512341062079282</v>
      </c>
      <c r="AE83" s="53">
        <v>64.5042492917847</v>
      </c>
      <c r="AF83" s="60">
        <v>-21.73</v>
      </c>
      <c r="AG83" s="60">
        <v>-50.35</v>
      </c>
      <c r="AH83" s="60">
        <v>-49.14</v>
      </c>
      <c r="AI83" s="60">
        <v>-44.7</v>
      </c>
      <c r="AJ83" s="105">
        <f>(AF83+1000)/(AG83+1000)</f>
        <v>1.0301374190491233</v>
      </c>
    </row>
    <row r="84" spans="1:35" s="20" customFormat="1" ht="12">
      <c r="A84" s="44">
        <v>2520</v>
      </c>
      <c r="B84" s="53">
        <v>768.2926829268293</v>
      </c>
      <c r="C84" s="44">
        <v>594</v>
      </c>
      <c r="D84" s="52">
        <v>973595.4336322763</v>
      </c>
      <c r="E84" s="52">
        <v>309.90941843554197</v>
      </c>
      <c r="F84" s="52">
        <v>26022.394070571478</v>
      </c>
      <c r="G84" s="59">
        <v>52.98451347446363</v>
      </c>
      <c r="H84" s="59">
        <v>7.780725818334914</v>
      </c>
      <c r="I84" s="59">
        <v>2.5232624907461547</v>
      </c>
      <c r="J84" s="59">
        <v>2.4972700879096257</v>
      </c>
      <c r="K84" s="59">
        <v>1.2386379659407631</v>
      </c>
      <c r="L84" s="59">
        <v>0.8447530921872032</v>
      </c>
      <c r="M84" s="59">
        <v>1.4875652084906015</v>
      </c>
      <c r="N84" s="52">
        <v>183.12829271191117</v>
      </c>
      <c r="O84" s="52">
        <v>15376.86922351951</v>
      </c>
      <c r="P84" s="53">
        <v>31.309030689455785</v>
      </c>
      <c r="Q84" s="53">
        <v>4.597701619925177</v>
      </c>
      <c r="R84" s="53">
        <v>1.4910187445318188</v>
      </c>
      <c r="S84" s="53">
        <v>1.4756595974011426</v>
      </c>
      <c r="T84" s="53">
        <v>0.731922434419542</v>
      </c>
      <c r="U84" s="53">
        <v>0.49917228174698375</v>
      </c>
      <c r="V84" s="53">
        <v>0.8790158050171737</v>
      </c>
      <c r="W84" s="53">
        <v>0.25342592765616095</v>
      </c>
      <c r="X84" s="53">
        <v>0.44600600321771916</v>
      </c>
      <c r="Y84" s="53">
        <v>0.056119960669779236</v>
      </c>
      <c r="Z84" s="53">
        <v>0.23511309838496988</v>
      </c>
      <c r="AA84" s="53">
        <v>0.7266058065666154</v>
      </c>
      <c r="AB84" s="52">
        <v>428.2447394830791</v>
      </c>
      <c r="AC84" s="53">
        <v>1.010408326661329</v>
      </c>
      <c r="AD84" s="53">
        <v>0.5678763440860215</v>
      </c>
      <c r="AE84" s="53">
        <v>83.96774193548387</v>
      </c>
      <c r="AF84" s="44"/>
      <c r="AG84" s="44"/>
      <c r="AH84" s="44"/>
      <c r="AI84" s="44"/>
    </row>
    <row r="85" spans="1:35" s="20" customFormat="1" ht="12">
      <c r="A85" s="44">
        <v>2550</v>
      </c>
      <c r="B85" s="53">
        <v>777.439024390244</v>
      </c>
      <c r="C85" s="44">
        <v>609</v>
      </c>
      <c r="D85" s="52">
        <v>981133.0657059767</v>
      </c>
      <c r="E85" s="52">
        <v>1560.5256793197316</v>
      </c>
      <c r="F85" s="52">
        <v>17243.708850869763</v>
      </c>
      <c r="G85" s="59">
        <v>42.95941370726534</v>
      </c>
      <c r="H85" s="59">
        <v>6.976408974833346</v>
      </c>
      <c r="I85" s="59">
        <v>2.4976403318177525</v>
      </c>
      <c r="J85" s="59">
        <v>2.6594874253195426</v>
      </c>
      <c r="K85" s="59">
        <v>1.2887824112179602</v>
      </c>
      <c r="L85" s="59">
        <v>0.8232222533671311</v>
      </c>
      <c r="M85" s="59">
        <v>2.7134364564868063</v>
      </c>
      <c r="N85" s="52">
        <v>860.9796851419208</v>
      </c>
      <c r="O85" s="52">
        <v>9513.770400479867</v>
      </c>
      <c r="P85" s="53">
        <v>23.70174549366363</v>
      </c>
      <c r="Q85" s="53">
        <v>3.8490532274942586</v>
      </c>
      <c r="R85" s="53">
        <v>1.378008458933932</v>
      </c>
      <c r="S85" s="53">
        <v>1.467303407072851</v>
      </c>
      <c r="T85" s="53">
        <v>0.711052364809909</v>
      </c>
      <c r="U85" s="53">
        <v>0.45419158806462395</v>
      </c>
      <c r="V85" s="53">
        <v>1.497068389785824</v>
      </c>
      <c r="W85" s="53">
        <v>0.2535535564438435</v>
      </c>
      <c r="X85" s="53">
        <v>0.4845077741611705</v>
      </c>
      <c r="Y85" s="53">
        <v>0.05897876204237228</v>
      </c>
      <c r="Z85" s="53">
        <v>0.3158395387876572</v>
      </c>
      <c r="AA85" s="53">
        <v>0.4216705884337832</v>
      </c>
      <c r="AB85" s="52">
        <v>345.31740791869237</v>
      </c>
      <c r="AC85" s="53">
        <v>0.9391435011269722</v>
      </c>
      <c r="AD85" s="53">
        <v>0.30338733431516934</v>
      </c>
      <c r="AE85" s="53">
        <v>11.049935979513444</v>
      </c>
      <c r="AF85" s="44"/>
      <c r="AG85" s="44"/>
      <c r="AH85" s="44"/>
      <c r="AI85" s="44"/>
    </row>
    <row r="86" spans="1:36" s="20" customFormat="1" ht="12">
      <c r="A86" s="44">
        <v>2580</v>
      </c>
      <c r="B86" s="53">
        <v>786.5853658536586</v>
      </c>
      <c r="C86" s="44">
        <v>646</v>
      </c>
      <c r="D86" s="52">
        <v>977986.0354301879</v>
      </c>
      <c r="E86" s="52">
        <v>1649.9595693907117</v>
      </c>
      <c r="F86" s="52">
        <v>20339.501600852775</v>
      </c>
      <c r="G86" s="59">
        <v>13.820661338514562</v>
      </c>
      <c r="H86" s="59">
        <v>3.5639126698839374</v>
      </c>
      <c r="I86" s="59">
        <v>2.1079483468337097</v>
      </c>
      <c r="J86" s="59">
        <v>1.056974099906656</v>
      </c>
      <c r="K86" s="59">
        <v>0.9889757661378267</v>
      </c>
      <c r="L86" s="59">
        <v>0.37799073771496305</v>
      </c>
      <c r="M86" s="59">
        <v>1.8479547177175972</v>
      </c>
      <c r="N86" s="52">
        <v>763.6809771638121</v>
      </c>
      <c r="O86" s="52">
        <v>9414.103682128449</v>
      </c>
      <c r="P86" s="53">
        <v>6.396869566897606</v>
      </c>
      <c r="Q86" s="53">
        <v>1.6495509106738344</v>
      </c>
      <c r="R86" s="53">
        <v>0.9756603029462524</v>
      </c>
      <c r="S86" s="53">
        <v>0.4892186623406967</v>
      </c>
      <c r="T86" s="53">
        <v>0.4577457493424305</v>
      </c>
      <c r="U86" s="53">
        <v>0.17495236931389152</v>
      </c>
      <c r="V86" s="53">
        <v>0.8553226944234696</v>
      </c>
      <c r="W86" s="53">
        <v>0.06757419555510097</v>
      </c>
      <c r="X86" s="53">
        <v>0.0703512172902421</v>
      </c>
      <c r="Y86" s="53">
        <v>0.01342227171984882</v>
      </c>
      <c r="Z86" s="53">
        <v>0.19068882581302463</v>
      </c>
      <c r="AA86" s="53">
        <v>0</v>
      </c>
      <c r="AB86" s="52">
        <v>1169.9741156169111</v>
      </c>
      <c r="AC86" s="53">
        <v>1.9943235572374647</v>
      </c>
      <c r="AD86" s="53">
        <v>0.20454545454545453</v>
      </c>
      <c r="AE86" s="53">
        <v>12.327272727272728</v>
      </c>
      <c r="AF86" s="60">
        <v>-31.4</v>
      </c>
      <c r="AG86" s="60">
        <v>-46.8</v>
      </c>
      <c r="AH86" s="60">
        <v>-45.76</v>
      </c>
      <c r="AI86" s="60"/>
      <c r="AJ86" s="105">
        <f>(AF86+1000)/(AG86+1000)</f>
        <v>1.0161561057490558</v>
      </c>
    </row>
    <row r="87" spans="1:35" s="20" customFormat="1" ht="12">
      <c r="A87" s="44">
        <v>2610</v>
      </c>
      <c r="B87" s="53">
        <v>795.7317073170732</v>
      </c>
      <c r="C87" s="44">
        <v>650</v>
      </c>
      <c r="D87" s="52">
        <v>969656.0106478587</v>
      </c>
      <c r="E87" s="52">
        <v>759.973360653789</v>
      </c>
      <c r="F87" s="52">
        <v>29548.964220157188</v>
      </c>
      <c r="G87" s="59">
        <v>18.733343340115898</v>
      </c>
      <c r="H87" s="59">
        <v>5.826795753328458</v>
      </c>
      <c r="I87" s="59">
        <v>2.83390066328005</v>
      </c>
      <c r="J87" s="59">
        <v>1.5999439171658716</v>
      </c>
      <c r="K87" s="59">
        <v>1.6069436718034722</v>
      </c>
      <c r="L87" s="59">
        <v>0.650977181296864</v>
      </c>
      <c r="M87" s="59">
        <v>2.2509210984627352</v>
      </c>
      <c r="N87" s="52">
        <v>344.9109867582581</v>
      </c>
      <c r="O87" s="52">
        <v>13410.683761455957</v>
      </c>
      <c r="P87" s="53">
        <v>8.502055823591064</v>
      </c>
      <c r="Q87" s="53">
        <v>2.644468841895224</v>
      </c>
      <c r="R87" s="53">
        <v>1.2861549164117152</v>
      </c>
      <c r="S87" s="53">
        <v>0.7261283931752803</v>
      </c>
      <c r="T87" s="53">
        <v>0.7293052048954222</v>
      </c>
      <c r="U87" s="53">
        <v>0.29544348997319214</v>
      </c>
      <c r="V87" s="53">
        <v>1.0215718831484724</v>
      </c>
      <c r="W87" s="53">
        <v>0.12071884536539036</v>
      </c>
      <c r="X87" s="53">
        <v>0.13387992249169228</v>
      </c>
      <c r="Y87" s="53">
        <v>0.020422361058054755</v>
      </c>
      <c r="Z87" s="53">
        <v>0.28001326161821743</v>
      </c>
      <c r="AA87" s="53">
        <v>0.14794866010946336</v>
      </c>
      <c r="AB87" s="52">
        <v>1203.1269085134968</v>
      </c>
      <c r="AC87" s="53">
        <v>1.77125</v>
      </c>
      <c r="AD87" s="53">
        <v>0.28920479786761444</v>
      </c>
      <c r="AE87" s="53">
        <v>38.88157894736842</v>
      </c>
      <c r="AF87" s="44"/>
      <c r="AG87" s="44"/>
      <c r="AH87" s="44"/>
      <c r="AI87" s="44"/>
    </row>
    <row r="88" spans="1:35" s="20" customFormat="1" ht="12">
      <c r="A88" s="44">
        <v>2640</v>
      </c>
      <c r="B88" s="53">
        <v>804.8780487804878</v>
      </c>
      <c r="C88" s="44">
        <v>585</v>
      </c>
      <c r="D88" s="52">
        <v>978412.1236604189</v>
      </c>
      <c r="E88" s="52">
        <v>864.4717489772958</v>
      </c>
      <c r="F88" s="52">
        <v>20677.364724092775</v>
      </c>
      <c r="G88" s="59">
        <v>34.97862568116226</v>
      </c>
      <c r="H88" s="59">
        <v>3.6997392077617905</v>
      </c>
      <c r="I88" s="59">
        <v>2.272611279970371</v>
      </c>
      <c r="J88" s="59">
        <v>1.1093221287454318</v>
      </c>
      <c r="K88" s="59">
        <v>1.1203154111023683</v>
      </c>
      <c r="L88" s="59">
        <v>0.40675144720665823</v>
      </c>
      <c r="M88" s="59">
        <v>1.7449337268374085</v>
      </c>
      <c r="N88" s="52">
        <v>531.9826147552589</v>
      </c>
      <c r="O88" s="52">
        <v>12724.532137903245</v>
      </c>
      <c r="P88" s="53">
        <v>21.525308111484463</v>
      </c>
      <c r="Q88" s="53">
        <v>2.276762589391871</v>
      </c>
      <c r="R88" s="53">
        <v>1.398530018443305</v>
      </c>
      <c r="S88" s="53">
        <v>0.6826597715356503</v>
      </c>
      <c r="T88" s="53">
        <v>0.6894248683706882</v>
      </c>
      <c r="U88" s="53">
        <v>0.250308582896405</v>
      </c>
      <c r="V88" s="53">
        <v>1.0738053703614823</v>
      </c>
      <c r="W88" s="53">
        <v>0.11623666380201611</v>
      </c>
      <c r="X88" s="53">
        <v>0</v>
      </c>
      <c r="Y88" s="53">
        <v>0</v>
      </c>
      <c r="Z88" s="53">
        <v>0.1845026409555811</v>
      </c>
      <c r="AA88" s="53">
        <v>0.13468692789757422</v>
      </c>
      <c r="AB88" s="52">
        <v>534.5976952095499</v>
      </c>
      <c r="AC88" s="53">
        <v>2.0486486486486486</v>
      </c>
      <c r="AD88" s="53">
        <v>0.2331042382588774</v>
      </c>
      <c r="AE88" s="53">
        <v>23.91907514450867</v>
      </c>
      <c r="AF88" s="44"/>
      <c r="AG88" s="44"/>
      <c r="AH88" s="44"/>
      <c r="AI88" s="44"/>
    </row>
    <row r="89" spans="1:36" s="20" customFormat="1" ht="12">
      <c r="A89" s="44">
        <v>2670</v>
      </c>
      <c r="B89" s="53">
        <v>814.0243902439025</v>
      </c>
      <c r="C89" s="44">
        <v>686</v>
      </c>
      <c r="D89" s="52">
        <v>982927.099466205</v>
      </c>
      <c r="E89" s="52">
        <v>1166.1067878548524</v>
      </c>
      <c r="F89" s="52">
        <v>15887.83027154426</v>
      </c>
      <c r="G89" s="59">
        <v>9.662598662002075</v>
      </c>
      <c r="H89" s="59">
        <v>2.7638829264837375</v>
      </c>
      <c r="I89" s="59">
        <v>1.7596521451691474</v>
      </c>
      <c r="J89" s="59">
        <v>0.843354009382601</v>
      </c>
      <c r="K89" s="59">
        <v>1.0252147080883278</v>
      </c>
      <c r="L89" s="59">
        <v>0.35572752054526774</v>
      </c>
      <c r="M89" s="59">
        <v>1.9465090169162402</v>
      </c>
      <c r="N89" s="52">
        <v>440.264807659485</v>
      </c>
      <c r="O89" s="52">
        <v>5998.46653109324</v>
      </c>
      <c r="P89" s="53">
        <v>3.6481239846334357</v>
      </c>
      <c r="Q89" s="53">
        <v>1.0435068191826353</v>
      </c>
      <c r="R89" s="53">
        <v>0.6643584629720248</v>
      </c>
      <c r="S89" s="53">
        <v>0.3184091668077166</v>
      </c>
      <c r="T89" s="53">
        <v>0.3870708591762053</v>
      </c>
      <c r="U89" s="53">
        <v>0.13430528836913166</v>
      </c>
      <c r="V89" s="53">
        <v>0.7349064655704171</v>
      </c>
      <c r="W89" s="53">
        <v>0.06790716827652725</v>
      </c>
      <c r="X89" s="53">
        <v>0.04112156301189705</v>
      </c>
      <c r="Y89" s="53">
        <v>0.010186075241479086</v>
      </c>
      <c r="Z89" s="53">
        <v>0.1097832553803857</v>
      </c>
      <c r="AA89" s="53">
        <v>0</v>
      </c>
      <c r="AB89" s="52">
        <v>1278.54615632036</v>
      </c>
      <c r="AC89" s="53">
        <v>2.0864928909952605</v>
      </c>
      <c r="AD89" s="53">
        <v>0.18275154004106775</v>
      </c>
      <c r="AE89" s="53">
        <v>13.624678663239074</v>
      </c>
      <c r="AF89" s="60">
        <v>-20.55</v>
      </c>
      <c r="AG89" s="60">
        <v>-50.56</v>
      </c>
      <c r="AH89" s="60">
        <v>-47.7</v>
      </c>
      <c r="AI89" s="60">
        <v>-39.89</v>
      </c>
      <c r="AJ89" s="105">
        <f>(AF89+1000)/(AG89+1000)</f>
        <v>1.0316081058308055</v>
      </c>
    </row>
    <row r="90" spans="1:35" s="20" customFormat="1" ht="12">
      <c r="A90" s="44">
        <v>2700</v>
      </c>
      <c r="B90" s="53">
        <v>823.1707317073171</v>
      </c>
      <c r="C90" s="44">
        <v>581</v>
      </c>
      <c r="D90" s="52">
        <v>981972.3938100926</v>
      </c>
      <c r="E90" s="52">
        <v>289.9918474591923</v>
      </c>
      <c r="F90" s="52">
        <v>17709.502132766538</v>
      </c>
      <c r="G90" s="59">
        <v>14.171601593764391</v>
      </c>
      <c r="H90" s="59">
        <v>4.756866270218544</v>
      </c>
      <c r="I90" s="59">
        <v>2.631926008664118</v>
      </c>
      <c r="J90" s="59">
        <v>1.4189601087744617</v>
      </c>
      <c r="K90" s="59">
        <v>1.8319484984318632</v>
      </c>
      <c r="L90" s="59">
        <v>0.8279767230903835</v>
      </c>
      <c r="M90" s="59">
        <v>1.1199685143251565</v>
      </c>
      <c r="N90" s="52">
        <v>181.68163937202408</v>
      </c>
      <c r="O90" s="52">
        <v>11095.109769926024</v>
      </c>
      <c r="P90" s="53">
        <v>8.87859376958733</v>
      </c>
      <c r="Q90" s="53">
        <v>2.9802053741128227</v>
      </c>
      <c r="R90" s="53">
        <v>1.6489174994040257</v>
      </c>
      <c r="S90" s="53">
        <v>0.8889870560996627</v>
      </c>
      <c r="T90" s="53">
        <v>1.1477267701018903</v>
      </c>
      <c r="U90" s="53">
        <v>0.5187324048277101</v>
      </c>
      <c r="V90" s="53">
        <v>0.7016670210229896</v>
      </c>
      <c r="W90" s="53">
        <v>0.2844257388789619</v>
      </c>
      <c r="X90" s="53">
        <v>0.1772962204906304</v>
      </c>
      <c r="Y90" s="53">
        <v>0.05137204975346889</v>
      </c>
      <c r="Z90" s="53">
        <v>0.21864445565805654</v>
      </c>
      <c r="AA90" s="53">
        <v>0.11590035615111881</v>
      </c>
      <c r="AB90" s="52">
        <v>935.6014580801946</v>
      </c>
      <c r="AC90" s="53">
        <v>1.8548273431994362</v>
      </c>
      <c r="AD90" s="53">
        <v>0.7392857142857142</v>
      </c>
      <c r="AE90" s="53">
        <v>61.06896551724138</v>
      </c>
      <c r="AF90" s="44"/>
      <c r="AG90" s="44"/>
      <c r="AH90" s="44"/>
      <c r="AI90" s="44"/>
    </row>
    <row r="91" spans="1:35" s="20" customFormat="1" ht="12">
      <c r="A91" s="44">
        <v>2730</v>
      </c>
      <c r="B91" s="53">
        <v>832.3170731707318</v>
      </c>
      <c r="C91" s="44">
        <v>643</v>
      </c>
      <c r="D91" s="52">
        <v>978122.6618089207</v>
      </c>
      <c r="E91" s="52">
        <v>1206.5690799741205</v>
      </c>
      <c r="F91" s="52">
        <v>20633.934681617226</v>
      </c>
      <c r="G91" s="59">
        <v>18.98141606627061</v>
      </c>
      <c r="H91" s="59">
        <v>6.371566619996227</v>
      </c>
      <c r="I91" s="59">
        <v>3.0905806001994915</v>
      </c>
      <c r="J91" s="59">
        <v>1.7046295722890192</v>
      </c>
      <c r="K91" s="59">
        <v>2.5554411577524974</v>
      </c>
      <c r="L91" s="59">
        <v>0.9680612385838874</v>
      </c>
      <c r="M91" s="59">
        <v>1.6034140597662732</v>
      </c>
      <c r="N91" s="52">
        <v>566.6934092568965</v>
      </c>
      <c r="O91" s="52">
        <v>9691.210379235465</v>
      </c>
      <c r="P91" s="53">
        <v>8.915066332836277</v>
      </c>
      <c r="Q91" s="53">
        <v>2.9925553953948074</v>
      </c>
      <c r="R91" s="53">
        <v>1.4515635167344427</v>
      </c>
      <c r="S91" s="53">
        <v>0.8006191770315457</v>
      </c>
      <c r="T91" s="53">
        <v>1.2002227521636926</v>
      </c>
      <c r="U91" s="53">
        <v>0.4546726190549519</v>
      </c>
      <c r="V91" s="53">
        <v>0.7530809425340818</v>
      </c>
      <c r="W91" s="53">
        <v>0.23816184807640337</v>
      </c>
      <c r="X91" s="53">
        <v>0.16285375382299516</v>
      </c>
      <c r="Y91" s="53">
        <v>0.03435931800311748</v>
      </c>
      <c r="Z91" s="53">
        <v>0.18403415533176626</v>
      </c>
      <c r="AA91" s="53">
        <v>0.11296214138011228</v>
      </c>
      <c r="AB91" s="52">
        <v>813.8661607178149</v>
      </c>
      <c r="AC91" s="53">
        <v>1.8130511463844796</v>
      </c>
      <c r="AD91" s="53">
        <v>0.60375</v>
      </c>
      <c r="AE91" s="53">
        <v>17.101328903654483</v>
      </c>
      <c r="AF91" s="44"/>
      <c r="AG91" s="44"/>
      <c r="AH91" s="44"/>
      <c r="AI91" s="44"/>
    </row>
    <row r="92" spans="1:35" s="20" customFormat="1" ht="12">
      <c r="A92" s="44">
        <v>2760</v>
      </c>
      <c r="B92" s="53">
        <v>841.4634146341464</v>
      </c>
      <c r="C92" s="44">
        <v>637</v>
      </c>
      <c r="D92" s="52">
        <v>978170.6874811321</v>
      </c>
      <c r="E92" s="52">
        <v>2519.8729656441833</v>
      </c>
      <c r="F92" s="52">
        <v>19259.029094566256</v>
      </c>
      <c r="G92" s="59">
        <v>26.528662610531818</v>
      </c>
      <c r="H92" s="59">
        <v>6.749659729404062</v>
      </c>
      <c r="I92" s="59">
        <v>3.1178428201899058</v>
      </c>
      <c r="J92" s="59">
        <v>2.6908643454557524</v>
      </c>
      <c r="K92" s="59">
        <v>2.659865908179971</v>
      </c>
      <c r="L92" s="59">
        <v>1.2929348192769559</v>
      </c>
      <c r="M92" s="59">
        <v>5.292733177442326</v>
      </c>
      <c r="N92" s="52">
        <v>1218.4001152565284</v>
      </c>
      <c r="O92" s="52">
        <v>9312.058023746324</v>
      </c>
      <c r="P92" s="53">
        <v>12.827045657839562</v>
      </c>
      <c r="Q92" s="53">
        <v>3.263571737294272</v>
      </c>
      <c r="R92" s="53">
        <v>1.5075283965753392</v>
      </c>
      <c r="S92" s="53">
        <v>1.3010772659346497</v>
      </c>
      <c r="T92" s="53">
        <v>1.2860890105485576</v>
      </c>
      <c r="U92" s="53">
        <v>0.6251552972328138</v>
      </c>
      <c r="V92" s="53">
        <v>2.559123734147938</v>
      </c>
      <c r="W92" s="53">
        <v>0.33699400013246034</v>
      </c>
      <c r="X92" s="53">
        <v>0.25431684945433886</v>
      </c>
      <c r="Y92" s="53">
        <v>0.05366762412439469</v>
      </c>
      <c r="Z92" s="53">
        <v>0.23642764141287392</v>
      </c>
      <c r="AA92" s="53">
        <v>0.12329048785333917</v>
      </c>
      <c r="AB92" s="52">
        <v>578.7259615384615</v>
      </c>
      <c r="AC92" s="53">
        <v>1.15867707172055</v>
      </c>
      <c r="AD92" s="53">
        <v>0.2442849045909692</v>
      </c>
      <c r="AE92" s="53">
        <v>7.642857142857143</v>
      </c>
      <c r="AF92" s="60"/>
      <c r="AG92" s="60"/>
      <c r="AH92" s="60"/>
      <c r="AI92" s="60"/>
    </row>
    <row r="93" spans="1:35" s="20" customFormat="1" ht="12">
      <c r="A93" s="44">
        <v>2790</v>
      </c>
      <c r="B93" s="53">
        <v>850.609756097561</v>
      </c>
      <c r="C93" s="44">
        <v>598</v>
      </c>
      <c r="D93" s="52">
        <v>975897.356548002</v>
      </c>
      <c r="E93" s="52">
        <v>1244.9250632295293</v>
      </c>
      <c r="F93" s="52">
        <v>22810.304328675888</v>
      </c>
      <c r="G93" s="59">
        <v>25.68582144904072</v>
      </c>
      <c r="H93" s="59">
        <v>6.136701234635449</v>
      </c>
      <c r="I93" s="59">
        <v>2.7356378997772484</v>
      </c>
      <c r="J93" s="59">
        <v>2.217085646313263</v>
      </c>
      <c r="K93" s="59">
        <v>1.96130650009596</v>
      </c>
      <c r="L93" s="59">
        <v>0.9252011304579006</v>
      </c>
      <c r="M93" s="59">
        <v>5.445298230016802</v>
      </c>
      <c r="N93" s="52">
        <v>722.3896269910479</v>
      </c>
      <c r="O93" s="52">
        <v>13236.079602091191</v>
      </c>
      <c r="P93" s="53">
        <v>14.904648901031988</v>
      </c>
      <c r="Q93" s="53">
        <v>3.5609286428403024</v>
      </c>
      <c r="R93" s="53">
        <v>1.5874019251215805</v>
      </c>
      <c r="S93" s="53">
        <v>1.286502875034619</v>
      </c>
      <c r="T93" s="53">
        <v>1.138082534336619</v>
      </c>
      <c r="U93" s="53">
        <v>0.5368642011185477</v>
      </c>
      <c r="V93" s="53">
        <v>3.1597299093910207</v>
      </c>
      <c r="W93" s="53">
        <v>0.2724904692502348</v>
      </c>
      <c r="X93" s="53">
        <v>0.1948016971661253</v>
      </c>
      <c r="Y93" s="53">
        <v>0.030727648660132854</v>
      </c>
      <c r="Z93" s="53">
        <v>0.6475996896861962</v>
      </c>
      <c r="AA93" s="53">
        <v>0.1930623962985706</v>
      </c>
      <c r="AB93" s="52">
        <v>716.7974882260596</v>
      </c>
      <c r="AC93" s="53">
        <v>1.2338891392519153</v>
      </c>
      <c r="AD93" s="53">
        <v>0.16990825688073394</v>
      </c>
      <c r="AE93" s="53">
        <v>18.32263242375602</v>
      </c>
      <c r="AF93" s="44"/>
      <c r="AG93" s="44"/>
      <c r="AH93" s="44"/>
      <c r="AI93" s="44"/>
    </row>
    <row r="94" spans="1:35" s="20" customFormat="1" ht="12">
      <c r="A94" s="44">
        <v>2820</v>
      </c>
      <c r="B94" s="53">
        <v>859.7560975609756</v>
      </c>
      <c r="C94" s="44">
        <v>666</v>
      </c>
      <c r="D94" s="52">
        <v>977265.7451252934</v>
      </c>
      <c r="E94" s="52">
        <v>623.7228443880363</v>
      </c>
      <c r="F94" s="52">
        <v>22070.192955268976</v>
      </c>
      <c r="G94" s="59">
        <v>30.40648866391677</v>
      </c>
      <c r="H94" s="59">
        <v>3.458463207664432</v>
      </c>
      <c r="I94" s="59">
        <v>1.3154154859209228</v>
      </c>
      <c r="J94" s="59">
        <v>0.9105953705729184</v>
      </c>
      <c r="K94" s="59">
        <v>0.871612692798666</v>
      </c>
      <c r="L94" s="59">
        <v>0.3488449882875395</v>
      </c>
      <c r="M94" s="59">
        <v>2.15604194766826</v>
      </c>
      <c r="N94" s="52">
        <v>261.28929967606916</v>
      </c>
      <c r="O94" s="52">
        <v>9245.621373153217</v>
      </c>
      <c r="P94" s="53">
        <v>12.737853359208374</v>
      </c>
      <c r="Q94" s="53">
        <v>1.4488156680756399</v>
      </c>
      <c r="R94" s="53">
        <v>0.5510524332911972</v>
      </c>
      <c r="S94" s="53">
        <v>0.3814656282129792</v>
      </c>
      <c r="T94" s="53">
        <v>0.36513504698322485</v>
      </c>
      <c r="U94" s="53">
        <v>0.14613776536369893</v>
      </c>
      <c r="V94" s="53">
        <v>0.9032067618610276</v>
      </c>
      <c r="W94" s="53">
        <v>0.0749531805160519</v>
      </c>
      <c r="X94" s="53">
        <v>0.07788431048036679</v>
      </c>
      <c r="Y94" s="53">
        <v>0.013399451265439448</v>
      </c>
      <c r="Z94" s="53">
        <v>0.16037468233322838</v>
      </c>
      <c r="AA94" s="53">
        <v>0.038523422388138405</v>
      </c>
      <c r="AB94" s="52">
        <v>651.711924439197</v>
      </c>
      <c r="AC94" s="53">
        <v>1.4445664105378704</v>
      </c>
      <c r="AD94" s="53">
        <v>0.1617987946221604</v>
      </c>
      <c r="AE94" s="53">
        <v>35.38461538461539</v>
      </c>
      <c r="AF94" s="44"/>
      <c r="AG94" s="44"/>
      <c r="AH94" s="44"/>
      <c r="AI94" s="44"/>
    </row>
    <row r="95" spans="1:36" s="20" customFormat="1" ht="12">
      <c r="A95" s="44">
        <v>2850</v>
      </c>
      <c r="B95" s="53">
        <v>868.9024390243903</v>
      </c>
      <c r="C95" s="44">
        <v>645</v>
      </c>
      <c r="D95" s="52">
        <v>977838.1933940307</v>
      </c>
      <c r="E95" s="52">
        <v>3664.4233320503754</v>
      </c>
      <c r="F95" s="52">
        <v>18441.86905672411</v>
      </c>
      <c r="G95" s="59">
        <v>34.39787795001209</v>
      </c>
      <c r="H95" s="59">
        <v>6.091405233887661</v>
      </c>
      <c r="I95" s="59">
        <v>2.6405403422127702</v>
      </c>
      <c r="J95" s="59">
        <v>2.189472982167354</v>
      </c>
      <c r="K95" s="59">
        <v>1.8761208780650067</v>
      </c>
      <c r="L95" s="59">
        <v>0.8911574170808783</v>
      </c>
      <c r="M95" s="59">
        <v>5.599422471714231</v>
      </c>
      <c r="N95" s="52">
        <v>1704.3829451397094</v>
      </c>
      <c r="O95" s="52">
        <v>8577.6135147554</v>
      </c>
      <c r="P95" s="53">
        <v>15.99901300000562</v>
      </c>
      <c r="Q95" s="53">
        <v>2.833211736691935</v>
      </c>
      <c r="R95" s="53">
        <v>1.228158298703614</v>
      </c>
      <c r="S95" s="53">
        <v>1.018359526589467</v>
      </c>
      <c r="T95" s="53">
        <v>0.8726143618907007</v>
      </c>
      <c r="U95" s="53">
        <v>0.41449182189808287</v>
      </c>
      <c r="V95" s="53">
        <v>2.604382544983363</v>
      </c>
      <c r="W95" s="53">
        <v>0.19448160512351256</v>
      </c>
      <c r="X95" s="53">
        <v>0.19308913539709122</v>
      </c>
      <c r="Y95" s="53">
        <v>0.0445590312454826</v>
      </c>
      <c r="Z95" s="53">
        <v>0.32583791598259143</v>
      </c>
      <c r="AA95" s="53">
        <v>0.09236715851928162</v>
      </c>
      <c r="AB95" s="52">
        <v>455.47531609691174</v>
      </c>
      <c r="AC95" s="53">
        <v>1.2060164083865086</v>
      </c>
      <c r="AD95" s="53">
        <v>0.1591516663696311</v>
      </c>
      <c r="AE95" s="53">
        <v>5.032679738562091</v>
      </c>
      <c r="AF95" s="60">
        <v>-22.51</v>
      </c>
      <c r="AG95" s="60">
        <v>-49.84</v>
      </c>
      <c r="AH95" s="60">
        <v>-48.09</v>
      </c>
      <c r="AI95" s="60">
        <v>-41.99</v>
      </c>
      <c r="AJ95" s="105">
        <f>(AF95+1000)/(AG95+1000)</f>
        <v>1.028763576660773</v>
      </c>
    </row>
    <row r="96" spans="1:35" s="20" customFormat="1" ht="12">
      <c r="A96" s="44">
        <v>2880</v>
      </c>
      <c r="B96" s="53">
        <v>878.048780487805</v>
      </c>
      <c r="C96" s="44">
        <v>634</v>
      </c>
      <c r="D96" s="52">
        <v>976590.4556773164</v>
      </c>
      <c r="E96" s="52">
        <v>1934.406087173496</v>
      </c>
      <c r="F96" s="52">
        <v>21361.355810346453</v>
      </c>
      <c r="G96" s="59">
        <v>91.87679918428582</v>
      </c>
      <c r="H96" s="59">
        <v>6.23563841420305</v>
      </c>
      <c r="I96" s="59">
        <v>2.547583855642534</v>
      </c>
      <c r="J96" s="59">
        <v>2.0242855646363846</v>
      </c>
      <c r="K96" s="59">
        <v>2.507637421214584</v>
      </c>
      <c r="L96" s="59">
        <v>0.8888081660218955</v>
      </c>
      <c r="M96" s="59">
        <v>3.9177465565212315</v>
      </c>
      <c r="N96" s="52">
        <v>948.8963613737496</v>
      </c>
      <c r="O96" s="52">
        <v>10478.51996375039</v>
      </c>
      <c r="P96" s="53">
        <v>45.06890306989415</v>
      </c>
      <c r="Q96" s="53">
        <v>3.0588068561784683</v>
      </c>
      <c r="R96" s="53">
        <v>1.2496823014271738</v>
      </c>
      <c r="S96" s="53">
        <v>0.992985505681255</v>
      </c>
      <c r="T96" s="53">
        <v>1.2300871261793938</v>
      </c>
      <c r="U96" s="53">
        <v>0.43599264926310655</v>
      </c>
      <c r="V96" s="53">
        <v>1.9217968124260298</v>
      </c>
      <c r="W96" s="53">
        <v>0.32527990911314913</v>
      </c>
      <c r="X96" s="53">
        <v>0.7357988305541414</v>
      </c>
      <c r="Y96" s="53">
        <v>0.0867086504714268</v>
      </c>
      <c r="Z96" s="53">
        <v>0.38847434928723984</v>
      </c>
      <c r="AA96" s="53">
        <v>0.31989123592000956</v>
      </c>
      <c r="AB96" s="52">
        <v>217.72321973861</v>
      </c>
      <c r="AC96" s="53">
        <v>1.2585101134681795</v>
      </c>
      <c r="AD96" s="53">
        <v>0.22686719347438186</v>
      </c>
      <c r="AE96" s="53">
        <v>11.042849767681982</v>
      </c>
      <c r="AF96" s="44"/>
      <c r="AG96" s="44"/>
      <c r="AH96" s="44"/>
      <c r="AI96" s="44"/>
    </row>
    <row r="97" spans="1:35" s="20" customFormat="1" ht="12">
      <c r="A97" s="44">
        <v>2920</v>
      </c>
      <c r="B97" s="53">
        <v>890.2439024390244</v>
      </c>
      <c r="C97" s="44">
        <v>594</v>
      </c>
      <c r="D97" s="52">
        <v>982000.767015791</v>
      </c>
      <c r="E97" s="52">
        <v>455.8239680767124</v>
      </c>
      <c r="F97" s="52">
        <v>17423.271411353282</v>
      </c>
      <c r="G97" s="59">
        <v>84.96718703184331</v>
      </c>
      <c r="H97" s="59">
        <v>11.477567547054411</v>
      </c>
      <c r="I97" s="59">
        <v>0.258900016955852</v>
      </c>
      <c r="J97" s="59">
        <v>3.908490603464793</v>
      </c>
      <c r="K97" s="59">
        <v>5.577845925149243</v>
      </c>
      <c r="L97" s="59">
        <v>1.7383286852750064</v>
      </c>
      <c r="M97" s="59">
        <v>3.9804628089505893</v>
      </c>
      <c r="N97" s="52">
        <v>269.3505265907846</v>
      </c>
      <c r="O97" s="52">
        <v>10295.56947034512</v>
      </c>
      <c r="P97" s="53">
        <v>50.20788324608923</v>
      </c>
      <c r="Q97" s="53">
        <v>6.782199005077606</v>
      </c>
      <c r="R97" s="53">
        <v>0.15298637365573076</v>
      </c>
      <c r="S97" s="53">
        <v>2.309562629320105</v>
      </c>
      <c r="T97" s="53">
        <v>3.2959998648609172</v>
      </c>
      <c r="U97" s="53">
        <v>1.0271942231170494</v>
      </c>
      <c r="V97" s="53">
        <v>2.3520916598344392</v>
      </c>
      <c r="W97" s="53">
        <v>0.8358135858025443</v>
      </c>
      <c r="X97" s="53">
        <v>2.1217260778817946</v>
      </c>
      <c r="Y97" s="53">
        <v>0.27525733638444216</v>
      </c>
      <c r="Z97" s="53">
        <v>0.9598565914693529</v>
      </c>
      <c r="AA97" s="53">
        <v>0.6698322306007669</v>
      </c>
      <c r="AB97" s="52">
        <v>180.65545904935635</v>
      </c>
      <c r="AC97" s="53">
        <v>0.06624040920716112</v>
      </c>
      <c r="AD97" s="53">
        <v>0.4367152184831743</v>
      </c>
      <c r="AE97" s="53">
        <v>38.223684210526315</v>
      </c>
      <c r="AF97" s="44"/>
      <c r="AG97" s="44"/>
      <c r="AH97" s="44"/>
      <c r="AI97" s="44"/>
    </row>
    <row r="98" spans="1:36" s="20" customFormat="1" ht="12">
      <c r="A98" s="44">
        <v>2940</v>
      </c>
      <c r="B98" s="53">
        <v>896.3414634146342</v>
      </c>
      <c r="C98" s="44">
        <v>558</v>
      </c>
      <c r="D98" s="52">
        <v>986577.1566533262</v>
      </c>
      <c r="E98" s="52">
        <v>398.8533097297477</v>
      </c>
      <c r="F98" s="52">
        <v>12915.250029344212</v>
      </c>
      <c r="G98" s="59">
        <v>68.97463250965562</v>
      </c>
      <c r="H98" s="59">
        <v>12.575375028571996</v>
      </c>
      <c r="I98" s="59">
        <v>4.8622117757531145</v>
      </c>
      <c r="J98" s="59">
        <v>3.9055636118148476</v>
      </c>
      <c r="K98" s="59">
        <v>6.441630896988707</v>
      </c>
      <c r="L98" s="59">
        <v>1.72836434216224</v>
      </c>
      <c r="M98" s="59">
        <v>2.6620209619306214</v>
      </c>
      <c r="N98" s="52">
        <v>276.6240696512766</v>
      </c>
      <c r="O98" s="52">
        <v>8957.350826803242</v>
      </c>
      <c r="P98" s="53">
        <v>47.83724512766438</v>
      </c>
      <c r="Q98" s="53">
        <v>8.721631068203157</v>
      </c>
      <c r="R98" s="53">
        <v>3.372179134796515</v>
      </c>
      <c r="S98" s="53">
        <v>2.7086973436780393</v>
      </c>
      <c r="T98" s="53">
        <v>4.467582718879265</v>
      </c>
      <c r="U98" s="53">
        <v>1.1987043018221988</v>
      </c>
      <c r="V98" s="53">
        <v>1.846240344564786</v>
      </c>
      <c r="W98" s="53">
        <v>1.1210554401657</v>
      </c>
      <c r="X98" s="53">
        <v>2.441086088326178</v>
      </c>
      <c r="Y98" s="53">
        <v>0.29326311143481204</v>
      </c>
      <c r="Z98" s="53">
        <v>0.7161720900996711</v>
      </c>
      <c r="AA98" s="53">
        <v>0.6926001142396625</v>
      </c>
      <c r="AB98" s="52">
        <v>158.3721500367737</v>
      </c>
      <c r="AC98" s="53">
        <v>1.2449449705656515</v>
      </c>
      <c r="AD98" s="53">
        <v>0.649267743146827</v>
      </c>
      <c r="AE98" s="53">
        <v>32.38095238095238</v>
      </c>
      <c r="AF98" s="60">
        <v>-20.1</v>
      </c>
      <c r="AG98" s="60">
        <v>-49.75</v>
      </c>
      <c r="AH98" s="60">
        <v>-46.78</v>
      </c>
      <c r="AI98" s="60">
        <v>-47.15</v>
      </c>
      <c r="AJ98" s="105">
        <f>(AF98+1000)/(AG98+1000)</f>
        <v>1.0312023151802157</v>
      </c>
    </row>
    <row r="99" spans="1:35" s="20" customFormat="1" ht="12">
      <c r="A99" s="44">
        <v>2970</v>
      </c>
      <c r="B99" s="53">
        <v>905.4878048780488</v>
      </c>
      <c r="C99" s="44">
        <v>579</v>
      </c>
      <c r="D99" s="52">
        <v>985533.26011182</v>
      </c>
      <c r="E99" s="52">
        <v>616.7016779637052</v>
      </c>
      <c r="F99" s="52">
        <v>13773.337313354712</v>
      </c>
      <c r="G99" s="59">
        <v>51.97485778624419</v>
      </c>
      <c r="H99" s="59">
        <v>7.139546330137351</v>
      </c>
      <c r="I99" s="59">
        <v>3.183460039407457</v>
      </c>
      <c r="J99" s="59">
        <v>2.5617607789643055</v>
      </c>
      <c r="K99" s="59">
        <v>3.3133971838730676</v>
      </c>
      <c r="L99" s="59">
        <v>1.0954700794946854</v>
      </c>
      <c r="M99" s="59">
        <v>2.933580915435129</v>
      </c>
      <c r="N99" s="52">
        <v>389.8321487646218</v>
      </c>
      <c r="O99" s="52">
        <v>8706.46192864909</v>
      </c>
      <c r="P99" s="53">
        <v>32.85457331565694</v>
      </c>
      <c r="Q99" s="53">
        <v>4.513081099879568</v>
      </c>
      <c r="R99" s="53">
        <v>2.012342615583988</v>
      </c>
      <c r="S99" s="53">
        <v>1.6193513732313223</v>
      </c>
      <c r="T99" s="53">
        <v>2.0944790488731306</v>
      </c>
      <c r="U99" s="53">
        <v>0.6924733144992311</v>
      </c>
      <c r="V99" s="53">
        <v>1.8543879361817912</v>
      </c>
      <c r="W99" s="53">
        <v>0.600227781728348</v>
      </c>
      <c r="X99" s="53">
        <v>1.260478341629531</v>
      </c>
      <c r="Y99" s="53">
        <v>0.1661683227311111</v>
      </c>
      <c r="Z99" s="53">
        <v>0.49850496819333334</v>
      </c>
      <c r="AA99" s="53">
        <v>0.3184366336748289</v>
      </c>
      <c r="AB99" s="52">
        <v>232.99460629322152</v>
      </c>
      <c r="AC99" s="53">
        <v>1.2426843542723371</v>
      </c>
      <c r="AD99" s="53">
        <v>0.37342419080068145</v>
      </c>
      <c r="AE99" s="53">
        <v>22.33387358184765</v>
      </c>
      <c r="AF99" s="44"/>
      <c r="AG99" s="44"/>
      <c r="AH99" s="44"/>
      <c r="AI99" s="44"/>
    </row>
    <row r="100" spans="1:35" s="20" customFormat="1" ht="12">
      <c r="A100" s="44">
        <v>3000</v>
      </c>
      <c r="B100" s="53">
        <v>914.6341463414635</v>
      </c>
      <c r="C100" s="44">
        <v>659</v>
      </c>
      <c r="D100" s="52">
        <v>973576.0444632726</v>
      </c>
      <c r="E100" s="52">
        <v>202.94289369619997</v>
      </c>
      <c r="F100" s="52">
        <v>26072.663387176824</v>
      </c>
      <c r="G100" s="59">
        <v>119.96624257903446</v>
      </c>
      <c r="H100" s="59">
        <v>9.760253552492612</v>
      </c>
      <c r="I100" s="59">
        <v>4.1328370568477375</v>
      </c>
      <c r="J100" s="59">
        <v>3.1171228696785787</v>
      </c>
      <c r="K100" s="59">
        <v>3.8219245448304062</v>
      </c>
      <c r="L100" s="59">
        <v>1.7155172688801927</v>
      </c>
      <c r="M100" s="59">
        <v>1.667530771848579</v>
      </c>
      <c r="N100" s="52">
        <v>88.07536812915505</v>
      </c>
      <c r="O100" s="52">
        <v>11315.298526149576</v>
      </c>
      <c r="P100" s="53">
        <v>52.06425702216062</v>
      </c>
      <c r="Q100" s="53">
        <v>4.235861177561285</v>
      </c>
      <c r="R100" s="53">
        <v>1.7936136544134336</v>
      </c>
      <c r="S100" s="53">
        <v>1.35280294495914</v>
      </c>
      <c r="T100" s="53">
        <v>1.6586804549643337</v>
      </c>
      <c r="U100" s="53">
        <v>0.7445188754168968</v>
      </c>
      <c r="V100" s="53">
        <v>0.7236931726080327</v>
      </c>
      <c r="W100" s="53">
        <v>0.43560428375207716</v>
      </c>
      <c r="X100" s="53">
        <v>0.7666461846513152</v>
      </c>
      <c r="Y100" s="53">
        <v>0.10065756357617722</v>
      </c>
      <c r="Z100" s="53">
        <v>0.37529651936807445</v>
      </c>
      <c r="AA100" s="53">
        <v>0.13059451136391956</v>
      </c>
      <c r="AB100" s="52">
        <v>200.98178987847078</v>
      </c>
      <c r="AC100" s="53">
        <v>1.3258499037844773</v>
      </c>
      <c r="AD100" s="53">
        <v>1.0287769784172662</v>
      </c>
      <c r="AE100" s="53">
        <v>128.4729064039409</v>
      </c>
      <c r="AF100" s="44"/>
      <c r="AG100" s="44"/>
      <c r="AH100" s="44"/>
      <c r="AI100" s="44"/>
    </row>
    <row r="101" spans="1:36" s="20" customFormat="1" ht="12">
      <c r="A101" s="44">
        <v>3030</v>
      </c>
      <c r="B101" s="53">
        <v>923.7804878048781</v>
      </c>
      <c r="C101" s="44">
        <v>598</v>
      </c>
      <c r="D101" s="52">
        <v>982282.063417475</v>
      </c>
      <c r="E101" s="52">
        <v>603.7124052955023</v>
      </c>
      <c r="F101" s="52">
        <v>17021.89116255365</v>
      </c>
      <c r="G101" s="59">
        <v>68.96714563806235</v>
      </c>
      <c r="H101" s="59">
        <v>6.899713135355716</v>
      </c>
      <c r="I101" s="59">
        <v>3.3224172768249165</v>
      </c>
      <c r="J101" s="59">
        <v>2.531793911611767</v>
      </c>
      <c r="K101" s="59">
        <v>1.8841024569238773</v>
      </c>
      <c r="L101" s="59">
        <v>1.4283195814027696</v>
      </c>
      <c r="M101" s="59">
        <v>5.480389268601389</v>
      </c>
      <c r="N101" s="52">
        <v>350.314723474146</v>
      </c>
      <c r="O101" s="52">
        <v>9877.251226431634</v>
      </c>
      <c r="P101" s="53">
        <v>40.01939721807297</v>
      </c>
      <c r="Q101" s="53">
        <v>4.003679695599387</v>
      </c>
      <c r="R101" s="53">
        <v>1.9278909616358628</v>
      </c>
      <c r="S101" s="53">
        <v>1.4691178717880988</v>
      </c>
      <c r="T101" s="53">
        <v>1.0932835326966313</v>
      </c>
      <c r="U101" s="53">
        <v>0.8288075162989315</v>
      </c>
      <c r="V101" s="53">
        <v>3.1800921006767258</v>
      </c>
      <c r="W101" s="53">
        <v>0.23663643572425752</v>
      </c>
      <c r="X101" s="53">
        <v>0.3189951952165237</v>
      </c>
      <c r="Y101" s="53">
        <v>0.04697929238643349</v>
      </c>
      <c r="Z101" s="53">
        <v>0.3015954572956224</v>
      </c>
      <c r="AA101" s="53">
        <v>0.15137771991184124</v>
      </c>
      <c r="AB101" s="52">
        <v>224.36530835408354</v>
      </c>
      <c r="AC101" s="53">
        <v>1.312277931306751</v>
      </c>
      <c r="AD101" s="53">
        <v>0.2606237461243845</v>
      </c>
      <c r="AE101" s="53">
        <v>28.195364238410598</v>
      </c>
      <c r="AF101" s="60">
        <v>-22.05</v>
      </c>
      <c r="AG101" s="60">
        <v>-49.85</v>
      </c>
      <c r="AH101" s="60">
        <v>-45.52</v>
      </c>
      <c r="AI101" s="60">
        <v>-40.63</v>
      </c>
      <c r="AJ101" s="105">
        <f>(AF101+1000)/(AG101+1000)</f>
        <v>1.0292585381255592</v>
      </c>
    </row>
    <row r="102" spans="1:35" s="20" customFormat="1" ht="12">
      <c r="A102" s="44">
        <v>3480</v>
      </c>
      <c r="B102" s="53">
        <v>1060.9756097560976</v>
      </c>
      <c r="C102" s="44">
        <v>575</v>
      </c>
      <c r="D102" s="52">
        <v>996260.858919229</v>
      </c>
      <c r="E102" s="52">
        <v>22.991711740826258</v>
      </c>
      <c r="F102" s="52">
        <v>3378.7819862605547</v>
      </c>
      <c r="G102" s="59">
        <v>18.06948614900763</v>
      </c>
      <c r="H102" s="59">
        <v>6.92150487362961</v>
      </c>
      <c r="I102" s="59">
        <v>10.375259832958076</v>
      </c>
      <c r="J102" s="59">
        <v>23.096673903121335</v>
      </c>
      <c r="K102" s="59">
        <v>1.907312434847674</v>
      </c>
      <c r="L102" s="59">
        <v>10.11735280560446</v>
      </c>
      <c r="M102" s="59">
        <v>76.5534033401833</v>
      </c>
      <c r="N102" s="52">
        <v>14.794666685401243</v>
      </c>
      <c r="O102" s="52">
        <v>2174.172756376357</v>
      </c>
      <c r="P102" s="53">
        <v>11.627321521970128</v>
      </c>
      <c r="Q102" s="53">
        <v>4.4538379186834005</v>
      </c>
      <c r="R102" s="53">
        <v>6.676254153381718</v>
      </c>
      <c r="S102" s="53">
        <v>14.862207555051988</v>
      </c>
      <c r="T102" s="53">
        <v>1.227314088510677</v>
      </c>
      <c r="U102" s="53">
        <v>6.510296587954174</v>
      </c>
      <c r="V102" s="53">
        <v>49.26045084498751</v>
      </c>
      <c r="W102" s="53">
        <v>0.4586346672474386</v>
      </c>
      <c r="X102" s="53">
        <v>21.51787782434967</v>
      </c>
      <c r="Y102" s="53">
        <v>4.331621106934434</v>
      </c>
      <c r="Z102" s="53">
        <v>70.22706652371157</v>
      </c>
      <c r="AA102" s="53">
        <v>25.935693945886005</v>
      </c>
      <c r="AB102" s="52">
        <v>135.2</v>
      </c>
      <c r="AC102" s="53">
        <v>0.44921012767799173</v>
      </c>
      <c r="AD102" s="53">
        <v>0.13216071871613064</v>
      </c>
      <c r="AE102" s="53">
        <v>146.95652173913044</v>
      </c>
      <c r="AF102" s="44"/>
      <c r="AG102" s="44"/>
      <c r="AH102" s="44"/>
      <c r="AI102" s="44"/>
    </row>
    <row r="103" spans="1:36" s="20" customFormat="1" ht="12">
      <c r="A103" s="44">
        <v>3510</v>
      </c>
      <c r="B103" s="53">
        <v>1070.1219512195123</v>
      </c>
      <c r="C103" s="44">
        <v>516</v>
      </c>
      <c r="D103" s="52">
        <v>995269.4579082296</v>
      </c>
      <c r="E103" s="52">
        <v>0</v>
      </c>
      <c r="F103" s="52">
        <v>4288.101931713355</v>
      </c>
      <c r="G103" s="59">
        <v>44.29239459162755</v>
      </c>
      <c r="H103" s="59">
        <v>14.996362070278662</v>
      </c>
      <c r="I103" s="59">
        <v>14.887410296256109</v>
      </c>
      <c r="J103" s="59">
        <v>26.37232665881705</v>
      </c>
      <c r="K103" s="59">
        <v>2.715797890085125</v>
      </c>
      <c r="L103" s="59">
        <v>42.82904232402187</v>
      </c>
      <c r="M103" s="59">
        <v>62.86017582321433</v>
      </c>
      <c r="N103" s="52">
        <v>0</v>
      </c>
      <c r="O103" s="52">
        <v>3565.108001366337</v>
      </c>
      <c r="P103" s="53">
        <v>36.82449085234152</v>
      </c>
      <c r="Q103" s="53">
        <v>12.467905674708426</v>
      </c>
      <c r="R103" s="53">
        <v>12.377323676538511</v>
      </c>
      <c r="S103" s="53">
        <v>21.925829722156042</v>
      </c>
      <c r="T103" s="53">
        <v>2.25790173419868</v>
      </c>
      <c r="U103" s="53">
        <v>35.60786658334377</v>
      </c>
      <c r="V103" s="53">
        <v>52.2616578065096</v>
      </c>
      <c r="W103" s="53">
        <v>1.2598376993173348</v>
      </c>
      <c r="X103" s="53">
        <v>38.91951119533557</v>
      </c>
      <c r="Y103" s="53">
        <v>8.24628594348675</v>
      </c>
      <c r="Z103" s="53">
        <v>104.04381274197296</v>
      </c>
      <c r="AA103" s="53">
        <v>41.650267580531334</v>
      </c>
      <c r="AB103" s="52">
        <v>72.3257186209222</v>
      </c>
      <c r="AC103" s="53">
        <v>0.5645087932080048</v>
      </c>
      <c r="AD103" s="53">
        <v>0.6813382521307721</v>
      </c>
      <c r="AE103" s="53"/>
      <c r="AF103" s="60">
        <v>-20.87</v>
      </c>
      <c r="AG103" s="60">
        <v>-38.66</v>
      </c>
      <c r="AH103" s="60">
        <v>-46.41</v>
      </c>
      <c r="AI103" s="60">
        <v>-37.21</v>
      </c>
      <c r="AJ103" s="105">
        <f>(AF103+1000)/(AG103+1000)</f>
        <v>1.0185054195185885</v>
      </c>
    </row>
    <row r="104" spans="1:35" s="20" customFormat="1" ht="12">
      <c r="A104" s="44">
        <v>3540</v>
      </c>
      <c r="B104" s="53">
        <v>1079.2682926829268</v>
      </c>
      <c r="C104" s="44">
        <v>498</v>
      </c>
      <c r="D104" s="52">
        <v>994995.3372819038</v>
      </c>
      <c r="E104" s="52">
        <v>0</v>
      </c>
      <c r="F104" s="52">
        <v>4568.004471814493</v>
      </c>
      <c r="G104" s="59">
        <v>32.732700752409016</v>
      </c>
      <c r="H104" s="59">
        <v>12.396584564429613</v>
      </c>
      <c r="I104" s="59">
        <v>12.48654526518745</v>
      </c>
      <c r="J104" s="59">
        <v>26.29351370483156</v>
      </c>
      <c r="K104" s="59">
        <v>3.7133778146150633</v>
      </c>
      <c r="L104" s="59">
        <v>42.51242848812739</v>
      </c>
      <c r="M104" s="59">
        <v>67.05470721820645</v>
      </c>
      <c r="N104" s="52">
        <v>0</v>
      </c>
      <c r="O104" s="52">
        <v>4100.196784941924</v>
      </c>
      <c r="P104" s="53">
        <v>29.380556699451464</v>
      </c>
      <c r="Q104" s="53">
        <v>11.127054819879593</v>
      </c>
      <c r="R104" s="53">
        <v>11.207802677788735</v>
      </c>
      <c r="S104" s="53">
        <v>23.600804469999414</v>
      </c>
      <c r="T104" s="53">
        <v>3.333092134805087</v>
      </c>
      <c r="U104" s="53">
        <v>38.15874605259627</v>
      </c>
      <c r="V104" s="53">
        <v>60.187658888631084</v>
      </c>
      <c r="W104" s="53">
        <v>3.023558679486714</v>
      </c>
      <c r="X104" s="53">
        <v>45.32466984282191</v>
      </c>
      <c r="Y104" s="53">
        <v>7.200914528652928</v>
      </c>
      <c r="Z104" s="53">
        <v>109.83503072485566</v>
      </c>
      <c r="AA104" s="53">
        <v>49.56034358936694</v>
      </c>
      <c r="AB104" s="52">
        <v>101.22040355268113</v>
      </c>
      <c r="AC104" s="53">
        <v>0.47489070518912757</v>
      </c>
      <c r="AD104" s="53">
        <v>0.6339961838888557</v>
      </c>
      <c r="AE104" s="53"/>
      <c r="AF104" s="44"/>
      <c r="AG104" s="44"/>
      <c r="AH104" s="44"/>
      <c r="AI104" s="44"/>
    </row>
    <row r="105" spans="1:36" s="20" customFormat="1" ht="12">
      <c r="A105" s="44">
        <v>3570</v>
      </c>
      <c r="B105" s="53">
        <v>1088.4146341463415</v>
      </c>
      <c r="C105" s="44">
        <v>603</v>
      </c>
      <c r="D105" s="52">
        <v>960975.434533163</v>
      </c>
      <c r="E105" s="52">
        <v>9.9146291930169</v>
      </c>
      <c r="F105" s="52">
        <v>30487.484768526967</v>
      </c>
      <c r="G105" s="59">
        <v>594.6794589971536</v>
      </c>
      <c r="H105" s="59">
        <v>155.9273733185768</v>
      </c>
      <c r="I105" s="59">
        <v>305.0136524939719</v>
      </c>
      <c r="J105" s="59">
        <v>657.5382080808808</v>
      </c>
      <c r="K105" s="59">
        <v>38.02260295521981</v>
      </c>
      <c r="L105" s="59">
        <v>1363.6878430951235</v>
      </c>
      <c r="M105" s="59">
        <v>2052.9231207060793</v>
      </c>
      <c r="N105" s="52">
        <v>5.62322252738272</v>
      </c>
      <c r="O105" s="52">
        <v>17291.409271701865</v>
      </c>
      <c r="P105" s="53">
        <v>337.28088719241555</v>
      </c>
      <c r="Q105" s="53">
        <v>88.43642068814805</v>
      </c>
      <c r="R105" s="53">
        <v>172.992817832402</v>
      </c>
      <c r="S105" s="53">
        <v>372.93211801602206</v>
      </c>
      <c r="T105" s="53">
        <v>21.565058392512732</v>
      </c>
      <c r="U105" s="53">
        <v>773.4348960838015</v>
      </c>
      <c r="V105" s="53">
        <v>1164.344456519866</v>
      </c>
      <c r="W105" s="53">
        <v>26.27731887045945</v>
      </c>
      <c r="X105" s="53">
        <v>616.4570160093855</v>
      </c>
      <c r="Y105" s="53">
        <v>106.09333942412977</v>
      </c>
      <c r="Z105" s="53">
        <v>767.7104555509259</v>
      </c>
      <c r="AA105" s="53">
        <v>388.7783590981865</v>
      </c>
      <c r="AB105" s="52">
        <v>40.617115986632676</v>
      </c>
      <c r="AC105" s="53">
        <v>0.4638721351025331</v>
      </c>
      <c r="AD105" s="53">
        <v>0.6642663962136579</v>
      </c>
      <c r="AE105" s="53">
        <v>3075</v>
      </c>
      <c r="AF105" s="60">
        <v>-14.16</v>
      </c>
      <c r="AG105" s="60">
        <v>-49.37</v>
      </c>
      <c r="AH105" s="60">
        <v>-47.14</v>
      </c>
      <c r="AI105" s="60">
        <v>-37.31</v>
      </c>
      <c r="AJ105" s="105">
        <f>(AF105+1000)/(AG105+1000)</f>
        <v>1.037038595457749</v>
      </c>
    </row>
    <row r="106" spans="1:36" s="20" customFormat="1" ht="12">
      <c r="A106" s="44">
        <v>3600</v>
      </c>
      <c r="B106" s="53">
        <v>1097.5609756097563</v>
      </c>
      <c r="C106" s="44">
        <v>613</v>
      </c>
      <c r="D106" s="52">
        <v>961581.3202631631</v>
      </c>
      <c r="E106" s="52">
        <v>0</v>
      </c>
      <c r="F106" s="52">
        <v>29371.852026670673</v>
      </c>
      <c r="G106" s="59">
        <v>743.3139745346043</v>
      </c>
      <c r="H106" s="59">
        <v>141.47838440781956</v>
      </c>
      <c r="I106" s="59">
        <v>285.5530661270385</v>
      </c>
      <c r="J106" s="59">
        <v>581.3129499286623</v>
      </c>
      <c r="K106" s="59">
        <v>40.56962287354579</v>
      </c>
      <c r="L106" s="59">
        <v>1413.2478666611464</v>
      </c>
      <c r="M106" s="59">
        <v>2047.239887228736</v>
      </c>
      <c r="N106" s="52">
        <v>0</v>
      </c>
      <c r="O106" s="52">
        <v>15907.756725700921</v>
      </c>
      <c r="P106" s="53">
        <v>402.5778785407646</v>
      </c>
      <c r="Q106" s="53">
        <v>76.62450835790555</v>
      </c>
      <c r="R106" s="53">
        <v>154.65516795134877</v>
      </c>
      <c r="S106" s="53">
        <v>314.83833503477314</v>
      </c>
      <c r="T106" s="53">
        <v>21.972454802638183</v>
      </c>
      <c r="U106" s="53">
        <v>765.41320021452</v>
      </c>
      <c r="V106" s="53">
        <v>1108.7824511581412</v>
      </c>
      <c r="W106" s="53">
        <v>27.935180080051715</v>
      </c>
      <c r="X106" s="53">
        <v>659.0931392374162</v>
      </c>
      <c r="Y106" s="53">
        <v>135.24276711570093</v>
      </c>
      <c r="Z106" s="53">
        <v>806.8409917683948</v>
      </c>
      <c r="AA106" s="53">
        <v>425.77400693768743</v>
      </c>
      <c r="AB106" s="52">
        <v>33.19632197296359</v>
      </c>
      <c r="AC106" s="53">
        <v>0.491220892571</v>
      </c>
      <c r="AD106" s="53">
        <v>0.6903186458398882</v>
      </c>
      <c r="AE106" s="53"/>
      <c r="AF106" s="60">
        <v>-28.94</v>
      </c>
      <c r="AG106" s="60">
        <v>-46.53</v>
      </c>
      <c r="AH106" s="60">
        <v>-46.01</v>
      </c>
      <c r="AI106" s="60">
        <v>-36.37</v>
      </c>
      <c r="AJ106" s="105">
        <f>(AF106+1000)/(AG106+1000)</f>
        <v>1.0184484042497404</v>
      </c>
    </row>
    <row r="107" spans="1:36" s="20" customFormat="1" ht="12.75" thickBot="1">
      <c r="A107" s="112">
        <v>3630</v>
      </c>
      <c r="B107" s="113">
        <v>1106.7073170731708</v>
      </c>
      <c r="C107" s="112">
        <v>546</v>
      </c>
      <c r="D107" s="115">
        <v>983137.166873912</v>
      </c>
      <c r="E107" s="115">
        <v>0</v>
      </c>
      <c r="F107" s="115">
        <v>15002.032161502277</v>
      </c>
      <c r="G107" s="114">
        <v>493.57983392301236</v>
      </c>
      <c r="H107" s="114">
        <v>36.53189468469616</v>
      </c>
      <c r="I107" s="114">
        <v>52.3923265573689</v>
      </c>
      <c r="J107" s="114">
        <v>71.74624562666557</v>
      </c>
      <c r="K107" s="114">
        <v>8.364406487916773</v>
      </c>
      <c r="L107" s="114">
        <v>190.1455174162464</v>
      </c>
      <c r="M107" s="114">
        <v>249.6346136787571</v>
      </c>
      <c r="N107" s="115">
        <v>0</v>
      </c>
      <c r="O107" s="115">
        <v>10963.023502636283</v>
      </c>
      <c r="P107" s="113">
        <v>360.69295555912447</v>
      </c>
      <c r="Q107" s="113">
        <v>26.69638457727797</v>
      </c>
      <c r="R107" s="113">
        <v>38.286700176538815</v>
      </c>
      <c r="S107" s="113">
        <v>52.4299487271787</v>
      </c>
      <c r="T107" s="113">
        <v>6.112450895016105</v>
      </c>
      <c r="U107" s="113">
        <v>138.9524934964878</v>
      </c>
      <c r="V107" s="113">
        <v>182.42529461139947</v>
      </c>
      <c r="W107" s="113">
        <v>4.7338671012714215</v>
      </c>
      <c r="X107" s="113">
        <v>131.2936946423507</v>
      </c>
      <c r="Y107" s="113">
        <v>27.389323521223705</v>
      </c>
      <c r="Z107" s="113">
        <v>244.93568144945198</v>
      </c>
      <c r="AA107" s="113">
        <v>145.86729474765158</v>
      </c>
      <c r="AB107" s="115">
        <v>28.299755225004713</v>
      </c>
      <c r="AC107" s="113">
        <v>0.7302448525319979</v>
      </c>
      <c r="AD107" s="113">
        <v>0.7616953218712516</v>
      </c>
      <c r="AE107" s="113"/>
      <c r="AF107" s="133">
        <v>-15.29</v>
      </c>
      <c r="AG107" s="133">
        <v>-48.91</v>
      </c>
      <c r="AH107" s="133">
        <v>-45.55</v>
      </c>
      <c r="AI107" s="133"/>
      <c r="AJ107" s="118">
        <f>(AF107+1000)/(AG107+1000)</f>
        <v>1.0353489154548992</v>
      </c>
    </row>
    <row r="109" ht="12.75">
      <c r="A109" s="32" t="s">
        <v>51</v>
      </c>
    </row>
  </sheetData>
  <printOptions/>
  <pageMargins left="0.75" right="0.75" top="1" bottom="1" header="0.5" footer="0.5"/>
  <pageSetup orientation="portrait"/>
</worksheet>
</file>

<file path=xl/worksheets/sheet15.xml><?xml version="1.0" encoding="utf-8"?>
<worksheet xmlns="http://schemas.openxmlformats.org/spreadsheetml/2006/main" xmlns:r="http://schemas.openxmlformats.org/officeDocument/2006/relationships">
  <sheetPr>
    <pageSetUpPr fitToPage="1"/>
  </sheetPr>
  <dimension ref="A1:AD65"/>
  <sheetViews>
    <sheetView workbookViewId="0" topLeftCell="A1">
      <selection activeCell="A1" sqref="A1"/>
    </sheetView>
  </sheetViews>
  <sheetFormatPr defaultColWidth="11.00390625" defaultRowHeight="12.75"/>
  <cols>
    <col min="1" max="1" width="8.25390625" style="0" customWidth="1"/>
    <col min="2" max="2" width="10.125" style="0" customWidth="1"/>
    <col min="3" max="3" width="6.625" style="0" bestFit="1" customWidth="1"/>
    <col min="4" max="4" width="7.25390625" style="0" bestFit="1" customWidth="1"/>
    <col min="5" max="5" width="5.125" style="0" bestFit="1" customWidth="1"/>
    <col min="6" max="6" width="5.00390625" style="17" bestFit="1" customWidth="1"/>
    <col min="7" max="7" width="5.875" style="17" bestFit="1" customWidth="1"/>
    <col min="8" max="11" width="3.875" style="8" bestFit="1" customWidth="1"/>
    <col min="12" max="12" width="5.00390625" style="8" bestFit="1" customWidth="1"/>
    <col min="13" max="15" width="3.875" style="8" bestFit="1" customWidth="1"/>
    <col min="16" max="16" width="6.25390625" style="8" bestFit="1" customWidth="1"/>
    <col min="17" max="18" width="4.00390625" style="8" bestFit="1" customWidth="1"/>
    <col min="19" max="19" width="3.875" style="8" bestFit="1" customWidth="1"/>
    <col min="20" max="20" width="4.125" style="8" bestFit="1" customWidth="1"/>
    <col min="21" max="21" width="3.875" style="8" bestFit="1" customWidth="1"/>
    <col min="22" max="22" width="4.25390625" style="8" bestFit="1" customWidth="1"/>
    <col min="23" max="23" width="7.375" style="0" bestFit="1" customWidth="1"/>
    <col min="24" max="29" width="5.875" style="0" bestFit="1" customWidth="1"/>
    <col min="30" max="30" width="6.75390625" style="0" bestFit="1" customWidth="1"/>
    <col min="31" max="32" width="5.875" style="0" bestFit="1" customWidth="1"/>
  </cols>
  <sheetData>
    <row r="1" spans="1:2" ht="13.5" thickBot="1">
      <c r="A1" s="20" t="s">
        <v>19</v>
      </c>
      <c r="B1" s="35"/>
    </row>
    <row r="2" spans="1:30" s="9" customFormat="1" ht="13.5" customHeight="1">
      <c r="A2" s="106" t="s">
        <v>76</v>
      </c>
      <c r="B2" s="109" t="s">
        <v>76</v>
      </c>
      <c r="C2" s="106" t="s">
        <v>175</v>
      </c>
      <c r="D2" s="107" t="s">
        <v>176</v>
      </c>
      <c r="E2" s="107" t="s">
        <v>177</v>
      </c>
      <c r="F2" s="108" t="s">
        <v>127</v>
      </c>
      <c r="G2" s="108" t="s">
        <v>130</v>
      </c>
      <c r="H2" s="109" t="s">
        <v>131</v>
      </c>
      <c r="I2" s="109" t="s">
        <v>133</v>
      </c>
      <c r="J2" s="109" t="s">
        <v>303</v>
      </c>
      <c r="K2" s="109" t="s">
        <v>304</v>
      </c>
      <c r="L2" s="109" t="s">
        <v>56</v>
      </c>
      <c r="M2" s="109" t="s">
        <v>278</v>
      </c>
      <c r="N2" s="109" t="s">
        <v>279</v>
      </c>
      <c r="O2" s="131" t="s">
        <v>68</v>
      </c>
      <c r="P2" s="109" t="s">
        <v>231</v>
      </c>
      <c r="Q2" s="109" t="s">
        <v>232</v>
      </c>
      <c r="R2" s="109" t="s">
        <v>233</v>
      </c>
      <c r="S2" s="109" t="s">
        <v>57</v>
      </c>
      <c r="T2" s="132" t="s">
        <v>315</v>
      </c>
      <c r="U2" s="109" t="s">
        <v>67</v>
      </c>
      <c r="V2" s="109" t="s">
        <v>234</v>
      </c>
      <c r="W2" s="106" t="s">
        <v>186</v>
      </c>
      <c r="X2" s="109" t="s">
        <v>187</v>
      </c>
      <c r="Y2" s="109" t="s">
        <v>189</v>
      </c>
      <c r="Z2" s="107" t="s">
        <v>188</v>
      </c>
      <c r="AA2" s="111" t="s">
        <v>282</v>
      </c>
      <c r="AB2" s="111" t="s">
        <v>281</v>
      </c>
      <c r="AC2" s="111" t="s">
        <v>208</v>
      </c>
      <c r="AD2" s="110" t="s">
        <v>41</v>
      </c>
    </row>
    <row r="3" spans="1:30" s="9" customFormat="1" ht="15" thickBot="1">
      <c r="A3" s="4" t="s">
        <v>58</v>
      </c>
      <c r="B3" s="7" t="s">
        <v>60</v>
      </c>
      <c r="C3" s="4" t="s">
        <v>146</v>
      </c>
      <c r="D3" s="37" t="s">
        <v>110</v>
      </c>
      <c r="E3" s="37" t="s">
        <v>110</v>
      </c>
      <c r="F3" s="48" t="s">
        <v>39</v>
      </c>
      <c r="G3" s="48" t="s">
        <v>39</v>
      </c>
      <c r="H3" s="50" t="s">
        <v>39</v>
      </c>
      <c r="I3" s="50" t="s">
        <v>39</v>
      </c>
      <c r="J3" s="50" t="s">
        <v>39</v>
      </c>
      <c r="K3" s="50" t="s">
        <v>39</v>
      </c>
      <c r="L3" s="50" t="s">
        <v>39</v>
      </c>
      <c r="M3" s="50" t="s">
        <v>39</v>
      </c>
      <c r="N3" s="50" t="s">
        <v>39</v>
      </c>
      <c r="O3" s="50" t="s">
        <v>39</v>
      </c>
      <c r="P3" s="50" t="s">
        <v>39</v>
      </c>
      <c r="Q3" s="50" t="s">
        <v>39</v>
      </c>
      <c r="R3" s="50" t="s">
        <v>39</v>
      </c>
      <c r="S3" s="50" t="s">
        <v>39</v>
      </c>
      <c r="T3" s="50" t="s">
        <v>39</v>
      </c>
      <c r="U3" s="50" t="s">
        <v>39</v>
      </c>
      <c r="V3" s="50" t="s">
        <v>39</v>
      </c>
      <c r="W3" s="7" t="s">
        <v>271</v>
      </c>
      <c r="X3" s="7" t="s">
        <v>271</v>
      </c>
      <c r="Y3" s="7" t="s">
        <v>271</v>
      </c>
      <c r="Z3" s="37" t="s">
        <v>271</v>
      </c>
      <c r="AA3" s="7" t="s">
        <v>118</v>
      </c>
      <c r="AB3" s="7" t="s">
        <v>118</v>
      </c>
      <c r="AC3" s="7" t="s">
        <v>118</v>
      </c>
      <c r="AD3" s="4"/>
    </row>
    <row r="4" spans="1:30" s="20" customFormat="1" ht="12.75" thickTop="1">
      <c r="A4" s="20">
        <v>185</v>
      </c>
      <c r="B4" s="35">
        <v>56.40243902439025</v>
      </c>
      <c r="C4" s="20">
        <v>109</v>
      </c>
      <c r="D4" s="21">
        <v>0.051904761904761905</v>
      </c>
      <c r="E4" s="21">
        <v>0.4480952380952381</v>
      </c>
      <c r="F4" s="34">
        <v>66781.64770642202</v>
      </c>
      <c r="G4" s="34">
        <v>381.5798165137615</v>
      </c>
      <c r="H4" s="35">
        <v>14.460321100917431</v>
      </c>
      <c r="I4" s="35">
        <v>7.9769174311926605</v>
      </c>
      <c r="J4" s="35">
        <v>2.1409908256880734</v>
      </c>
      <c r="K4" s="35">
        <v>5.015788990825688</v>
      </c>
      <c r="L4" s="35">
        <v>1.3899174311926605</v>
      </c>
      <c r="M4" s="35">
        <v>2.4776788990825684</v>
      </c>
      <c r="N4" s="35">
        <v>3.358247706422018</v>
      </c>
      <c r="O4" s="35">
        <v>0</v>
      </c>
      <c r="P4" s="35">
        <v>0</v>
      </c>
      <c r="Q4" s="35">
        <v>1.4071834862385322</v>
      </c>
      <c r="R4" s="35">
        <v>0.37985321100917424</v>
      </c>
      <c r="S4" s="35">
        <v>7.312174311926606</v>
      </c>
      <c r="T4" s="35">
        <v>0.7251743119266055</v>
      </c>
      <c r="U4" s="35">
        <v>0</v>
      </c>
      <c r="V4" s="35">
        <v>2.9956605504587155</v>
      </c>
      <c r="W4" s="34">
        <v>17.00654097729896</v>
      </c>
      <c r="X4" s="35">
        <v>0.4268502581755594</v>
      </c>
      <c r="Y4" s="35">
        <v>0.7377892030848329</v>
      </c>
      <c r="Z4" s="35">
        <v>0.005713842494441284</v>
      </c>
      <c r="AA4" s="20">
        <v>-36.79</v>
      </c>
      <c r="AD4" s="105"/>
    </row>
    <row r="5" spans="1:30" s="20" customFormat="1" ht="12">
      <c r="A5" s="20">
        <v>275</v>
      </c>
      <c r="B5" s="35">
        <v>83.84146341463415</v>
      </c>
      <c r="C5" s="20">
        <v>430</v>
      </c>
      <c r="D5" s="21">
        <v>0.20476190476190476</v>
      </c>
      <c r="E5" s="21">
        <v>0.29523809523809524</v>
      </c>
      <c r="F5" s="34">
        <v>24944.18604651163</v>
      </c>
      <c r="G5" s="34">
        <v>2383.6837209302325</v>
      </c>
      <c r="H5" s="35">
        <v>3.567162790697675</v>
      </c>
      <c r="I5" s="35">
        <v>1.7432093023255817</v>
      </c>
      <c r="J5" s="35">
        <v>0.8434883720930233</v>
      </c>
      <c r="K5" s="35">
        <v>1.2573023255813953</v>
      </c>
      <c r="L5" s="35">
        <v>0.1932093023255814</v>
      </c>
      <c r="M5" s="35">
        <v>1.116</v>
      </c>
      <c r="N5" s="35">
        <v>1.5413488372093023</v>
      </c>
      <c r="O5" s="35">
        <v>0.07065116279069768</v>
      </c>
      <c r="P5" s="35">
        <v>0</v>
      </c>
      <c r="Q5" s="35">
        <v>0.9184651162790698</v>
      </c>
      <c r="R5" s="35">
        <v>0.40083720930232564</v>
      </c>
      <c r="S5" s="35">
        <v>1.936418604651163</v>
      </c>
      <c r="T5" s="35">
        <v>0.9155813953488373</v>
      </c>
      <c r="U5" s="35">
        <v>2.0777209302325583</v>
      </c>
      <c r="V5" s="35">
        <v>3.6291627906976744</v>
      </c>
      <c r="W5" s="34">
        <v>448.8732011946782</v>
      </c>
      <c r="X5" s="35">
        <v>0.6708715596330276</v>
      </c>
      <c r="Y5" s="35">
        <v>0.7240411599625819</v>
      </c>
      <c r="Z5" s="35">
        <v>0.09556069364161848</v>
      </c>
      <c r="AD5" s="105"/>
    </row>
    <row r="6" spans="1:30" s="20" customFormat="1" ht="12">
      <c r="A6" s="20">
        <v>365</v>
      </c>
      <c r="B6" s="35">
        <v>111.28048780487805</v>
      </c>
      <c r="C6" s="20">
        <v>340</v>
      </c>
      <c r="D6" s="21">
        <v>0.16190476190476188</v>
      </c>
      <c r="E6" s="21">
        <v>0.3380952380952381</v>
      </c>
      <c r="F6" s="34">
        <v>21644.558823529416</v>
      </c>
      <c r="G6" s="34">
        <v>41.76470588235295</v>
      </c>
      <c r="H6" s="35">
        <v>0.3717058823529412</v>
      </c>
      <c r="I6" s="35">
        <v>0.20047058823529415</v>
      </c>
      <c r="J6" s="35">
        <v>0</v>
      </c>
      <c r="K6" s="35">
        <v>0.3842352941176471</v>
      </c>
      <c r="L6" s="35">
        <v>0</v>
      </c>
      <c r="M6" s="35">
        <v>0.3278529411764706</v>
      </c>
      <c r="N6" s="35">
        <v>0.27564705882352947</v>
      </c>
      <c r="O6" s="35">
        <v>0</v>
      </c>
      <c r="P6" s="35">
        <v>0</v>
      </c>
      <c r="Q6" s="35">
        <v>0.27982352941176475</v>
      </c>
      <c r="R6" s="35">
        <v>0.12320588235294119</v>
      </c>
      <c r="S6" s="35">
        <v>0.9752058823529415</v>
      </c>
      <c r="T6" s="35">
        <v>0.44688235294117656</v>
      </c>
      <c r="U6" s="35">
        <v>0</v>
      </c>
      <c r="V6" s="35">
        <v>1.8209411764705887</v>
      </c>
      <c r="W6" s="34">
        <v>72.99270072992701</v>
      </c>
      <c r="X6" s="35">
        <v>0</v>
      </c>
      <c r="Y6" s="35">
        <v>1.1893939393939392</v>
      </c>
      <c r="Z6" s="35">
        <v>0.001929570670525808</v>
      </c>
      <c r="AA6" s="20">
        <v>-52.73</v>
      </c>
      <c r="AB6" s="20">
        <v>-18.26</v>
      </c>
      <c r="AD6" s="105">
        <f>(AB6+1000)/(AA6+1000)</f>
        <v>1.0363887803899627</v>
      </c>
    </row>
    <row r="7" spans="1:26" s="20" customFormat="1" ht="12">
      <c r="A7" s="20">
        <v>455</v>
      </c>
      <c r="B7" s="35">
        <v>138.71951219512195</v>
      </c>
      <c r="C7" s="20">
        <v>353</v>
      </c>
      <c r="D7" s="21">
        <v>0.1680952380952381</v>
      </c>
      <c r="E7" s="21">
        <v>0.3319047619047619</v>
      </c>
      <c r="F7" s="34">
        <v>25315.118980169973</v>
      </c>
      <c r="G7" s="34">
        <v>5094.220963172805</v>
      </c>
      <c r="H7" s="35">
        <v>15.922402266288952</v>
      </c>
      <c r="I7" s="35">
        <v>3.2243654390934844</v>
      </c>
      <c r="J7" s="35">
        <v>0.8747053824362607</v>
      </c>
      <c r="K7" s="35">
        <v>1.506546742209632</v>
      </c>
      <c r="L7" s="35">
        <v>0.30407365439093487</v>
      </c>
      <c r="M7" s="35">
        <v>1.0445127478753542</v>
      </c>
      <c r="N7" s="35">
        <v>0.963558073654391</v>
      </c>
      <c r="O7" s="35">
        <v>0.17178186968838527</v>
      </c>
      <c r="P7" s="35">
        <v>0.0394900849858357</v>
      </c>
      <c r="Q7" s="35">
        <v>0.7088470254957506</v>
      </c>
      <c r="R7" s="35">
        <v>0.49757507082152974</v>
      </c>
      <c r="S7" s="35">
        <v>2.9597818696883857</v>
      </c>
      <c r="T7" s="35">
        <v>1.55985835694051</v>
      </c>
      <c r="U7" s="35">
        <v>5.947206798866856</v>
      </c>
      <c r="V7" s="35">
        <v>6.861402266288952</v>
      </c>
      <c r="W7" s="34">
        <v>266.06166855728577</v>
      </c>
      <c r="X7" s="35">
        <v>0.580602883355177</v>
      </c>
      <c r="Y7" s="35">
        <v>1.084016393442623</v>
      </c>
      <c r="Z7" s="35">
        <v>0.20123235317057953</v>
      </c>
    </row>
    <row r="8" spans="1:30" s="20" customFormat="1" ht="12">
      <c r="A8" s="20">
        <v>545</v>
      </c>
      <c r="B8" s="35">
        <v>166.15853658536585</v>
      </c>
      <c r="C8" s="20">
        <v>474</v>
      </c>
      <c r="D8" s="21">
        <v>0.2257142857142857</v>
      </c>
      <c r="E8" s="21">
        <v>0.2742857142857143</v>
      </c>
      <c r="F8" s="34">
        <v>15082.936708860761</v>
      </c>
      <c r="G8" s="34">
        <v>6421.063291139241</v>
      </c>
      <c r="H8" s="35">
        <v>12.685367088607597</v>
      </c>
      <c r="I8" s="35">
        <v>2.007493670886076</v>
      </c>
      <c r="J8" s="35">
        <v>0.537113924050633</v>
      </c>
      <c r="K8" s="35">
        <v>1.0244050632911392</v>
      </c>
      <c r="L8" s="35">
        <v>0.14217721518987345</v>
      </c>
      <c r="M8" s="35">
        <v>0.8093164556962027</v>
      </c>
      <c r="N8" s="35">
        <v>0.750987341772152</v>
      </c>
      <c r="O8" s="35">
        <v>0.1361012658227848</v>
      </c>
      <c r="P8" s="35">
        <v>0</v>
      </c>
      <c r="Q8" s="35">
        <v>0.7923037974683546</v>
      </c>
      <c r="R8" s="35">
        <v>0.3706329113924051</v>
      </c>
      <c r="S8" s="35">
        <v>2.0451645569620256</v>
      </c>
      <c r="T8" s="35">
        <v>1.437569620253165</v>
      </c>
      <c r="U8" s="35">
        <v>3.209316455696203</v>
      </c>
      <c r="V8" s="35">
        <v>7.089417721518988</v>
      </c>
      <c r="W8" s="34">
        <v>437.0192705318005</v>
      </c>
      <c r="X8" s="35">
        <v>0.5243179122182682</v>
      </c>
      <c r="Y8" s="35">
        <v>1.0776699029126215</v>
      </c>
      <c r="Z8" s="35">
        <v>0.42571704801804705</v>
      </c>
      <c r="AA8" s="20">
        <v>-59.1</v>
      </c>
      <c r="AB8" s="20">
        <v>-21.34</v>
      </c>
      <c r="AD8" s="105">
        <f>(AB8+1000)/(AA8+1000)</f>
        <v>1.0401317887129344</v>
      </c>
    </row>
    <row r="9" spans="1:26" s="20" customFormat="1" ht="12">
      <c r="A9" s="20">
        <v>635</v>
      </c>
      <c r="B9" s="35">
        <v>193.59756097560978</v>
      </c>
      <c r="C9" s="20">
        <v>309</v>
      </c>
      <c r="D9" s="21">
        <v>0.14714285714285713</v>
      </c>
      <c r="E9" s="21">
        <v>0.35285714285714287</v>
      </c>
      <c r="F9" s="34">
        <v>20565.747572815537</v>
      </c>
      <c r="G9" s="34">
        <v>14804.412621359224</v>
      </c>
      <c r="H9" s="35">
        <v>25.155631067961167</v>
      </c>
      <c r="I9" s="35">
        <v>2.1486601941747576</v>
      </c>
      <c r="J9" s="35">
        <v>0.3213398058252428</v>
      </c>
      <c r="K9" s="35">
        <v>0.5323689320388351</v>
      </c>
      <c r="L9" s="35">
        <v>0.09832038834951458</v>
      </c>
      <c r="M9" s="35">
        <v>0.4460388349514564</v>
      </c>
      <c r="N9" s="35">
        <v>0.4244563106796117</v>
      </c>
      <c r="O9" s="35">
        <v>0.06954368932038836</v>
      </c>
      <c r="P9" s="35">
        <v>0</v>
      </c>
      <c r="Q9" s="35">
        <v>0.19903883495145633</v>
      </c>
      <c r="R9" s="35">
        <v>0.08872815533980583</v>
      </c>
      <c r="S9" s="35">
        <v>0.7625825242718448</v>
      </c>
      <c r="T9" s="35">
        <v>0.4772135922330098</v>
      </c>
      <c r="U9" s="35">
        <v>0.6115048543689321</v>
      </c>
      <c r="V9" s="35">
        <v>7.357242718446603</v>
      </c>
      <c r="W9" s="34">
        <v>542.2009485332865</v>
      </c>
      <c r="X9" s="35">
        <v>0.6036036036036037</v>
      </c>
      <c r="Y9" s="35">
        <v>1.0508474576271187</v>
      </c>
      <c r="Z9" s="35">
        <v>0.7198577425373134</v>
      </c>
    </row>
    <row r="10" spans="1:30" s="20" customFormat="1" ht="12">
      <c r="A10" s="20">
        <v>725</v>
      </c>
      <c r="B10" s="35">
        <v>221.03658536585368</v>
      </c>
      <c r="C10" s="20">
        <v>480</v>
      </c>
      <c r="D10" s="21">
        <v>0.22857142857142856</v>
      </c>
      <c r="E10" s="21">
        <v>0.27142857142857146</v>
      </c>
      <c r="F10" s="34">
        <v>4947.125000000001</v>
      </c>
      <c r="G10" s="34">
        <v>11331.125000000002</v>
      </c>
      <c r="H10" s="35">
        <v>20.295562500000003</v>
      </c>
      <c r="I10" s="35">
        <v>1.7290000000000003</v>
      </c>
      <c r="J10" s="35">
        <v>0.26362500000000005</v>
      </c>
      <c r="K10" s="35">
        <v>0.35981250000000004</v>
      </c>
      <c r="L10" s="35">
        <v>0.095</v>
      </c>
      <c r="M10" s="35">
        <v>0.30875</v>
      </c>
      <c r="N10" s="35">
        <v>0.24225000000000005</v>
      </c>
      <c r="O10" s="35">
        <v>0.0415625</v>
      </c>
      <c r="P10" s="35">
        <v>0</v>
      </c>
      <c r="Q10" s="35">
        <v>0.11993750000000003</v>
      </c>
      <c r="R10" s="35">
        <v>0.05818750000000002</v>
      </c>
      <c r="S10" s="35">
        <v>0.475</v>
      </c>
      <c r="T10" s="35">
        <v>0.4429375000000001</v>
      </c>
      <c r="U10" s="35">
        <v>1.4831875000000003</v>
      </c>
      <c r="V10" s="35">
        <v>1.5188125000000001</v>
      </c>
      <c r="W10" s="34">
        <v>514.4767347819055</v>
      </c>
      <c r="X10" s="35">
        <v>0.7326732673267328</v>
      </c>
      <c r="Y10" s="35">
        <v>1.2745098039215685</v>
      </c>
      <c r="Z10" s="35">
        <v>2.2904464714354296</v>
      </c>
      <c r="AA10" s="20">
        <v>-55.85</v>
      </c>
      <c r="AB10" s="20">
        <v>-18.92</v>
      </c>
      <c r="AC10" s="20">
        <v>-51.61</v>
      </c>
      <c r="AD10" s="105">
        <f>(AB10+1000)/(AA10+1000)</f>
        <v>1.0391145474765664</v>
      </c>
    </row>
    <row r="11" spans="1:26" s="20" customFormat="1" ht="12">
      <c r="A11" s="20">
        <v>815</v>
      </c>
      <c r="B11" s="35">
        <v>248.47560975609758</v>
      </c>
      <c r="C11" s="20">
        <v>319</v>
      </c>
      <c r="D11" s="21">
        <v>0.1519047619047619</v>
      </c>
      <c r="E11" s="21">
        <v>0.3480952380952381</v>
      </c>
      <c r="F11" s="34">
        <v>34382.206896551725</v>
      </c>
      <c r="G11" s="34">
        <v>5990.075235109719</v>
      </c>
      <c r="H11" s="35">
        <v>14.555836990595614</v>
      </c>
      <c r="I11" s="35">
        <v>2.2548714733542323</v>
      </c>
      <c r="J11" s="35">
        <v>0.3024827586206897</v>
      </c>
      <c r="K11" s="35">
        <v>0.6805862068965518</v>
      </c>
      <c r="L11" s="35">
        <v>0.27727586206896554</v>
      </c>
      <c r="M11" s="35">
        <v>0.3460219435736677</v>
      </c>
      <c r="N11" s="35">
        <v>0.46289028213166156</v>
      </c>
      <c r="O11" s="35">
        <v>0.07103761755485895</v>
      </c>
      <c r="P11" s="35">
        <v>0</v>
      </c>
      <c r="Q11" s="35">
        <v>0.3185235109717869</v>
      </c>
      <c r="R11" s="35">
        <v>0.14894984326018812</v>
      </c>
      <c r="S11" s="35">
        <v>0.7149592476489028</v>
      </c>
      <c r="T11" s="35">
        <v>0.6507962382445142</v>
      </c>
      <c r="U11" s="35">
        <v>2.7315109717868338</v>
      </c>
      <c r="V11" s="35">
        <v>2.3350752351097177</v>
      </c>
      <c r="W11" s="34">
        <v>356.32497273718644</v>
      </c>
      <c r="X11" s="35">
        <v>0.4444444444444444</v>
      </c>
      <c r="Y11" s="35">
        <v>0.7475247524752474</v>
      </c>
      <c r="Z11" s="35">
        <v>0.17422020794454815</v>
      </c>
    </row>
    <row r="12" spans="1:30" s="20" customFormat="1" ht="12">
      <c r="A12" s="20">
        <v>905</v>
      </c>
      <c r="B12" s="35">
        <v>275.9146341463415</v>
      </c>
      <c r="C12" s="20">
        <v>446</v>
      </c>
      <c r="D12" s="21">
        <v>0.2123809523809524</v>
      </c>
      <c r="E12" s="21">
        <v>0.2876190476190476</v>
      </c>
      <c r="F12" s="34">
        <v>21393.2466367713</v>
      </c>
      <c r="G12" s="34">
        <v>19926.582959641255</v>
      </c>
      <c r="H12" s="35">
        <v>17.669031390134528</v>
      </c>
      <c r="I12" s="35">
        <v>1.530313901345291</v>
      </c>
      <c r="J12" s="35">
        <v>0.1895964125560538</v>
      </c>
      <c r="K12" s="35">
        <v>0.35210762331838563</v>
      </c>
      <c r="L12" s="35">
        <v>0.32095964125560533</v>
      </c>
      <c r="M12" s="35">
        <v>0.1868878923766816</v>
      </c>
      <c r="N12" s="35">
        <v>0.12323766816143497</v>
      </c>
      <c r="O12" s="35">
        <v>0.13000896860986547</v>
      </c>
      <c r="P12" s="35">
        <v>0.37106726457399103</v>
      </c>
      <c r="Q12" s="35">
        <v>0</v>
      </c>
      <c r="R12" s="35">
        <v>0.013542600896860987</v>
      </c>
      <c r="S12" s="35">
        <v>0.14490582959641254</v>
      </c>
      <c r="T12" s="35">
        <v>0.24512107623318383</v>
      </c>
      <c r="U12" s="35">
        <v>0</v>
      </c>
      <c r="V12" s="35">
        <v>2.1817130044843047</v>
      </c>
      <c r="W12" s="34">
        <v>1037.878253509205</v>
      </c>
      <c r="X12" s="35">
        <v>0.5384615384615384</v>
      </c>
      <c r="Y12" s="35">
        <v>1.5164835164835164</v>
      </c>
      <c r="Z12" s="35">
        <v>0.9314426789896816</v>
      </c>
      <c r="AA12" s="20">
        <v>-53.15</v>
      </c>
      <c r="AB12" s="20">
        <v>-13.67</v>
      </c>
      <c r="AD12" s="105">
        <f>(AB12+1000)/(AA12+1000)</f>
        <v>1.0416961503934097</v>
      </c>
    </row>
    <row r="13" spans="1:26" s="20" customFormat="1" ht="12">
      <c r="A13" s="20">
        <v>995</v>
      </c>
      <c r="B13" s="35">
        <v>303.3536585365854</v>
      </c>
      <c r="C13" s="20">
        <v>307</v>
      </c>
      <c r="D13" s="21">
        <v>0.14619047619047618</v>
      </c>
      <c r="E13" s="21">
        <v>0.3538095238095238</v>
      </c>
      <c r="F13" s="34">
        <v>24102.72638436482</v>
      </c>
      <c r="G13" s="34">
        <v>30044.306188925082</v>
      </c>
      <c r="H13" s="35">
        <v>23.429912052117263</v>
      </c>
      <c r="I13" s="35">
        <v>2.1539739413680783</v>
      </c>
      <c r="J13" s="35">
        <v>0.3001042345276873</v>
      </c>
      <c r="K13" s="35">
        <v>0.3606091205211726</v>
      </c>
      <c r="L13" s="35">
        <v>0.45257654723127033</v>
      </c>
      <c r="M13" s="35">
        <v>0.37997068403908796</v>
      </c>
      <c r="N13" s="35">
        <v>0.21297719869706838</v>
      </c>
      <c r="O13" s="35">
        <v>0.02420195439739414</v>
      </c>
      <c r="P13" s="35">
        <v>0</v>
      </c>
      <c r="Q13" s="35">
        <v>0</v>
      </c>
      <c r="R13" s="35">
        <v>0.07502605863192183</v>
      </c>
      <c r="S13" s="35">
        <v>2.4589185667752442</v>
      </c>
      <c r="T13" s="35">
        <v>0.4864592833876222</v>
      </c>
      <c r="U13" s="35">
        <v>0</v>
      </c>
      <c r="V13" s="35">
        <v>1.3770912052117263</v>
      </c>
      <c r="W13" s="34">
        <v>1174.3449058745625</v>
      </c>
      <c r="X13" s="35">
        <v>0.8322147651006713</v>
      </c>
      <c r="Y13" s="35">
        <v>1.7840909090909094</v>
      </c>
      <c r="Z13" s="35">
        <v>1.2465106938447634</v>
      </c>
    </row>
    <row r="14" spans="1:30" s="20" customFormat="1" ht="12">
      <c r="A14" s="20">
        <v>1085</v>
      </c>
      <c r="B14" s="35">
        <v>330.7926829268293</v>
      </c>
      <c r="C14" s="20">
        <v>383</v>
      </c>
      <c r="D14" s="21">
        <v>0.18238095238095237</v>
      </c>
      <c r="E14" s="21">
        <v>0.31761904761904763</v>
      </c>
      <c r="F14" s="34">
        <v>18336.404699738905</v>
      </c>
      <c r="G14" s="34">
        <v>24867.083550913845</v>
      </c>
      <c r="H14" s="35">
        <v>22.87130809399478</v>
      </c>
      <c r="I14" s="35">
        <v>1.5342741514360316</v>
      </c>
      <c r="J14" s="35">
        <v>0.18460052219321152</v>
      </c>
      <c r="K14" s="35">
        <v>0.2525195822454308</v>
      </c>
      <c r="L14" s="35">
        <v>0.2351044386422977</v>
      </c>
      <c r="M14" s="35">
        <v>0.13409660574412535</v>
      </c>
      <c r="N14" s="35">
        <v>0.0888172323759791</v>
      </c>
      <c r="O14" s="35">
        <v>0</v>
      </c>
      <c r="P14" s="35">
        <v>0</v>
      </c>
      <c r="Q14" s="35">
        <v>0</v>
      </c>
      <c r="R14" s="35">
        <v>0.015673629242819846</v>
      </c>
      <c r="S14" s="35">
        <v>0.24555352480417755</v>
      </c>
      <c r="T14" s="35">
        <v>0</v>
      </c>
      <c r="U14" s="35">
        <v>0</v>
      </c>
      <c r="V14" s="35">
        <v>6.631686684073108</v>
      </c>
      <c r="W14" s="34">
        <v>1018.9096617668047</v>
      </c>
      <c r="X14" s="35">
        <v>0.7310344827586208</v>
      </c>
      <c r="Y14" s="35">
        <v>1.5098039215686279</v>
      </c>
      <c r="Z14" s="35">
        <v>1.356159179409251</v>
      </c>
      <c r="AA14" s="20">
        <v>-51.79</v>
      </c>
      <c r="AB14" s="20">
        <v>-12.79</v>
      </c>
      <c r="AD14" s="105">
        <f>(AB14+1000)/(AA14+1000)</f>
        <v>1.0411301294017148</v>
      </c>
    </row>
    <row r="15" spans="1:26" s="20" customFormat="1" ht="12">
      <c r="A15" s="20">
        <v>1175</v>
      </c>
      <c r="B15" s="35">
        <v>358.2317073170732</v>
      </c>
      <c r="C15" s="20">
        <v>442</v>
      </c>
      <c r="D15" s="21">
        <v>0.21047619047619046</v>
      </c>
      <c r="E15" s="21">
        <v>0.2895238095238095</v>
      </c>
      <c r="F15" s="34">
        <v>15904.289592760182</v>
      </c>
      <c r="G15" s="34">
        <v>17754.425339366517</v>
      </c>
      <c r="H15" s="35">
        <v>18.465592760180996</v>
      </c>
      <c r="I15" s="35">
        <v>1.110081447963801</v>
      </c>
      <c r="J15" s="35">
        <v>0.20358371040723983</v>
      </c>
      <c r="K15" s="35">
        <v>0.05777375565610861</v>
      </c>
      <c r="L15" s="35">
        <v>0.11829864253393665</v>
      </c>
      <c r="M15" s="35">
        <v>0.11142081447963802</v>
      </c>
      <c r="N15" s="35">
        <v>0.07565610859728508</v>
      </c>
      <c r="O15" s="35">
        <v>0</v>
      </c>
      <c r="P15" s="35">
        <v>0</v>
      </c>
      <c r="Q15" s="35">
        <v>0</v>
      </c>
      <c r="R15" s="35">
        <v>0.04401809954751131</v>
      </c>
      <c r="S15" s="35">
        <v>2.927203619909503</v>
      </c>
      <c r="T15" s="35">
        <v>0</v>
      </c>
      <c r="U15" s="35">
        <v>0</v>
      </c>
      <c r="V15" s="35">
        <v>1.6534298642533936</v>
      </c>
      <c r="W15" s="34">
        <v>906.9636708593915</v>
      </c>
      <c r="X15" s="35">
        <v>3.5238095238095233</v>
      </c>
      <c r="Y15" s="35">
        <v>1.4727272727272724</v>
      </c>
      <c r="Z15" s="35">
        <v>1.1163293547829094</v>
      </c>
    </row>
    <row r="16" spans="1:30" s="20" customFormat="1" ht="12">
      <c r="A16" s="20">
        <v>1265</v>
      </c>
      <c r="B16" s="35">
        <v>385.6707317073171</v>
      </c>
      <c r="C16" s="20">
        <v>350</v>
      </c>
      <c r="D16" s="21">
        <v>0.16666666666666666</v>
      </c>
      <c r="E16" s="21">
        <v>0.33333333333333337</v>
      </c>
      <c r="F16" s="34">
        <v>17012</v>
      </c>
      <c r="G16" s="34">
        <v>20930</v>
      </c>
      <c r="H16" s="35">
        <v>21.934000000000005</v>
      </c>
      <c r="I16" s="35">
        <v>2.25</v>
      </c>
      <c r="J16" s="35">
        <v>0.36600000000000005</v>
      </c>
      <c r="K16" s="35">
        <v>0.5380000000000001</v>
      </c>
      <c r="L16" s="35">
        <v>0.17</v>
      </c>
      <c r="M16" s="35">
        <v>0.3320000000000001</v>
      </c>
      <c r="N16" s="35">
        <v>0.26200000000000007</v>
      </c>
      <c r="O16" s="35">
        <v>0</v>
      </c>
      <c r="P16" s="35">
        <v>0</v>
      </c>
      <c r="Q16" s="35">
        <v>0.09600000000000003</v>
      </c>
      <c r="R16" s="35">
        <v>0.08200000000000002</v>
      </c>
      <c r="S16" s="35">
        <v>1.6780000000000002</v>
      </c>
      <c r="T16" s="35">
        <v>0.29800000000000004</v>
      </c>
      <c r="U16" s="35">
        <v>1.0560000000000003</v>
      </c>
      <c r="V16" s="35">
        <v>0.7420000000000001</v>
      </c>
      <c r="W16" s="34">
        <v>865.4482302348661</v>
      </c>
      <c r="X16" s="35">
        <v>0.6802973977695166</v>
      </c>
      <c r="Y16" s="35">
        <v>1.2671755725190839</v>
      </c>
      <c r="Z16" s="35">
        <v>1.230308017869739</v>
      </c>
      <c r="AA16" s="20">
        <v>-50.81</v>
      </c>
      <c r="AB16" s="20">
        <v>-14.34</v>
      </c>
      <c r="AD16" s="105">
        <f>(AB16+1000)/(AA16+1000)</f>
        <v>1.0384222336939917</v>
      </c>
    </row>
    <row r="17" spans="1:26" s="20" customFormat="1" ht="12">
      <c r="A17" s="20">
        <v>1355</v>
      </c>
      <c r="B17" s="35">
        <v>413.109756097561</v>
      </c>
      <c r="C17" s="20">
        <v>469</v>
      </c>
      <c r="D17" s="21">
        <v>0.22333333333333333</v>
      </c>
      <c r="E17" s="21">
        <v>0.27666666666666667</v>
      </c>
      <c r="F17" s="34">
        <v>7726.432835820895</v>
      </c>
      <c r="G17" s="34">
        <v>16818.02985074627</v>
      </c>
      <c r="H17" s="35">
        <v>15.813358208955226</v>
      </c>
      <c r="I17" s="35">
        <v>2.0242089552238807</v>
      </c>
      <c r="J17" s="35">
        <v>0.22422388059701492</v>
      </c>
      <c r="K17" s="35">
        <v>0.4335820895522388</v>
      </c>
      <c r="L17" s="35">
        <v>0.29235820895522385</v>
      </c>
      <c r="M17" s="35">
        <v>0.18458208955223881</v>
      </c>
      <c r="N17" s="35">
        <v>0.2304179104477612</v>
      </c>
      <c r="O17" s="35">
        <v>0</v>
      </c>
      <c r="P17" s="35">
        <v>0</v>
      </c>
      <c r="Q17" s="35">
        <v>0</v>
      </c>
      <c r="R17" s="35">
        <v>0.00012388059701492538</v>
      </c>
      <c r="S17" s="35">
        <v>2.835626865671642</v>
      </c>
      <c r="T17" s="35">
        <v>0.0991044776119403</v>
      </c>
      <c r="U17" s="35">
        <v>0</v>
      </c>
      <c r="V17" s="35">
        <v>0.4273880597014925</v>
      </c>
      <c r="W17" s="34">
        <v>942.8432530036807</v>
      </c>
      <c r="X17" s="35">
        <v>0.5171428571428571</v>
      </c>
      <c r="Y17" s="35">
        <v>0.8010752688172044</v>
      </c>
      <c r="Z17" s="35">
        <v>2.1766875100208436</v>
      </c>
    </row>
    <row r="18" spans="1:30" s="20" customFormat="1" ht="12">
      <c r="A18" s="20">
        <v>1445</v>
      </c>
      <c r="B18" s="35">
        <v>440.5487804878049</v>
      </c>
      <c r="C18" s="20">
        <v>531</v>
      </c>
      <c r="D18" s="21">
        <v>0.25285714285714284</v>
      </c>
      <c r="E18" s="21">
        <v>0.24714285714285716</v>
      </c>
      <c r="F18" s="34">
        <v>9457.333333333336</v>
      </c>
      <c r="G18" s="34">
        <v>17500.36723163842</v>
      </c>
      <c r="H18" s="35">
        <v>14.551548022598872</v>
      </c>
      <c r="I18" s="35">
        <v>2.204039548022599</v>
      </c>
      <c r="J18" s="35">
        <v>0.40757627118644074</v>
      </c>
      <c r="K18" s="35">
        <v>0.676361581920904</v>
      </c>
      <c r="L18" s="35">
        <v>0.2052542372881356</v>
      </c>
      <c r="M18" s="35">
        <v>0.46524293785310744</v>
      </c>
      <c r="N18" s="35">
        <v>0.4232146892655368</v>
      </c>
      <c r="O18" s="35">
        <v>0.058644067796610175</v>
      </c>
      <c r="P18" s="35">
        <v>0</v>
      </c>
      <c r="Q18" s="35">
        <v>0.21991525423728817</v>
      </c>
      <c r="R18" s="35">
        <v>0.08796610169491527</v>
      </c>
      <c r="S18" s="35">
        <v>1.5394067796610171</v>
      </c>
      <c r="T18" s="35">
        <v>0.36554802259887015</v>
      </c>
      <c r="U18" s="35">
        <v>1.2559604519774012</v>
      </c>
      <c r="V18" s="35">
        <v>1.2412994350282487</v>
      </c>
      <c r="W18" s="34">
        <v>1044.44962958642</v>
      </c>
      <c r="X18" s="35">
        <v>0.6026011560693642</v>
      </c>
      <c r="Y18" s="35">
        <v>1.0993071593533488</v>
      </c>
      <c r="Z18" s="35">
        <v>1.850454733360893</v>
      </c>
      <c r="AA18" s="20">
        <v>-51.23</v>
      </c>
      <c r="AB18" s="20">
        <v>-11.63</v>
      </c>
      <c r="AD18" s="105">
        <f>(AB18+1000)/(AA18+1000)</f>
        <v>1.041738250577063</v>
      </c>
    </row>
    <row r="19" spans="1:26" s="20" customFormat="1" ht="12">
      <c r="A19" s="20">
        <v>1545</v>
      </c>
      <c r="B19" s="35">
        <v>471.0365853658537</v>
      </c>
      <c r="C19" s="20">
        <v>370</v>
      </c>
      <c r="D19" s="21">
        <v>0.17619047619047618</v>
      </c>
      <c r="E19" s="21">
        <v>0.3238095238095238</v>
      </c>
      <c r="F19" s="34">
        <v>15888.10810810811</v>
      </c>
      <c r="G19" s="34">
        <v>17577.081081081084</v>
      </c>
      <c r="H19" s="35">
        <v>22.184540540540542</v>
      </c>
      <c r="I19" s="35">
        <v>2.828432432432433</v>
      </c>
      <c r="J19" s="35">
        <v>0.6083243243243245</v>
      </c>
      <c r="K19" s="35">
        <v>0.9281081081081083</v>
      </c>
      <c r="L19" s="35">
        <v>0.2848648648648649</v>
      </c>
      <c r="M19" s="35">
        <v>0.6873513513513514</v>
      </c>
      <c r="N19" s="35">
        <v>0.6671351351351352</v>
      </c>
      <c r="O19" s="35">
        <v>0.10843243243243245</v>
      </c>
      <c r="P19" s="35">
        <v>0</v>
      </c>
      <c r="Q19" s="35">
        <v>0.442918918918919</v>
      </c>
      <c r="R19" s="35">
        <v>0.15805405405405407</v>
      </c>
      <c r="S19" s="35">
        <v>5.120216216216217</v>
      </c>
      <c r="T19" s="35">
        <v>1.0641081081081083</v>
      </c>
      <c r="U19" s="35">
        <v>2.867027027027028</v>
      </c>
      <c r="V19" s="35">
        <v>5.06691891891892</v>
      </c>
      <c r="W19" s="34">
        <v>702.7185892725937</v>
      </c>
      <c r="X19" s="35">
        <v>0.6554455445544555</v>
      </c>
      <c r="Y19" s="35">
        <v>1.0303030303030303</v>
      </c>
      <c r="Z19" s="35">
        <v>1.1063042220936958</v>
      </c>
    </row>
    <row r="20" spans="1:30" s="20" customFormat="1" ht="12">
      <c r="A20" s="20">
        <v>1605</v>
      </c>
      <c r="B20" s="35">
        <v>489.32926829268297</v>
      </c>
      <c r="C20" s="20">
        <v>509</v>
      </c>
      <c r="D20" s="21">
        <v>0.2423809523809524</v>
      </c>
      <c r="E20" s="21">
        <v>0.25761904761904764</v>
      </c>
      <c r="F20" s="34">
        <v>5427.005893909627</v>
      </c>
      <c r="G20" s="34">
        <v>9784.766208251474</v>
      </c>
      <c r="H20" s="35">
        <v>11.22070137524558</v>
      </c>
      <c r="I20" s="35">
        <v>1.10113163064833</v>
      </c>
      <c r="J20" s="35">
        <v>0.6600412573673871</v>
      </c>
      <c r="K20" s="35">
        <v>0.41345579567779966</v>
      </c>
      <c r="L20" s="35">
        <v>0.21044793713163068</v>
      </c>
      <c r="M20" s="35">
        <v>0.318860510805501</v>
      </c>
      <c r="N20" s="35">
        <v>0.1838762278978389</v>
      </c>
      <c r="O20" s="35">
        <v>0</v>
      </c>
      <c r="P20" s="35">
        <v>0</v>
      </c>
      <c r="Q20" s="35">
        <v>0.18281335952848723</v>
      </c>
      <c r="R20" s="35">
        <v>0.10203536345776032</v>
      </c>
      <c r="S20" s="35">
        <v>0.7525108055009823</v>
      </c>
      <c r="T20" s="35">
        <v>0.2699685658153242</v>
      </c>
      <c r="U20" s="35">
        <v>1.1904125736738704</v>
      </c>
      <c r="V20" s="35">
        <v>0.9650844793713164</v>
      </c>
      <c r="W20" s="34">
        <v>794.0998878633658</v>
      </c>
      <c r="X20" s="35">
        <v>1.5964010282776349</v>
      </c>
      <c r="Y20" s="35">
        <v>1.7341040462427746</v>
      </c>
      <c r="Z20" s="35">
        <v>1.8029768899334118</v>
      </c>
      <c r="AA20" s="20">
        <v>-52.38</v>
      </c>
      <c r="AB20" s="20">
        <v>-12.04</v>
      </c>
      <c r="AD20" s="105">
        <f>(AB20+1000)/(AA20+1000)</f>
        <v>1.0425698064625062</v>
      </c>
    </row>
    <row r="21" spans="1:26" s="20" customFormat="1" ht="12">
      <c r="A21" s="20">
        <v>1665</v>
      </c>
      <c r="B21" s="35">
        <v>507.6219512195122</v>
      </c>
      <c r="C21" s="20">
        <v>444</v>
      </c>
      <c r="D21" s="21">
        <v>0.2114285714285714</v>
      </c>
      <c r="E21" s="21">
        <v>0.2885714285714286</v>
      </c>
      <c r="F21" s="34">
        <v>4254.283783783784</v>
      </c>
      <c r="G21" s="34">
        <v>21502.081081081084</v>
      </c>
      <c r="H21" s="35">
        <v>11.8442972972973</v>
      </c>
      <c r="I21" s="35">
        <v>1.306175675675676</v>
      </c>
      <c r="J21" s="35">
        <v>3.2101621621621623</v>
      </c>
      <c r="K21" s="35">
        <v>0.25795945945945953</v>
      </c>
      <c r="L21" s="35">
        <v>0.5541351351351352</v>
      </c>
      <c r="M21" s="35">
        <v>0.1883513513513514</v>
      </c>
      <c r="N21" s="35">
        <v>0.21837837837837842</v>
      </c>
      <c r="O21" s="35">
        <v>0</v>
      </c>
      <c r="P21" s="35">
        <v>0</v>
      </c>
      <c r="Q21" s="35">
        <v>0.0941756756756757</v>
      </c>
      <c r="R21" s="35">
        <v>0.04777027027027028</v>
      </c>
      <c r="S21" s="35">
        <v>0.38898648648648654</v>
      </c>
      <c r="T21" s="35">
        <v>0.13921621621621624</v>
      </c>
      <c r="U21" s="35">
        <v>0.8107297297297298</v>
      </c>
      <c r="V21" s="35">
        <v>0.4408513513513514</v>
      </c>
      <c r="W21" s="34">
        <v>1635.0804359107417</v>
      </c>
      <c r="X21" s="35">
        <v>12.444444444444441</v>
      </c>
      <c r="Y21" s="35">
        <v>0.8625</v>
      </c>
      <c r="Z21" s="35">
        <v>5.054218800128329</v>
      </c>
    </row>
    <row r="22" spans="1:30" s="20" customFormat="1" ht="12">
      <c r="A22" s="20">
        <v>1725</v>
      </c>
      <c r="B22" s="35">
        <v>525.9146341463415</v>
      </c>
      <c r="C22" s="20">
        <v>357</v>
      </c>
      <c r="D22" s="21">
        <v>0.17</v>
      </c>
      <c r="E22" s="21">
        <v>0.33</v>
      </c>
      <c r="F22" s="34">
        <v>12945.705882352937</v>
      </c>
      <c r="G22" s="34">
        <v>18254.823529411762</v>
      </c>
      <c r="H22" s="35">
        <v>11.561647058823528</v>
      </c>
      <c r="I22" s="35">
        <v>1.8402352941176467</v>
      </c>
      <c r="J22" s="35">
        <v>1.9897058823529408</v>
      </c>
      <c r="K22" s="35">
        <v>0.793941176470588</v>
      </c>
      <c r="L22" s="35">
        <v>0.45811764705882346</v>
      </c>
      <c r="M22" s="35">
        <v>0.6541764705882351</v>
      </c>
      <c r="N22" s="35">
        <v>0.3338823529411764</v>
      </c>
      <c r="O22" s="35">
        <v>0</v>
      </c>
      <c r="P22" s="35">
        <v>0</v>
      </c>
      <c r="Q22" s="35">
        <v>0.35639999999999994</v>
      </c>
      <c r="R22" s="35">
        <v>0.18829411764705878</v>
      </c>
      <c r="S22" s="35">
        <v>1.867411764705882</v>
      </c>
      <c r="T22" s="35">
        <v>0.5338235294117647</v>
      </c>
      <c r="U22" s="35">
        <v>1.1297647058823526</v>
      </c>
      <c r="V22" s="35">
        <v>1.5607058823529412</v>
      </c>
      <c r="W22" s="34">
        <v>1362.108922363847</v>
      </c>
      <c r="X22" s="35">
        <v>2.506112469437653</v>
      </c>
      <c r="Y22" s="35">
        <v>1.9593023255813953</v>
      </c>
      <c r="Z22" s="35">
        <v>1.410106462738042</v>
      </c>
      <c r="AA22" s="20">
        <v>-42.2</v>
      </c>
      <c r="AB22" s="20">
        <v>-14.07</v>
      </c>
      <c r="AD22" s="105">
        <f>(AB22+1000)/(AA22+1000)</f>
        <v>1.0293693881812487</v>
      </c>
    </row>
    <row r="23" spans="1:26" s="20" customFormat="1" ht="12">
      <c r="A23" s="20">
        <v>1785</v>
      </c>
      <c r="B23" s="35">
        <v>544.2073170731708</v>
      </c>
      <c r="C23" s="20">
        <v>159</v>
      </c>
      <c r="D23" s="21">
        <v>0.0757142857142857</v>
      </c>
      <c r="E23" s="21">
        <v>0.42428571428571427</v>
      </c>
      <c r="F23" s="34">
        <v>59400</v>
      </c>
      <c r="G23" s="34">
        <v>49279.584905660384</v>
      </c>
      <c r="H23" s="35">
        <v>11.022622641509436</v>
      </c>
      <c r="I23" s="35">
        <v>2.9307735849056606</v>
      </c>
      <c r="J23" s="35">
        <v>1.255245283018868</v>
      </c>
      <c r="K23" s="35">
        <v>1.8100188679245284</v>
      </c>
      <c r="L23" s="35">
        <v>4.662339622641509</v>
      </c>
      <c r="M23" s="35">
        <v>1.0310943396226415</v>
      </c>
      <c r="N23" s="35">
        <v>0</v>
      </c>
      <c r="O23" s="35">
        <v>0.9526415094339624</v>
      </c>
      <c r="P23" s="35">
        <v>0</v>
      </c>
      <c r="Q23" s="35">
        <v>0</v>
      </c>
      <c r="R23" s="35">
        <v>0.2409622641509434</v>
      </c>
      <c r="S23" s="35">
        <v>1.866056603773585</v>
      </c>
      <c r="T23" s="35">
        <v>2.4040188679245285</v>
      </c>
      <c r="U23" s="35">
        <v>5.626188679245283</v>
      </c>
      <c r="V23" s="35">
        <v>3.502358490566038</v>
      </c>
      <c r="W23" s="34">
        <v>3531.726907630522</v>
      </c>
      <c r="X23" s="35">
        <v>0.6934984520123839</v>
      </c>
      <c r="Y23" s="35"/>
      <c r="Z23" s="35">
        <v>0.829622641509434</v>
      </c>
    </row>
    <row r="24" spans="1:30" s="20" customFormat="1" ht="12">
      <c r="A24" s="20">
        <v>1845</v>
      </c>
      <c r="B24" s="35">
        <v>562.5</v>
      </c>
      <c r="C24" s="20">
        <v>277</v>
      </c>
      <c r="D24" s="21">
        <v>0.13190476190476189</v>
      </c>
      <c r="E24" s="21">
        <v>0.36809523809523814</v>
      </c>
      <c r="F24" s="34">
        <v>0</v>
      </c>
      <c r="G24" s="34">
        <v>26506.08628158845</v>
      </c>
      <c r="H24" s="35">
        <v>14.82653068592058</v>
      </c>
      <c r="I24" s="35">
        <v>2.118075812274369</v>
      </c>
      <c r="J24" s="35">
        <v>0.7339314079422385</v>
      </c>
      <c r="K24" s="35">
        <v>0.7032346570397113</v>
      </c>
      <c r="L24" s="35">
        <v>0.5664945848375453</v>
      </c>
      <c r="M24" s="35">
        <v>0.4464981949458485</v>
      </c>
      <c r="N24" s="35">
        <v>0.3739422382671481</v>
      </c>
      <c r="O24" s="35">
        <v>0</v>
      </c>
      <c r="P24" s="35">
        <v>0</v>
      </c>
      <c r="Q24" s="35">
        <v>0.17022743682310473</v>
      </c>
      <c r="R24" s="35">
        <v>0.1004620938628159</v>
      </c>
      <c r="S24" s="35">
        <v>1.105083032490975</v>
      </c>
      <c r="T24" s="35">
        <v>0.3265018050541517</v>
      </c>
      <c r="U24" s="35">
        <v>1.4315848375451268</v>
      </c>
      <c r="V24" s="35">
        <v>1.0102021660649823</v>
      </c>
      <c r="W24" s="34">
        <v>1564.278656126482</v>
      </c>
      <c r="X24" s="35">
        <v>1.043650793650794</v>
      </c>
      <c r="Y24" s="35">
        <v>1.1940298507462688</v>
      </c>
      <c r="Z24" s="35"/>
      <c r="AA24" s="20">
        <v>-46.82</v>
      </c>
      <c r="AB24" s="20">
        <v>-11.23</v>
      </c>
      <c r="AC24" s="20">
        <v>-28.9</v>
      </c>
      <c r="AD24" s="105">
        <f>(AB24+1000)/(AA24+1000)</f>
        <v>1.0373381732726243</v>
      </c>
    </row>
    <row r="25" spans="1:26" s="20" customFormat="1" ht="12">
      <c r="A25" s="20">
        <v>1905</v>
      </c>
      <c r="B25" s="35">
        <v>580.7926829268293</v>
      </c>
      <c r="C25" s="20">
        <v>260</v>
      </c>
      <c r="D25" s="21">
        <v>0.12380952380952381</v>
      </c>
      <c r="E25" s="21">
        <v>0.3761904761904762</v>
      </c>
      <c r="F25" s="34">
        <v>48311.53846153846</v>
      </c>
      <c r="G25" s="34">
        <v>38849.76923076923</v>
      </c>
      <c r="H25" s="35">
        <v>17.8935</v>
      </c>
      <c r="I25" s="35">
        <v>2.1755384615384616</v>
      </c>
      <c r="J25" s="35">
        <v>0.6623846153846153</v>
      </c>
      <c r="K25" s="35">
        <v>0.6684615384615384</v>
      </c>
      <c r="L25" s="35">
        <v>0.5013461538461539</v>
      </c>
      <c r="M25" s="35">
        <v>0.4436153846153846</v>
      </c>
      <c r="N25" s="35">
        <v>0.48615384615384616</v>
      </c>
      <c r="O25" s="35">
        <v>0.06684615384615383</v>
      </c>
      <c r="P25" s="35">
        <v>0</v>
      </c>
      <c r="Q25" s="35">
        <v>0.1671153846153846</v>
      </c>
      <c r="R25" s="35">
        <v>0.06684615384615383</v>
      </c>
      <c r="S25" s="35">
        <v>1.197153846153846</v>
      </c>
      <c r="T25" s="35">
        <v>0.3858846153846154</v>
      </c>
      <c r="U25" s="35">
        <v>1.7288846153846151</v>
      </c>
      <c r="V25" s="35">
        <v>0.8841923076923076</v>
      </c>
      <c r="W25" s="34">
        <v>1935.806207418622</v>
      </c>
      <c r="X25" s="35">
        <v>0.9909090909090909</v>
      </c>
      <c r="Y25" s="35">
        <v>0.9125</v>
      </c>
      <c r="Z25" s="35">
        <v>0.8041509433962264</v>
      </c>
    </row>
    <row r="26" spans="1:30" s="20" customFormat="1" ht="12">
      <c r="A26" s="20">
        <v>1965</v>
      </c>
      <c r="B26" s="35">
        <v>599.0853658536586</v>
      </c>
      <c r="C26" s="20">
        <v>388</v>
      </c>
      <c r="D26" s="21">
        <v>0.18476190476190477</v>
      </c>
      <c r="E26" s="21">
        <v>0.3152380952380952</v>
      </c>
      <c r="F26" s="34">
        <v>18256.185567010307</v>
      </c>
      <c r="G26" s="34">
        <v>40707.88144329896</v>
      </c>
      <c r="H26" s="35">
        <v>13.564175257731957</v>
      </c>
      <c r="I26" s="35">
        <v>1.1124329896907215</v>
      </c>
      <c r="J26" s="35">
        <v>0.4453144329896907</v>
      </c>
      <c r="K26" s="35">
        <v>0.325881443298969</v>
      </c>
      <c r="L26" s="35">
        <v>0.3787731958762886</v>
      </c>
      <c r="M26" s="35">
        <v>0.5971649484536081</v>
      </c>
      <c r="N26" s="35">
        <v>0.08701546391752576</v>
      </c>
      <c r="O26" s="35">
        <v>0.19109278350515463</v>
      </c>
      <c r="P26" s="35">
        <v>0</v>
      </c>
      <c r="Q26" s="35">
        <v>0.09213402061855669</v>
      </c>
      <c r="R26" s="35">
        <v>0.04265463917525773</v>
      </c>
      <c r="S26" s="35">
        <v>0.4640824742268041</v>
      </c>
      <c r="T26" s="35">
        <v>0.6227577319587628</v>
      </c>
      <c r="U26" s="35">
        <v>0.30370103092783496</v>
      </c>
      <c r="V26" s="35">
        <v>0.6927113402061855</v>
      </c>
      <c r="W26" s="34">
        <v>2773.6572890025573</v>
      </c>
      <c r="X26" s="35">
        <v>1.366492146596859</v>
      </c>
      <c r="Y26" s="35">
        <v>6.862745098039215</v>
      </c>
      <c r="Z26" s="35">
        <v>2.2298130841121493</v>
      </c>
      <c r="AA26" s="20">
        <v>-49.76</v>
      </c>
      <c r="AB26" s="20">
        <v>-11.17</v>
      </c>
      <c r="AD26" s="105">
        <f>(AB26+1000)/(AA26+1000)</f>
        <v>1.0406107930628052</v>
      </c>
    </row>
    <row r="27" spans="1:26" s="20" customFormat="1" ht="12">
      <c r="A27" s="20">
        <v>2025</v>
      </c>
      <c r="B27" s="35">
        <v>617.3780487804878</v>
      </c>
      <c r="C27" s="20">
        <v>263</v>
      </c>
      <c r="D27" s="21">
        <v>0.12523809523809523</v>
      </c>
      <c r="E27" s="21">
        <v>0.37476190476190474</v>
      </c>
      <c r="F27" s="34">
        <v>52067.680608365015</v>
      </c>
      <c r="G27" s="34">
        <v>75483.17490494296</v>
      </c>
      <c r="H27" s="35">
        <v>16.664650190114067</v>
      </c>
      <c r="I27" s="35">
        <v>1.5769923954372624</v>
      </c>
      <c r="J27" s="35">
        <v>0.9755209125475285</v>
      </c>
      <c r="K27" s="35">
        <v>0.4338973384030418</v>
      </c>
      <c r="L27" s="35">
        <v>3.599851711026616</v>
      </c>
      <c r="M27" s="35">
        <v>0.3231787072243346</v>
      </c>
      <c r="N27" s="35">
        <v>0.17655133079847907</v>
      </c>
      <c r="O27" s="35">
        <v>0</v>
      </c>
      <c r="P27" s="35">
        <v>0</v>
      </c>
      <c r="Q27" s="35">
        <v>0</v>
      </c>
      <c r="R27" s="35">
        <v>0.05386311787072243</v>
      </c>
      <c r="S27" s="35">
        <v>3.2946273764258556</v>
      </c>
      <c r="T27" s="35">
        <v>0.3560950570342205</v>
      </c>
      <c r="U27" s="35">
        <v>0</v>
      </c>
      <c r="V27" s="35">
        <v>1.750551330798479</v>
      </c>
      <c r="W27" s="34">
        <v>4137.959317585302</v>
      </c>
      <c r="X27" s="35">
        <v>2.2482758620689656</v>
      </c>
      <c r="Y27" s="35">
        <v>1.8305084745762714</v>
      </c>
      <c r="Z27" s="35">
        <v>1.4497126436781609</v>
      </c>
    </row>
    <row r="28" spans="1:26" s="20" customFormat="1" ht="12">
      <c r="A28" s="20">
        <v>2085</v>
      </c>
      <c r="B28" s="35">
        <v>635.6707317073171</v>
      </c>
      <c r="C28" s="20">
        <v>240</v>
      </c>
      <c r="D28" s="21">
        <v>0.11428571428571428</v>
      </c>
      <c r="E28" s="21">
        <v>0.38571428571428573</v>
      </c>
      <c r="F28" s="34">
        <v>63787.5</v>
      </c>
      <c r="G28" s="34">
        <v>33895.12500000001</v>
      </c>
      <c r="H28" s="35">
        <v>9.220500000000003</v>
      </c>
      <c r="I28" s="35">
        <v>1.4310000000000003</v>
      </c>
      <c r="J28" s="35">
        <v>1.049625</v>
      </c>
      <c r="K28" s="35">
        <v>0.8133750000000001</v>
      </c>
      <c r="L28" s="35">
        <v>3.4458749999999996</v>
      </c>
      <c r="M28" s="35">
        <v>0.556875</v>
      </c>
      <c r="N28" s="35">
        <v>0.597375</v>
      </c>
      <c r="O28" s="35">
        <v>0</v>
      </c>
      <c r="P28" s="35">
        <v>0</v>
      </c>
      <c r="Q28" s="35">
        <v>0.3105</v>
      </c>
      <c r="R28" s="35">
        <v>0.15525</v>
      </c>
      <c r="S28" s="35">
        <v>1.4715000000000003</v>
      </c>
      <c r="T28" s="35">
        <v>0.583875</v>
      </c>
      <c r="U28" s="35">
        <v>2.592</v>
      </c>
      <c r="V28" s="35">
        <v>2.2983750000000005</v>
      </c>
      <c r="W28" s="34">
        <v>3182.1926489226867</v>
      </c>
      <c r="X28" s="35">
        <v>1.2904564315352696</v>
      </c>
      <c r="Y28" s="35">
        <v>0.9322033898305087</v>
      </c>
      <c r="Z28" s="35">
        <v>0.5313756613756615</v>
      </c>
    </row>
    <row r="29" spans="1:26" s="20" customFormat="1" ht="12">
      <c r="A29" s="20">
        <v>2145</v>
      </c>
      <c r="B29" s="35">
        <v>653.9634146341464</v>
      </c>
      <c r="C29" s="20">
        <v>387</v>
      </c>
      <c r="D29" s="21">
        <v>0.18428571428571427</v>
      </c>
      <c r="E29" s="21">
        <v>0.3157142857142857</v>
      </c>
      <c r="F29" s="34">
        <v>34092.24806201551</v>
      </c>
      <c r="G29" s="34">
        <v>42229.84496124031</v>
      </c>
      <c r="H29" s="35">
        <v>14.431813953488371</v>
      </c>
      <c r="I29" s="35">
        <v>1.4048062015503877</v>
      </c>
      <c r="J29" s="35">
        <v>0.8959922480620156</v>
      </c>
      <c r="K29" s="35">
        <v>0.495108527131783</v>
      </c>
      <c r="L29" s="35">
        <v>3.5616976744186055</v>
      </c>
      <c r="M29" s="35">
        <v>0.3580542635658915</v>
      </c>
      <c r="N29" s="35">
        <v>0.27239534883720934</v>
      </c>
      <c r="O29" s="35">
        <v>0.037689922480620155</v>
      </c>
      <c r="P29" s="35">
        <v>0.0394031007751938</v>
      </c>
      <c r="Q29" s="35">
        <v>0.15418604651162793</v>
      </c>
      <c r="R29" s="35">
        <v>0.07537984496124031</v>
      </c>
      <c r="S29" s="35">
        <v>0.663</v>
      </c>
      <c r="T29" s="35">
        <v>0.2706821705426357</v>
      </c>
      <c r="U29" s="35">
        <v>1.0176279069767442</v>
      </c>
      <c r="V29" s="35">
        <v>0.62531007751938</v>
      </c>
      <c r="W29" s="34">
        <v>2666.594547814799</v>
      </c>
      <c r="X29" s="35">
        <v>1.8096885813148789</v>
      </c>
      <c r="Y29" s="35">
        <v>1.3144654088050314</v>
      </c>
      <c r="Z29" s="35">
        <v>1.2386934673366832</v>
      </c>
    </row>
    <row r="30" spans="1:30" s="20" customFormat="1" ht="12">
      <c r="A30" s="20">
        <v>2205</v>
      </c>
      <c r="B30" s="35">
        <v>672.2560975609756</v>
      </c>
      <c r="C30" s="20">
        <v>270</v>
      </c>
      <c r="D30" s="21">
        <v>0.12857142857142856</v>
      </c>
      <c r="E30" s="21">
        <v>0.37142857142857144</v>
      </c>
      <c r="F30" s="34">
        <v>43622.222222222226</v>
      </c>
      <c r="G30" s="34">
        <v>38295.11111111112</v>
      </c>
      <c r="H30" s="35">
        <v>15.574000000000002</v>
      </c>
      <c r="I30" s="35">
        <v>1.5744444444444448</v>
      </c>
      <c r="J30" s="35">
        <v>1.0226666666666668</v>
      </c>
      <c r="K30" s="35">
        <v>0.6182222222222222</v>
      </c>
      <c r="L30" s="35">
        <v>3.9462222222222225</v>
      </c>
      <c r="M30" s="35">
        <v>0.4044444444444445</v>
      </c>
      <c r="N30" s="35">
        <v>0.36400000000000005</v>
      </c>
      <c r="O30" s="35">
        <v>0.04911111111111112</v>
      </c>
      <c r="P30" s="35">
        <v>0</v>
      </c>
      <c r="Q30" s="35">
        <v>0.1386666666666667</v>
      </c>
      <c r="R30" s="35">
        <v>0.06644444444444446</v>
      </c>
      <c r="S30" s="35">
        <v>1.1122222222222224</v>
      </c>
      <c r="T30" s="35">
        <v>0.3495555555555556</v>
      </c>
      <c r="U30" s="35">
        <v>1.4733333333333336</v>
      </c>
      <c r="V30" s="35">
        <v>0.7280000000000001</v>
      </c>
      <c r="W30" s="34">
        <v>2233.153638814016</v>
      </c>
      <c r="X30" s="35">
        <v>1.6542056074766358</v>
      </c>
      <c r="Y30" s="35">
        <v>1.1111111111111112</v>
      </c>
      <c r="Z30" s="35">
        <v>0.8778807947019868</v>
      </c>
      <c r="AA30" s="20">
        <v>-47.69</v>
      </c>
      <c r="AB30" s="20">
        <v>-5.29</v>
      </c>
      <c r="AD30" s="105">
        <f>(AB30+1000)/(AA30+1000)</f>
        <v>1.0445233169871155</v>
      </c>
    </row>
    <row r="31" spans="1:26" s="20" customFormat="1" ht="12">
      <c r="A31" s="20">
        <v>2265</v>
      </c>
      <c r="B31" s="35">
        <v>690.548780487805</v>
      </c>
      <c r="C31" s="20">
        <v>268</v>
      </c>
      <c r="D31" s="21">
        <v>0.12761904761904763</v>
      </c>
      <c r="E31" s="21">
        <v>0.37238095238095237</v>
      </c>
      <c r="F31" s="34">
        <v>25911.0447761194</v>
      </c>
      <c r="G31" s="34">
        <v>40553.11940298507</v>
      </c>
      <c r="H31" s="35">
        <v>19.23194776119403</v>
      </c>
      <c r="I31" s="35">
        <v>1.4589552238805967</v>
      </c>
      <c r="J31" s="35">
        <v>0.8228507462686565</v>
      </c>
      <c r="K31" s="35">
        <v>0.4697835820895522</v>
      </c>
      <c r="L31" s="35">
        <v>3.1863582089552236</v>
      </c>
      <c r="M31" s="35">
        <v>0.3589029850746268</v>
      </c>
      <c r="N31" s="35">
        <v>0.3063805970149253</v>
      </c>
      <c r="O31" s="35">
        <v>0.04085074626865671</v>
      </c>
      <c r="P31" s="35">
        <v>0</v>
      </c>
      <c r="Q31" s="35">
        <v>0.1021268656716418</v>
      </c>
      <c r="R31" s="35">
        <v>0.04085074626865671</v>
      </c>
      <c r="S31" s="35">
        <v>2.0687985074626862</v>
      </c>
      <c r="T31" s="35">
        <v>0.34431343283582083</v>
      </c>
      <c r="U31" s="35">
        <v>1.3714179104477608</v>
      </c>
      <c r="V31" s="35">
        <v>0.7323955223880596</v>
      </c>
      <c r="W31" s="34">
        <v>1959.9492314201098</v>
      </c>
      <c r="X31" s="35">
        <v>1.7515527950310557</v>
      </c>
      <c r="Y31" s="35">
        <v>1.1714285714285715</v>
      </c>
      <c r="Z31" s="35">
        <v>1.56509009009009</v>
      </c>
    </row>
    <row r="32" spans="1:26" s="20" customFormat="1" ht="12">
      <c r="A32" s="20">
        <v>2325</v>
      </c>
      <c r="B32" s="35">
        <v>708.8414634146342</v>
      </c>
      <c r="C32" s="20">
        <v>379</v>
      </c>
      <c r="D32" s="21">
        <v>0.18047619047619048</v>
      </c>
      <c r="E32" s="21">
        <v>0.31952380952380954</v>
      </c>
      <c r="F32" s="34">
        <v>15898.627968337732</v>
      </c>
      <c r="G32" s="34">
        <v>32464.715039577834</v>
      </c>
      <c r="H32" s="35">
        <v>11.743385224274407</v>
      </c>
      <c r="I32" s="35">
        <v>1.1454802110817943</v>
      </c>
      <c r="J32" s="35">
        <v>0.5382163588390501</v>
      </c>
      <c r="K32" s="35">
        <v>0.5364459102902375</v>
      </c>
      <c r="L32" s="35">
        <v>1.1561029023746703</v>
      </c>
      <c r="M32" s="35">
        <v>0.47802110817941956</v>
      </c>
      <c r="N32" s="35">
        <v>0.3664828496042216</v>
      </c>
      <c r="O32" s="35">
        <v>0.05842480211081795</v>
      </c>
      <c r="P32" s="35">
        <v>0</v>
      </c>
      <c r="Q32" s="35">
        <v>0.3824168865435356</v>
      </c>
      <c r="R32" s="35">
        <v>0.1823562005277045</v>
      </c>
      <c r="S32" s="35">
        <v>1.1932823218997362</v>
      </c>
      <c r="T32" s="35">
        <v>0.8179472295514513</v>
      </c>
      <c r="U32" s="35">
        <v>2.1953562005277045</v>
      </c>
      <c r="V32" s="35">
        <v>1.5615356200527704</v>
      </c>
      <c r="W32" s="34">
        <v>2518.818681318681</v>
      </c>
      <c r="X32" s="35">
        <v>1.0033003300330032</v>
      </c>
      <c r="Y32" s="35">
        <v>1.3043478260869568</v>
      </c>
      <c r="Z32" s="35">
        <v>2.041982182628062</v>
      </c>
    </row>
    <row r="33" spans="1:26" s="20" customFormat="1" ht="12">
      <c r="A33" s="20">
        <v>2385</v>
      </c>
      <c r="B33" s="35">
        <v>727.1341463414634</v>
      </c>
      <c r="C33" s="20">
        <v>258</v>
      </c>
      <c r="D33" s="21">
        <v>0.12285714285714285</v>
      </c>
      <c r="E33" s="21">
        <v>0.37714285714285717</v>
      </c>
      <c r="F33" s="34">
        <v>65693.02325581397</v>
      </c>
      <c r="G33" s="34">
        <v>22624.186046511633</v>
      </c>
      <c r="H33" s="35">
        <v>10.42493023255814</v>
      </c>
      <c r="I33" s="35">
        <v>1.7681860465116281</v>
      </c>
      <c r="J33" s="35">
        <v>0.7060465116279071</v>
      </c>
      <c r="K33" s="35">
        <v>0.7858604651162793</v>
      </c>
      <c r="L33" s="35">
        <v>2.3944186046511633</v>
      </c>
      <c r="M33" s="35">
        <v>0.6814883720930234</v>
      </c>
      <c r="N33" s="35">
        <v>0.7398139534883722</v>
      </c>
      <c r="O33" s="35">
        <v>0.11972093023255817</v>
      </c>
      <c r="P33" s="35">
        <v>0</v>
      </c>
      <c r="Q33" s="35">
        <v>0.6446511627906978</v>
      </c>
      <c r="R33" s="35">
        <v>0.33153488372093026</v>
      </c>
      <c r="S33" s="35">
        <v>1.8295813953488376</v>
      </c>
      <c r="T33" s="35">
        <v>1.924744186046512</v>
      </c>
      <c r="U33" s="35">
        <v>5.676000000000001</v>
      </c>
      <c r="V33" s="35">
        <v>6.814883720930235</v>
      </c>
      <c r="W33" s="34">
        <v>1855.488418932528</v>
      </c>
      <c r="X33" s="35">
        <v>0.8984375</v>
      </c>
      <c r="Y33" s="35">
        <v>0.9211618257261411</v>
      </c>
      <c r="Z33" s="35">
        <v>0.344392523364486</v>
      </c>
    </row>
    <row r="34" spans="1:26" s="20" customFormat="1" ht="12">
      <c r="A34" s="20">
        <v>2445</v>
      </c>
      <c r="B34" s="35">
        <v>745.4268292682927</v>
      </c>
      <c r="C34" s="20">
        <v>354</v>
      </c>
      <c r="D34" s="21">
        <v>0.16857142857142857</v>
      </c>
      <c r="E34" s="21">
        <v>0.3314285714285714</v>
      </c>
      <c r="F34" s="34">
        <v>37159.32203389831</v>
      </c>
      <c r="G34" s="34">
        <v>16491.66101694915</v>
      </c>
      <c r="H34" s="35">
        <v>8.224203389830508</v>
      </c>
      <c r="I34" s="35">
        <v>1.393966101694915</v>
      </c>
      <c r="J34" s="35">
        <v>0.31654237288135595</v>
      </c>
      <c r="K34" s="35">
        <v>0.6370169491525424</v>
      </c>
      <c r="L34" s="35">
        <v>0.6291525423728813</v>
      </c>
      <c r="M34" s="35">
        <v>1.9778983050847458</v>
      </c>
      <c r="N34" s="35">
        <v>0.4502372881355932</v>
      </c>
      <c r="O34" s="35">
        <v>0.37552542372881353</v>
      </c>
      <c r="P34" s="35">
        <v>0.07077966101694914</v>
      </c>
      <c r="Q34" s="35">
        <v>0</v>
      </c>
      <c r="R34" s="35">
        <v>0.2654237288135593</v>
      </c>
      <c r="S34" s="35">
        <v>2.1076610169491525</v>
      </c>
      <c r="T34" s="35">
        <v>0.6252203389830508</v>
      </c>
      <c r="U34" s="35">
        <v>1.9189152542372878</v>
      </c>
      <c r="V34" s="35">
        <v>1.9189152542372878</v>
      </c>
      <c r="W34" s="34">
        <v>1714.636140637776</v>
      </c>
      <c r="X34" s="35">
        <v>0.4969135802469136</v>
      </c>
      <c r="Y34" s="35">
        <v>4.393013100436681</v>
      </c>
      <c r="Z34" s="35">
        <v>0.4438095238095237</v>
      </c>
    </row>
    <row r="35" spans="1:30" s="20" customFormat="1" ht="12">
      <c r="A35" s="20">
        <v>2505</v>
      </c>
      <c r="B35" s="35">
        <v>763.719512195122</v>
      </c>
      <c r="C35" s="20">
        <v>401</v>
      </c>
      <c r="D35" s="21">
        <v>0.19095238095238093</v>
      </c>
      <c r="E35" s="21">
        <v>0.30904761904761907</v>
      </c>
      <c r="F35" s="34">
        <v>33825.68578553617</v>
      </c>
      <c r="G35" s="34">
        <v>13263.229426433918</v>
      </c>
      <c r="H35" s="35">
        <v>8.114927680798006</v>
      </c>
      <c r="I35" s="35">
        <v>1.1960374064837909</v>
      </c>
      <c r="J35" s="35">
        <v>0.3172169576059851</v>
      </c>
      <c r="K35" s="35">
        <v>0.3172169576059851</v>
      </c>
      <c r="L35" s="35">
        <v>1.5634264339152124</v>
      </c>
      <c r="M35" s="35">
        <v>0.3172169576059851</v>
      </c>
      <c r="N35" s="35">
        <v>0.3172169576059851</v>
      </c>
      <c r="O35" s="35">
        <v>0</v>
      </c>
      <c r="P35" s="35">
        <v>0</v>
      </c>
      <c r="Q35" s="35">
        <v>0.16993765586034915</v>
      </c>
      <c r="R35" s="35">
        <v>0.09872568578553619</v>
      </c>
      <c r="S35" s="35">
        <v>0.6344339152119702</v>
      </c>
      <c r="T35" s="35">
        <v>0.3592967581047382</v>
      </c>
      <c r="U35" s="35">
        <v>1.4954513715710727</v>
      </c>
      <c r="V35" s="35">
        <v>1.5747556109725687</v>
      </c>
      <c r="W35" s="34">
        <v>1424.4741873804971</v>
      </c>
      <c r="X35" s="35">
        <v>1</v>
      </c>
      <c r="Y35" s="35">
        <v>1</v>
      </c>
      <c r="Z35" s="35">
        <v>0.39210526315789473</v>
      </c>
      <c r="AA35" s="20">
        <v>-46.75</v>
      </c>
      <c r="AB35" s="20">
        <v>-16.23</v>
      </c>
      <c r="AD35" s="105">
        <f>(AB35+1000)/(AA35+1000)</f>
        <v>1.0320167846839758</v>
      </c>
    </row>
    <row r="36" spans="1:26" s="20" customFormat="1" ht="12">
      <c r="A36" s="20">
        <v>2565</v>
      </c>
      <c r="B36" s="35">
        <v>782.0121951219513</v>
      </c>
      <c r="C36" s="20">
        <v>249</v>
      </c>
      <c r="D36" s="21">
        <v>0.11857142857142856</v>
      </c>
      <c r="E36" s="21">
        <v>0.38142857142857145</v>
      </c>
      <c r="F36" s="34">
        <v>0</v>
      </c>
      <c r="G36" s="34">
        <v>21006.14457831326</v>
      </c>
      <c r="H36" s="35">
        <v>4.445710843373494</v>
      </c>
      <c r="I36" s="35">
        <v>1.3607349397590363</v>
      </c>
      <c r="J36" s="35">
        <v>0.4214096385542169</v>
      </c>
      <c r="K36" s="35">
        <v>0.7591807228915662</v>
      </c>
      <c r="L36" s="35">
        <v>0.7784819277108433</v>
      </c>
      <c r="M36" s="35">
        <v>0.5307831325301205</v>
      </c>
      <c r="N36" s="35">
        <v>0.5050481927710844</v>
      </c>
      <c r="O36" s="35">
        <v>0.06112048192771085</v>
      </c>
      <c r="P36" s="35">
        <v>0</v>
      </c>
      <c r="Q36" s="35">
        <v>0.32168674698795185</v>
      </c>
      <c r="R36" s="35">
        <v>0.13832530120481928</v>
      </c>
      <c r="S36" s="35">
        <v>1.3124819277108435</v>
      </c>
      <c r="T36" s="35">
        <v>0.6176385542168676</v>
      </c>
      <c r="U36" s="35">
        <v>3.046373493975904</v>
      </c>
      <c r="V36" s="35">
        <v>2.0266265060240967</v>
      </c>
      <c r="W36" s="34">
        <v>3617.728531855957</v>
      </c>
      <c r="X36" s="35">
        <v>0.5550847457627119</v>
      </c>
      <c r="Y36" s="35">
        <v>1.0509554140127388</v>
      </c>
      <c r="Z36" s="35"/>
    </row>
    <row r="37" spans="1:30" s="20" customFormat="1" ht="12">
      <c r="A37" s="20">
        <v>2625</v>
      </c>
      <c r="B37" s="35">
        <v>800.3048780487806</v>
      </c>
      <c r="C37" s="20">
        <v>258</v>
      </c>
      <c r="D37" s="21">
        <v>0.12285714285714285</v>
      </c>
      <c r="E37" s="21">
        <v>0.37714285714285717</v>
      </c>
      <c r="F37" s="34">
        <v>0</v>
      </c>
      <c r="G37" s="34">
        <v>35986.88372093024</v>
      </c>
      <c r="H37" s="35">
        <v>3.4043720930232566</v>
      </c>
      <c r="I37" s="35">
        <v>1.3568372093023258</v>
      </c>
      <c r="J37" s="35">
        <v>0.46046511627906983</v>
      </c>
      <c r="K37" s="35">
        <v>0.862604651162791</v>
      </c>
      <c r="L37" s="35">
        <v>1.2033488372093026</v>
      </c>
      <c r="M37" s="35">
        <v>0.5187906976744188</v>
      </c>
      <c r="N37" s="35">
        <v>0.5402790697674419</v>
      </c>
      <c r="O37" s="35">
        <v>0.05218604651162792</v>
      </c>
      <c r="P37" s="35">
        <v>0</v>
      </c>
      <c r="Q37" s="35">
        <v>0.29776744186046517</v>
      </c>
      <c r="R37" s="35">
        <v>0.1534883720930233</v>
      </c>
      <c r="S37" s="35">
        <v>1.1388837209302327</v>
      </c>
      <c r="T37" s="35">
        <v>0.48809302325581405</v>
      </c>
      <c r="U37" s="35">
        <v>2.7965581395348846</v>
      </c>
      <c r="V37" s="35">
        <v>1.5594418604651166</v>
      </c>
      <c r="W37" s="34">
        <v>7558.349451966473</v>
      </c>
      <c r="X37" s="35">
        <v>0.5338078291814946</v>
      </c>
      <c r="Y37" s="35">
        <v>0.9602272727272729</v>
      </c>
      <c r="Z37" s="35"/>
      <c r="AA37" s="20">
        <v>-48.06</v>
      </c>
      <c r="AB37" s="20">
        <v>-18.91</v>
      </c>
      <c r="AD37" s="105">
        <f>(AB37+1000)/(AA37+1000)</f>
        <v>1.0306216778368384</v>
      </c>
    </row>
    <row r="38" spans="1:26" s="20" customFormat="1" ht="12">
      <c r="A38" s="20">
        <v>2685</v>
      </c>
      <c r="B38" s="35">
        <v>818.5975609756098</v>
      </c>
      <c r="C38" s="20">
        <v>292</v>
      </c>
      <c r="D38" s="21">
        <v>0.13904761904761903</v>
      </c>
      <c r="E38" s="21">
        <v>0.36095238095238097</v>
      </c>
      <c r="F38" s="34">
        <v>0</v>
      </c>
      <c r="G38" s="34">
        <v>15718.116438356166</v>
      </c>
      <c r="H38" s="35">
        <v>9.347801369863015</v>
      </c>
      <c r="I38" s="35">
        <v>2.5154178082191785</v>
      </c>
      <c r="J38" s="35">
        <v>0.8514520547945207</v>
      </c>
      <c r="K38" s="35">
        <v>1.4822534246575345</v>
      </c>
      <c r="L38" s="35">
        <v>0.8254931506849316</v>
      </c>
      <c r="M38" s="35">
        <v>0.7917465753424658</v>
      </c>
      <c r="N38" s="35">
        <v>0.7995342465753426</v>
      </c>
      <c r="O38" s="35">
        <v>0.08566438356164385</v>
      </c>
      <c r="P38" s="35">
        <v>0</v>
      </c>
      <c r="Q38" s="35">
        <v>0.32448630136986306</v>
      </c>
      <c r="R38" s="35">
        <v>0.15315753424657536</v>
      </c>
      <c r="S38" s="35">
        <v>1.9469178082191785</v>
      </c>
      <c r="T38" s="35">
        <v>0.5581164383561645</v>
      </c>
      <c r="U38" s="35">
        <v>1.8352945205479454</v>
      </c>
      <c r="V38" s="35">
        <v>1.5056164383561645</v>
      </c>
      <c r="W38" s="34">
        <v>1324.945295404814</v>
      </c>
      <c r="X38" s="35">
        <v>0.574430823117338</v>
      </c>
      <c r="Y38" s="35">
        <v>0.9902597402597403</v>
      </c>
      <c r="Z38" s="35"/>
    </row>
    <row r="39" spans="1:27" s="20" customFormat="1" ht="12">
      <c r="A39" s="20">
        <v>2745</v>
      </c>
      <c r="B39" s="35">
        <v>836.8902439024391</v>
      </c>
      <c r="C39" s="20">
        <v>471</v>
      </c>
      <c r="D39" s="21">
        <v>0.22428571428571428</v>
      </c>
      <c r="E39" s="21">
        <v>0.2757142857142857</v>
      </c>
      <c r="F39" s="34">
        <v>0</v>
      </c>
      <c r="G39" s="34">
        <v>32258.04458598726</v>
      </c>
      <c r="H39" s="35">
        <v>13.9218152866242</v>
      </c>
      <c r="I39" s="35">
        <v>1.643573248407643</v>
      </c>
      <c r="J39" s="35">
        <v>0.5728535031847134</v>
      </c>
      <c r="K39" s="35">
        <v>0.7830636942675159</v>
      </c>
      <c r="L39" s="35">
        <v>0.43025477707006365</v>
      </c>
      <c r="M39" s="35">
        <v>0.5273694267515924</v>
      </c>
      <c r="N39" s="35">
        <v>0.4007515923566879</v>
      </c>
      <c r="O39" s="35">
        <v>0.044254777070063686</v>
      </c>
      <c r="P39" s="35">
        <v>0.028273885350318467</v>
      </c>
      <c r="Q39" s="35">
        <v>0.23356687898089168</v>
      </c>
      <c r="R39" s="35">
        <v>0.10940764331210188</v>
      </c>
      <c r="S39" s="35">
        <v>0.8015031847133758</v>
      </c>
      <c r="T39" s="35">
        <v>0.3306815286624204</v>
      </c>
      <c r="U39" s="35">
        <v>1.1002229299363055</v>
      </c>
      <c r="V39" s="35">
        <v>0.7732292993630573</v>
      </c>
      <c r="W39" s="34">
        <v>2072.421418417312</v>
      </c>
      <c r="X39" s="35">
        <v>0.7315541601255887</v>
      </c>
      <c r="Y39" s="35">
        <v>1.315950920245399</v>
      </c>
      <c r="Z39" s="35"/>
      <c r="AA39" s="20">
        <v>-46.71</v>
      </c>
    </row>
    <row r="40" spans="1:26" s="20" customFormat="1" ht="12">
      <c r="A40" s="20">
        <v>2805</v>
      </c>
      <c r="B40" s="35">
        <v>855.1829268292684</v>
      </c>
      <c r="C40" s="20">
        <v>239</v>
      </c>
      <c r="D40" s="21">
        <v>0.1138095238095238</v>
      </c>
      <c r="E40" s="21">
        <v>0.3861904761904762</v>
      </c>
      <c r="F40" s="34">
        <v>0</v>
      </c>
      <c r="G40" s="34">
        <v>43749.8870292887</v>
      </c>
      <c r="H40" s="35">
        <v>18.53423430962343</v>
      </c>
      <c r="I40" s="35">
        <v>2.3040543933054396</v>
      </c>
      <c r="J40" s="35">
        <v>0.8517196652719665</v>
      </c>
      <c r="K40" s="35">
        <v>1.465907949790795</v>
      </c>
      <c r="L40" s="35">
        <v>1.5337740585774058</v>
      </c>
      <c r="M40" s="35">
        <v>0.953518828451883</v>
      </c>
      <c r="N40" s="35">
        <v>1.1706903765690377</v>
      </c>
      <c r="O40" s="35">
        <v>0</v>
      </c>
      <c r="P40" s="35">
        <v>1.7475523012552303</v>
      </c>
      <c r="Q40" s="35">
        <v>1.12318410041841</v>
      </c>
      <c r="R40" s="35">
        <v>0.24431799163179915</v>
      </c>
      <c r="S40" s="35">
        <v>2.0495564853556485</v>
      </c>
      <c r="T40" s="35">
        <v>0.2986108786610879</v>
      </c>
      <c r="U40" s="35">
        <v>10.261355648535565</v>
      </c>
      <c r="V40" s="35">
        <v>2.0495564853556485</v>
      </c>
      <c r="W40" s="34">
        <v>2099.495196222114</v>
      </c>
      <c r="X40" s="35">
        <v>0.5810185185185185</v>
      </c>
      <c r="Y40" s="35">
        <v>0.8144927536231884</v>
      </c>
      <c r="Z40" s="35"/>
    </row>
    <row r="41" spans="1:27" s="20" customFormat="1" ht="12">
      <c r="A41" s="20">
        <v>2865</v>
      </c>
      <c r="B41" s="35">
        <v>873.4756097560976</v>
      </c>
      <c r="C41" s="20">
        <v>427</v>
      </c>
      <c r="D41" s="21">
        <v>0.2033333333333333</v>
      </c>
      <c r="E41" s="21">
        <v>0.2966666666666667</v>
      </c>
      <c r="F41" s="34">
        <v>0</v>
      </c>
      <c r="G41" s="34">
        <v>58401.50819672132</v>
      </c>
      <c r="H41" s="35">
        <v>10.793803278688525</v>
      </c>
      <c r="I41" s="35">
        <v>0.9979672131147544</v>
      </c>
      <c r="J41" s="35">
        <v>0.3822622950819673</v>
      </c>
      <c r="K41" s="35">
        <v>0.8476885245901641</v>
      </c>
      <c r="L41" s="35">
        <v>0.35162295081967215</v>
      </c>
      <c r="M41" s="35">
        <v>0.34432786885245903</v>
      </c>
      <c r="N41" s="35">
        <v>0.3326557377049181</v>
      </c>
      <c r="O41" s="35">
        <v>0.03501639344262296</v>
      </c>
      <c r="P41" s="35">
        <v>0</v>
      </c>
      <c r="Q41" s="35">
        <v>0.21155737704918037</v>
      </c>
      <c r="R41" s="35">
        <v>0.09045901639344264</v>
      </c>
      <c r="S41" s="35">
        <v>0.7820327868852461</v>
      </c>
      <c r="T41" s="35">
        <v>0.1998852459016394</v>
      </c>
      <c r="U41" s="35">
        <v>0</v>
      </c>
      <c r="V41" s="35">
        <v>0.6653114754098362</v>
      </c>
      <c r="W41" s="34">
        <v>4952.734471665429</v>
      </c>
      <c r="X41" s="35">
        <v>0.4509466437177281</v>
      </c>
      <c r="Y41" s="35">
        <v>1.0350877192982455</v>
      </c>
      <c r="Z41" s="35"/>
      <c r="AA41" s="20">
        <v>-44.51</v>
      </c>
    </row>
    <row r="42" spans="1:26" s="20" customFormat="1" ht="12">
      <c r="A42" s="20">
        <v>2925</v>
      </c>
      <c r="B42" s="35">
        <v>891.7682926829269</v>
      </c>
      <c r="C42" s="20">
        <v>472</v>
      </c>
      <c r="D42" s="21">
        <v>0.22476190476190475</v>
      </c>
      <c r="E42" s="21">
        <v>0.2752380952380953</v>
      </c>
      <c r="F42" s="34">
        <v>0</v>
      </c>
      <c r="G42" s="34">
        <v>44187.610169491534</v>
      </c>
      <c r="H42" s="35">
        <v>7.348682203389833</v>
      </c>
      <c r="I42" s="35">
        <v>1.1290593220338985</v>
      </c>
      <c r="J42" s="35">
        <v>0.41635593220338996</v>
      </c>
      <c r="K42" s="35">
        <v>0.6208601694915256</v>
      </c>
      <c r="L42" s="35">
        <v>0.5841228813559324</v>
      </c>
      <c r="M42" s="35">
        <v>0.3551271186440678</v>
      </c>
      <c r="N42" s="35">
        <v>0.36369915254237295</v>
      </c>
      <c r="O42" s="35">
        <v>0.026940677966101702</v>
      </c>
      <c r="P42" s="35">
        <v>0.025716101694915262</v>
      </c>
      <c r="Q42" s="35">
        <v>0.19470762711864412</v>
      </c>
      <c r="R42" s="35">
        <v>0.09429237288135595</v>
      </c>
      <c r="S42" s="35">
        <v>1.6690974576271191</v>
      </c>
      <c r="T42" s="35">
        <v>0.14450000000000005</v>
      </c>
      <c r="U42" s="35">
        <v>0.5179957627118645</v>
      </c>
      <c r="V42" s="35">
        <v>0.45309322033898314</v>
      </c>
      <c r="W42" s="34">
        <v>5212.191246569406</v>
      </c>
      <c r="X42" s="35">
        <v>0.6706114398422092</v>
      </c>
      <c r="Y42" s="35">
        <v>0.9764309764309763</v>
      </c>
      <c r="Z42" s="35"/>
    </row>
    <row r="43" spans="1:27" s="20" customFormat="1" ht="12">
      <c r="A43" s="20">
        <v>2985</v>
      </c>
      <c r="B43" s="35">
        <v>910.0609756097562</v>
      </c>
      <c r="C43" s="20">
        <v>378</v>
      </c>
      <c r="D43" s="21">
        <v>0.18</v>
      </c>
      <c r="E43" s="21">
        <v>0.32</v>
      </c>
      <c r="F43" s="34">
        <v>0</v>
      </c>
      <c r="G43" s="34">
        <v>158567.11111111112</v>
      </c>
      <c r="H43" s="35">
        <v>1.911111111111111</v>
      </c>
      <c r="I43" s="35">
        <v>2.4266666666666667</v>
      </c>
      <c r="J43" s="35">
        <v>6.764444444444445</v>
      </c>
      <c r="K43" s="35">
        <v>0.8231111111111112</v>
      </c>
      <c r="L43" s="35">
        <v>2.1226666666666665</v>
      </c>
      <c r="M43" s="35">
        <v>0.8373333333333334</v>
      </c>
      <c r="N43" s="35">
        <v>0.40533333333333343</v>
      </c>
      <c r="O43" s="35">
        <v>0</v>
      </c>
      <c r="P43" s="35">
        <v>0</v>
      </c>
      <c r="Q43" s="35">
        <v>0</v>
      </c>
      <c r="R43" s="35">
        <v>0</v>
      </c>
      <c r="S43" s="35">
        <v>0.8053333333333333</v>
      </c>
      <c r="T43" s="35">
        <v>0</v>
      </c>
      <c r="U43" s="35">
        <v>0</v>
      </c>
      <c r="V43" s="35">
        <v>3.941333333333334</v>
      </c>
      <c r="W43" s="34">
        <v>36554.91803278689</v>
      </c>
      <c r="X43" s="35">
        <v>8.218142548596111</v>
      </c>
      <c r="Y43" s="35">
        <v>2.06578947368421</v>
      </c>
      <c r="Z43" s="35"/>
      <c r="AA43" s="20">
        <v>-38.95</v>
      </c>
    </row>
    <row r="44" spans="1:30" s="20" customFormat="1" ht="12">
      <c r="A44" s="20">
        <v>3045</v>
      </c>
      <c r="B44" s="35">
        <v>928.3536585365854</v>
      </c>
      <c r="C44" s="20">
        <v>383</v>
      </c>
      <c r="D44" s="21">
        <v>0.18238095238095237</v>
      </c>
      <c r="E44" s="21">
        <v>0.31761904761904763</v>
      </c>
      <c r="F44" s="34">
        <v>0</v>
      </c>
      <c r="G44" s="34">
        <v>114116.21148825066</v>
      </c>
      <c r="H44" s="35">
        <v>2.8351853785900785</v>
      </c>
      <c r="I44" s="35">
        <v>1.0501331592689296</v>
      </c>
      <c r="J44" s="35">
        <v>3.1382088772845957</v>
      </c>
      <c r="K44" s="35">
        <v>0.4754334203655353</v>
      </c>
      <c r="L44" s="35">
        <v>1.9957754569190602</v>
      </c>
      <c r="M44" s="35">
        <v>0.31521409921671023</v>
      </c>
      <c r="N44" s="35">
        <v>0.23858746736292435</v>
      </c>
      <c r="O44" s="35">
        <v>0</v>
      </c>
      <c r="P44" s="35">
        <v>0</v>
      </c>
      <c r="Q44" s="35">
        <v>0</v>
      </c>
      <c r="R44" s="35">
        <v>0</v>
      </c>
      <c r="S44" s="35">
        <v>0.1776344647519582</v>
      </c>
      <c r="T44" s="35">
        <v>0</v>
      </c>
      <c r="U44" s="35">
        <v>0</v>
      </c>
      <c r="V44" s="35">
        <v>1.4141096605744128</v>
      </c>
      <c r="W44" s="34">
        <v>29371.13402061856</v>
      </c>
      <c r="X44" s="35">
        <v>6.6007326007326</v>
      </c>
      <c r="Y44" s="35">
        <v>1.3211678832116787</v>
      </c>
      <c r="Z44" s="35"/>
      <c r="AA44" s="20">
        <v>-48.64</v>
      </c>
      <c r="AB44" s="20">
        <v>-23.35</v>
      </c>
      <c r="AD44" s="105">
        <f>(AB44+1000)/(AA44+1000)</f>
        <v>1.0265829969727547</v>
      </c>
    </row>
    <row r="45" spans="1:26" s="20" customFormat="1" ht="12">
      <c r="A45" s="20">
        <v>3315</v>
      </c>
      <c r="B45" s="35">
        <v>1010.6707317073171</v>
      </c>
      <c r="C45" s="20">
        <v>282</v>
      </c>
      <c r="D45" s="21">
        <v>0.13428571428571429</v>
      </c>
      <c r="E45" s="21">
        <v>0.3657142857142857</v>
      </c>
      <c r="F45" s="34">
        <v>0</v>
      </c>
      <c r="G45" s="34">
        <v>28113.702127659573</v>
      </c>
      <c r="H45" s="35">
        <v>5.267063829787234</v>
      </c>
      <c r="I45" s="35">
        <v>2.2685957446808507</v>
      </c>
      <c r="J45" s="35">
        <v>1.4461276595744683</v>
      </c>
      <c r="K45" s="35">
        <v>1.6803404255319148</v>
      </c>
      <c r="L45" s="35">
        <v>2.513702127659575</v>
      </c>
      <c r="M45" s="35">
        <v>0.6808510638297872</v>
      </c>
      <c r="N45" s="35">
        <v>0.7162553191489363</v>
      </c>
      <c r="O45" s="35">
        <v>0</v>
      </c>
      <c r="P45" s="35">
        <v>0</v>
      </c>
      <c r="Q45" s="35">
        <v>0</v>
      </c>
      <c r="R45" s="35">
        <v>0.2805106382978723</v>
      </c>
      <c r="S45" s="35">
        <v>0</v>
      </c>
      <c r="T45" s="35">
        <v>0</v>
      </c>
      <c r="U45" s="35">
        <v>0</v>
      </c>
      <c r="V45" s="35">
        <v>2.1106382978723404</v>
      </c>
      <c r="W45" s="34">
        <v>3730.7553306830505</v>
      </c>
      <c r="X45" s="35">
        <v>0.8606158833063211</v>
      </c>
      <c r="Y45" s="35">
        <v>0.9505703422053231</v>
      </c>
      <c r="Z45" s="35"/>
    </row>
    <row r="46" spans="1:26" s="20" customFormat="1" ht="12">
      <c r="A46" s="20">
        <v>3405</v>
      </c>
      <c r="B46" s="35">
        <v>1038.109756097561</v>
      </c>
      <c r="C46" s="20">
        <v>413</v>
      </c>
      <c r="D46" s="21">
        <v>0.19666666666666666</v>
      </c>
      <c r="E46" s="21">
        <v>0.30333333333333334</v>
      </c>
      <c r="F46" s="34">
        <v>0</v>
      </c>
      <c r="G46" s="34">
        <v>26260.440677966104</v>
      </c>
      <c r="H46" s="35">
        <v>2.8179152542372883</v>
      </c>
      <c r="I46" s="35">
        <v>0.8282542372881356</v>
      </c>
      <c r="J46" s="35">
        <v>0.3346949152542373</v>
      </c>
      <c r="K46" s="35">
        <v>0.4179830508474577</v>
      </c>
      <c r="L46" s="35">
        <v>1.752135593220339</v>
      </c>
      <c r="M46" s="35">
        <v>0.19433898305084749</v>
      </c>
      <c r="N46" s="35">
        <v>0.2575762711864407</v>
      </c>
      <c r="O46" s="35">
        <v>0</v>
      </c>
      <c r="P46" s="35">
        <v>0</v>
      </c>
      <c r="Q46" s="35">
        <v>0</v>
      </c>
      <c r="R46" s="35">
        <v>0.07866101694915255</v>
      </c>
      <c r="S46" s="35">
        <v>0</v>
      </c>
      <c r="T46" s="35">
        <v>0</v>
      </c>
      <c r="U46" s="35">
        <v>0</v>
      </c>
      <c r="V46" s="35">
        <v>3.238983050847458</v>
      </c>
      <c r="W46" s="34">
        <v>7202.199661590525</v>
      </c>
      <c r="X46" s="35">
        <v>0.8007380073800737</v>
      </c>
      <c r="Y46" s="35">
        <v>0.7544910179640718</v>
      </c>
      <c r="Z46" s="35"/>
    </row>
    <row r="47" spans="1:26" s="20" customFormat="1" ht="12">
      <c r="A47" s="20">
        <v>3495</v>
      </c>
      <c r="B47" s="35">
        <v>1065.5487804878048</v>
      </c>
      <c r="C47" s="20">
        <v>445</v>
      </c>
      <c r="D47" s="21">
        <v>0.2119047619047619</v>
      </c>
      <c r="E47" s="21">
        <v>0.28809523809523807</v>
      </c>
      <c r="F47" s="34">
        <v>0</v>
      </c>
      <c r="G47" s="34">
        <v>22724.887640449437</v>
      </c>
      <c r="H47" s="35">
        <v>2.7843595505617973</v>
      </c>
      <c r="I47" s="35">
        <v>0.7219213483146067</v>
      </c>
      <c r="J47" s="35">
        <v>0.2447191011235955</v>
      </c>
      <c r="K47" s="35">
        <v>0.2787078651685393</v>
      </c>
      <c r="L47" s="35">
        <v>1.8000449438202248</v>
      </c>
      <c r="M47" s="35">
        <v>0.08973033707865168</v>
      </c>
      <c r="N47" s="35">
        <v>0.15770786516853932</v>
      </c>
      <c r="O47" s="35">
        <v>0</v>
      </c>
      <c r="P47" s="35">
        <v>0</v>
      </c>
      <c r="Q47" s="35">
        <v>0</v>
      </c>
      <c r="R47" s="35">
        <v>0</v>
      </c>
      <c r="S47" s="35">
        <v>0</v>
      </c>
      <c r="T47" s="35">
        <v>0</v>
      </c>
      <c r="U47" s="35">
        <v>0</v>
      </c>
      <c r="V47" s="35">
        <v>1.2657415730337078</v>
      </c>
      <c r="W47" s="34">
        <v>6481.194261341606</v>
      </c>
      <c r="X47" s="35">
        <v>0.8780487804878049</v>
      </c>
      <c r="Y47" s="35">
        <v>0.5689655172413792</v>
      </c>
      <c r="Z47" s="35"/>
    </row>
    <row r="48" spans="1:26" s="20" customFormat="1" ht="12">
      <c r="A48" s="20">
        <v>3585</v>
      </c>
      <c r="B48" s="35">
        <v>1092.9878048780488</v>
      </c>
      <c r="C48" s="20">
        <v>397</v>
      </c>
      <c r="D48" s="21">
        <v>0.18904761904761905</v>
      </c>
      <c r="E48" s="21">
        <v>0.310952380952381</v>
      </c>
      <c r="F48" s="34">
        <v>0</v>
      </c>
      <c r="G48" s="34">
        <v>3010.0503778337534</v>
      </c>
      <c r="H48" s="35">
        <v>1.6250982367758189</v>
      </c>
      <c r="I48" s="35">
        <v>0.6941209068010076</v>
      </c>
      <c r="J48" s="35">
        <v>4.630214105793452</v>
      </c>
      <c r="K48" s="35">
        <v>0.7681385390428213</v>
      </c>
      <c r="L48" s="35">
        <v>0.2944256926952141</v>
      </c>
      <c r="M48" s="35">
        <v>0.5164785894206549</v>
      </c>
      <c r="N48" s="35">
        <v>0.603654911838791</v>
      </c>
      <c r="O48" s="35">
        <v>0</v>
      </c>
      <c r="P48" s="35">
        <v>0</v>
      </c>
      <c r="Q48" s="35">
        <v>0.23027707808564235</v>
      </c>
      <c r="R48" s="35">
        <v>0.10197984886649875</v>
      </c>
      <c r="S48" s="35">
        <v>0.6793173803526449</v>
      </c>
      <c r="T48" s="35">
        <v>2.291256926952141</v>
      </c>
      <c r="U48" s="35">
        <v>0.12007304785894207</v>
      </c>
      <c r="V48" s="35">
        <v>0.46548866498740554</v>
      </c>
      <c r="W48" s="34">
        <v>1297.872340425532</v>
      </c>
      <c r="X48" s="35">
        <v>6.027837259100643</v>
      </c>
      <c r="Y48" s="35">
        <v>0.8555858310626702</v>
      </c>
      <c r="Z48" s="35"/>
    </row>
    <row r="49" spans="1:30" s="20" customFormat="1" ht="12">
      <c r="A49" s="20">
        <v>3675</v>
      </c>
      <c r="B49" s="35">
        <v>1120.4268292682927</v>
      </c>
      <c r="C49" s="20">
        <v>524</v>
      </c>
      <c r="D49" s="21">
        <v>0.2495238095238095</v>
      </c>
      <c r="E49" s="21">
        <v>0.2504761904761905</v>
      </c>
      <c r="F49" s="34">
        <v>0</v>
      </c>
      <c r="G49" s="34">
        <v>28632.87022900764</v>
      </c>
      <c r="H49" s="35">
        <v>4.682805343511451</v>
      </c>
      <c r="I49" s="35">
        <v>0.8432061068702292</v>
      </c>
      <c r="J49" s="35">
        <v>7.147175572519085</v>
      </c>
      <c r="K49" s="35">
        <v>0.7920114503816795</v>
      </c>
      <c r="L49" s="35">
        <v>1.0911488549618322</v>
      </c>
      <c r="M49" s="35">
        <v>0.17366030534351148</v>
      </c>
      <c r="N49" s="35">
        <v>0.19875572519083973</v>
      </c>
      <c r="O49" s="35">
        <v>0</v>
      </c>
      <c r="P49" s="35">
        <v>0</v>
      </c>
      <c r="Q49" s="35">
        <v>0</v>
      </c>
      <c r="R49" s="35">
        <v>0.07829770992366414</v>
      </c>
      <c r="S49" s="35">
        <v>0</v>
      </c>
      <c r="T49" s="35">
        <v>0</v>
      </c>
      <c r="U49" s="35">
        <v>0</v>
      </c>
      <c r="V49" s="35">
        <v>1.4525229007633593</v>
      </c>
      <c r="W49" s="34">
        <v>5181.471389645776</v>
      </c>
      <c r="X49" s="35">
        <v>9.024081115335868</v>
      </c>
      <c r="Y49" s="35">
        <v>0.8737373737373738</v>
      </c>
      <c r="Z49" s="35"/>
      <c r="AA49" s="20">
        <v>-43.85</v>
      </c>
      <c r="AB49" s="20">
        <v>-14.64</v>
      </c>
      <c r="AD49" s="105">
        <f>(AB49+1000)/(AA49+1000)</f>
        <v>1.0305495999581655</v>
      </c>
    </row>
    <row r="50" spans="1:26" s="20" customFormat="1" ht="12">
      <c r="A50" s="20">
        <v>3765</v>
      </c>
      <c r="B50" s="35">
        <v>1147.8658536585367</v>
      </c>
      <c r="C50" s="20">
        <v>470</v>
      </c>
      <c r="D50" s="21">
        <v>0.2238095238095238</v>
      </c>
      <c r="E50" s="21">
        <v>0.2761904761904762</v>
      </c>
      <c r="F50" s="34">
        <v>0</v>
      </c>
      <c r="G50" s="34">
        <v>29162.89361702128</v>
      </c>
      <c r="H50" s="35">
        <v>7.173489361702128</v>
      </c>
      <c r="I50" s="35">
        <v>0.8255744680851065</v>
      </c>
      <c r="J50" s="35">
        <v>3.1505106382978725</v>
      </c>
      <c r="K50" s="35">
        <v>0.4701702127659575</v>
      </c>
      <c r="L50" s="35">
        <v>1.363617021276596</v>
      </c>
      <c r="M50" s="35">
        <v>0.13451063829787235</v>
      </c>
      <c r="N50" s="35">
        <v>0.19868085106382982</v>
      </c>
      <c r="O50" s="35">
        <v>0</v>
      </c>
      <c r="P50" s="35">
        <v>0</v>
      </c>
      <c r="Q50" s="35">
        <v>0</v>
      </c>
      <c r="R50" s="35">
        <v>0</v>
      </c>
      <c r="S50" s="35">
        <v>0</v>
      </c>
      <c r="T50" s="35">
        <v>0</v>
      </c>
      <c r="U50" s="35">
        <v>0</v>
      </c>
      <c r="V50" s="35">
        <v>0</v>
      </c>
      <c r="W50" s="34">
        <v>3645.7883369330457</v>
      </c>
      <c r="X50" s="35">
        <v>6.700787401574803</v>
      </c>
      <c r="Y50" s="35">
        <v>0.6770186335403726</v>
      </c>
      <c r="Z50" s="35"/>
    </row>
    <row r="51" spans="1:27" s="20" customFormat="1" ht="12">
      <c r="A51" s="20">
        <v>3855</v>
      </c>
      <c r="B51" s="35">
        <v>1175.3048780487807</v>
      </c>
      <c r="C51" s="20">
        <v>412</v>
      </c>
      <c r="D51" s="21">
        <v>0.19619047619047617</v>
      </c>
      <c r="E51" s="21">
        <v>0.30380952380952386</v>
      </c>
      <c r="F51" s="34">
        <v>0</v>
      </c>
      <c r="G51" s="34">
        <v>18390.504854368937</v>
      </c>
      <c r="H51" s="35">
        <v>8.307936893203886</v>
      </c>
      <c r="I51" s="35">
        <v>0.8702815533980587</v>
      </c>
      <c r="J51" s="35">
        <v>1.0762378640776702</v>
      </c>
      <c r="K51" s="35">
        <v>0.35926213592233025</v>
      </c>
      <c r="L51" s="35">
        <v>2.0967281553398065</v>
      </c>
      <c r="M51" s="35">
        <v>0.18272815533980588</v>
      </c>
      <c r="N51" s="35">
        <v>0.17343689320388353</v>
      </c>
      <c r="O51" s="35">
        <v>0</v>
      </c>
      <c r="P51" s="35">
        <v>0</v>
      </c>
      <c r="Q51" s="35">
        <v>0</v>
      </c>
      <c r="R51" s="35">
        <v>0</v>
      </c>
      <c r="S51" s="35">
        <v>0</v>
      </c>
      <c r="T51" s="35">
        <v>0</v>
      </c>
      <c r="U51" s="35">
        <v>0</v>
      </c>
      <c r="V51" s="35">
        <v>1.1846359223300975</v>
      </c>
      <c r="W51" s="34">
        <v>2003.7118272313144</v>
      </c>
      <c r="X51" s="35">
        <v>2.9956896551724133</v>
      </c>
      <c r="Y51" s="35">
        <v>1.0535714285714286</v>
      </c>
      <c r="Z51" s="35"/>
      <c r="AA51" s="20">
        <v>-47.65</v>
      </c>
    </row>
    <row r="52" spans="1:26" s="20" customFormat="1" ht="12">
      <c r="A52" s="20">
        <v>3855</v>
      </c>
      <c r="B52" s="35">
        <v>1175.3048780487807</v>
      </c>
      <c r="C52" s="20">
        <v>412</v>
      </c>
      <c r="D52" s="21">
        <v>0.19619047619047617</v>
      </c>
      <c r="E52" s="21">
        <v>0.30380952380952386</v>
      </c>
      <c r="F52" s="34">
        <v>0</v>
      </c>
      <c r="G52" s="34">
        <v>21063.29126213593</v>
      </c>
      <c r="H52" s="35">
        <v>7.849567961165051</v>
      </c>
      <c r="I52" s="35">
        <v>0.8780242718446605</v>
      </c>
      <c r="J52" s="35">
        <v>1.091723300970874</v>
      </c>
      <c r="K52" s="35">
        <v>0.3886844660194176</v>
      </c>
      <c r="L52" s="35">
        <v>2.541160194174758</v>
      </c>
      <c r="M52" s="35">
        <v>0.13162621359223306</v>
      </c>
      <c r="N52" s="35">
        <v>0.17963106796116513</v>
      </c>
      <c r="O52" s="35">
        <v>0</v>
      </c>
      <c r="P52" s="35">
        <v>0</v>
      </c>
      <c r="Q52" s="35">
        <v>0</v>
      </c>
      <c r="R52" s="35">
        <v>0</v>
      </c>
      <c r="S52" s="35">
        <v>0</v>
      </c>
      <c r="T52" s="35">
        <v>0</v>
      </c>
      <c r="U52" s="35">
        <v>0</v>
      </c>
      <c r="V52" s="35">
        <v>0.5652184466019419</v>
      </c>
      <c r="W52" s="34">
        <v>2413.413768630234</v>
      </c>
      <c r="X52" s="35">
        <v>2.8087649402390436</v>
      </c>
      <c r="Y52" s="35">
        <v>0.7327586206896551</v>
      </c>
      <c r="Z52" s="35"/>
    </row>
    <row r="53" spans="1:30" s="20" customFormat="1" ht="12.75" thickBot="1">
      <c r="A53" s="112">
        <v>3950</v>
      </c>
      <c r="B53" s="113">
        <v>1204.2682926829268</v>
      </c>
      <c r="C53" s="112">
        <v>323</v>
      </c>
      <c r="D53" s="114">
        <v>0.15380952380952378</v>
      </c>
      <c r="E53" s="114">
        <v>0.3461904761904762</v>
      </c>
      <c r="F53" s="115">
        <v>0</v>
      </c>
      <c r="G53" s="115">
        <v>26113.479876160996</v>
      </c>
      <c r="H53" s="113">
        <v>8.755510835913315</v>
      </c>
      <c r="I53" s="113">
        <v>1.125386996904025</v>
      </c>
      <c r="J53" s="113">
        <v>0.8958080495356039</v>
      </c>
      <c r="K53" s="113">
        <v>0.28584829721362237</v>
      </c>
      <c r="L53" s="113">
        <v>2.5433746130030963</v>
      </c>
      <c r="M53" s="113">
        <v>0.15530340557275546</v>
      </c>
      <c r="N53" s="113">
        <v>0.2070712074303406</v>
      </c>
      <c r="O53" s="113">
        <v>0</v>
      </c>
      <c r="P53" s="113">
        <v>0</v>
      </c>
      <c r="Q53" s="113">
        <v>0</v>
      </c>
      <c r="R53" s="113">
        <v>0</v>
      </c>
      <c r="S53" s="113">
        <v>0</v>
      </c>
      <c r="T53" s="113">
        <v>0</v>
      </c>
      <c r="U53" s="113">
        <v>0</v>
      </c>
      <c r="V53" s="113">
        <v>0</v>
      </c>
      <c r="W53" s="115">
        <v>2642.8246013667426</v>
      </c>
      <c r="X53" s="113">
        <v>3.133858267716535</v>
      </c>
      <c r="Y53" s="113">
        <v>0.75</v>
      </c>
      <c r="Z53" s="113"/>
      <c r="AA53" s="112">
        <v>-48.11</v>
      </c>
      <c r="AB53" s="112">
        <v>-28.49</v>
      </c>
      <c r="AC53" s="112"/>
      <c r="AD53" s="118">
        <f>(AB53+1000)/(AA53+1000)</f>
        <v>1.0206116252928386</v>
      </c>
    </row>
    <row r="54" spans="2:26" s="20" customFormat="1" ht="12">
      <c r="B54" s="35"/>
      <c r="D54" s="21"/>
      <c r="E54" s="21"/>
      <c r="F54" s="34"/>
      <c r="G54" s="34"/>
      <c r="H54" s="35"/>
      <c r="I54" s="35"/>
      <c r="J54" s="35"/>
      <c r="K54" s="35"/>
      <c r="L54" s="35"/>
      <c r="M54" s="35"/>
      <c r="N54" s="35"/>
      <c r="O54" s="35"/>
      <c r="P54" s="35"/>
      <c r="Q54" s="35"/>
      <c r="R54" s="35"/>
      <c r="S54" s="35"/>
      <c r="T54" s="35"/>
      <c r="U54" s="35"/>
      <c r="V54" s="35"/>
      <c r="W54" s="34"/>
      <c r="X54" s="35"/>
      <c r="Y54" s="35"/>
      <c r="Z54" s="35"/>
    </row>
    <row r="55" spans="2:26" s="20" customFormat="1" ht="12">
      <c r="B55" s="32" t="s">
        <v>51</v>
      </c>
      <c r="D55" s="21"/>
      <c r="E55" s="21"/>
      <c r="F55" s="34"/>
      <c r="G55" s="34"/>
      <c r="H55" s="35"/>
      <c r="I55" s="35"/>
      <c r="J55" s="35"/>
      <c r="K55" s="35"/>
      <c r="L55" s="35"/>
      <c r="M55" s="35"/>
      <c r="N55" s="35"/>
      <c r="O55" s="35"/>
      <c r="P55" s="35"/>
      <c r="Q55" s="35"/>
      <c r="R55" s="35"/>
      <c r="S55" s="35"/>
      <c r="T55" s="35"/>
      <c r="U55" s="35"/>
      <c r="V55" s="35"/>
      <c r="W55" s="34"/>
      <c r="X55" s="35"/>
      <c r="Y55" s="35"/>
      <c r="Z55" s="35"/>
    </row>
    <row r="56" spans="2:26" s="20" customFormat="1" ht="12">
      <c r="B56" s="35"/>
      <c r="D56" s="21"/>
      <c r="E56" s="21"/>
      <c r="F56" s="34"/>
      <c r="G56" s="34"/>
      <c r="H56" s="35"/>
      <c r="I56" s="35"/>
      <c r="J56" s="35"/>
      <c r="K56" s="35"/>
      <c r="L56" s="35"/>
      <c r="M56" s="35"/>
      <c r="N56" s="35"/>
      <c r="O56" s="35"/>
      <c r="P56" s="35"/>
      <c r="Q56" s="35"/>
      <c r="R56" s="35"/>
      <c r="S56" s="35"/>
      <c r="T56" s="35"/>
      <c r="U56" s="35"/>
      <c r="V56" s="35"/>
      <c r="W56" s="34"/>
      <c r="X56" s="35"/>
      <c r="Y56" s="35"/>
      <c r="Z56" s="35"/>
    </row>
    <row r="57" spans="2:26" s="20" customFormat="1" ht="12">
      <c r="B57" s="35"/>
      <c r="D57" s="21"/>
      <c r="E57" s="21"/>
      <c r="F57" s="34"/>
      <c r="G57" s="34"/>
      <c r="H57" s="35"/>
      <c r="I57" s="35"/>
      <c r="J57" s="35"/>
      <c r="K57" s="35"/>
      <c r="L57" s="35"/>
      <c r="M57" s="35"/>
      <c r="N57" s="35"/>
      <c r="O57" s="35"/>
      <c r="P57" s="35"/>
      <c r="Q57" s="35"/>
      <c r="R57" s="35"/>
      <c r="S57" s="35"/>
      <c r="T57" s="35"/>
      <c r="U57" s="35"/>
      <c r="V57" s="35"/>
      <c r="W57" s="34"/>
      <c r="X57" s="35"/>
      <c r="Y57" s="35"/>
      <c r="Z57" s="35"/>
    </row>
    <row r="58" spans="2:26" s="20" customFormat="1" ht="12">
      <c r="B58" s="35"/>
      <c r="D58" s="21"/>
      <c r="E58" s="21"/>
      <c r="F58" s="34"/>
      <c r="G58" s="34"/>
      <c r="H58" s="35"/>
      <c r="I58" s="35"/>
      <c r="J58" s="35"/>
      <c r="K58" s="35"/>
      <c r="L58" s="35"/>
      <c r="M58" s="35"/>
      <c r="N58" s="35"/>
      <c r="O58" s="35"/>
      <c r="P58" s="35"/>
      <c r="Q58" s="35"/>
      <c r="R58" s="35"/>
      <c r="S58" s="35"/>
      <c r="T58" s="35"/>
      <c r="U58" s="35"/>
      <c r="V58" s="35"/>
      <c r="W58" s="34"/>
      <c r="X58" s="35"/>
      <c r="Y58" s="35"/>
      <c r="Z58" s="35"/>
    </row>
    <row r="59" spans="2:26" s="20" customFormat="1" ht="12">
      <c r="B59" s="35"/>
      <c r="D59" s="21"/>
      <c r="E59" s="21"/>
      <c r="F59" s="34"/>
      <c r="G59" s="34"/>
      <c r="H59" s="35"/>
      <c r="I59" s="35"/>
      <c r="J59" s="35"/>
      <c r="K59" s="35"/>
      <c r="L59" s="35"/>
      <c r="M59" s="35"/>
      <c r="N59" s="35"/>
      <c r="O59" s="35"/>
      <c r="P59" s="35"/>
      <c r="Q59" s="35"/>
      <c r="R59" s="35"/>
      <c r="S59" s="35"/>
      <c r="T59" s="35"/>
      <c r="U59" s="35"/>
      <c r="V59" s="35"/>
      <c r="W59" s="34"/>
      <c r="X59" s="35"/>
      <c r="Y59" s="35"/>
      <c r="Z59" s="35"/>
    </row>
    <row r="60" spans="2:26" s="20" customFormat="1" ht="12">
      <c r="B60" s="35"/>
      <c r="D60" s="21"/>
      <c r="E60" s="21"/>
      <c r="F60" s="34"/>
      <c r="G60" s="34"/>
      <c r="H60" s="35"/>
      <c r="I60" s="35"/>
      <c r="J60" s="35"/>
      <c r="K60" s="35"/>
      <c r="L60" s="35"/>
      <c r="M60" s="35"/>
      <c r="N60" s="35"/>
      <c r="O60" s="35"/>
      <c r="P60" s="35"/>
      <c r="Q60" s="35"/>
      <c r="R60" s="35"/>
      <c r="S60" s="35"/>
      <c r="T60" s="35"/>
      <c r="U60" s="35"/>
      <c r="V60" s="35"/>
      <c r="W60" s="34"/>
      <c r="X60" s="35"/>
      <c r="Y60" s="35"/>
      <c r="Z60" s="35"/>
    </row>
    <row r="61" spans="2:26" s="20" customFormat="1" ht="12">
      <c r="B61" s="35"/>
      <c r="D61" s="21"/>
      <c r="E61" s="21"/>
      <c r="F61" s="34"/>
      <c r="G61" s="34"/>
      <c r="H61" s="35"/>
      <c r="I61" s="35"/>
      <c r="J61" s="35"/>
      <c r="K61" s="35"/>
      <c r="L61" s="35"/>
      <c r="M61" s="35"/>
      <c r="N61" s="35"/>
      <c r="O61" s="35"/>
      <c r="P61" s="35"/>
      <c r="Q61" s="35"/>
      <c r="R61" s="35"/>
      <c r="S61" s="35"/>
      <c r="T61" s="35"/>
      <c r="U61" s="35"/>
      <c r="V61" s="35"/>
      <c r="W61" s="34"/>
      <c r="X61" s="35"/>
      <c r="Y61" s="35"/>
      <c r="Z61" s="35"/>
    </row>
    <row r="62" spans="2:26" s="20" customFormat="1" ht="12">
      <c r="B62" s="35"/>
      <c r="D62" s="21"/>
      <c r="E62" s="21"/>
      <c r="F62" s="34"/>
      <c r="G62" s="34"/>
      <c r="H62" s="35"/>
      <c r="I62" s="35"/>
      <c r="J62" s="35"/>
      <c r="K62" s="35"/>
      <c r="L62" s="35"/>
      <c r="M62" s="35"/>
      <c r="N62" s="35"/>
      <c r="O62" s="35"/>
      <c r="P62" s="35"/>
      <c r="Q62" s="35"/>
      <c r="R62" s="35"/>
      <c r="S62" s="35"/>
      <c r="T62" s="35"/>
      <c r="U62" s="35"/>
      <c r="V62" s="35"/>
      <c r="W62" s="34"/>
      <c r="X62" s="35"/>
      <c r="Y62" s="35"/>
      <c r="Z62" s="35"/>
    </row>
    <row r="63" spans="2:26" s="20" customFormat="1" ht="12">
      <c r="B63" s="35"/>
      <c r="D63" s="21"/>
      <c r="E63" s="21"/>
      <c r="F63" s="34"/>
      <c r="G63" s="34"/>
      <c r="H63" s="35"/>
      <c r="I63" s="35"/>
      <c r="J63" s="35"/>
      <c r="K63" s="35"/>
      <c r="L63" s="35"/>
      <c r="M63" s="35"/>
      <c r="N63" s="35"/>
      <c r="O63" s="35"/>
      <c r="P63" s="35"/>
      <c r="Q63" s="35"/>
      <c r="R63" s="35"/>
      <c r="S63" s="35"/>
      <c r="T63" s="35"/>
      <c r="U63" s="35"/>
      <c r="V63" s="35"/>
      <c r="W63" s="34"/>
      <c r="X63" s="35"/>
      <c r="Y63" s="35"/>
      <c r="Z63" s="35"/>
    </row>
    <row r="64" spans="2:26" s="20" customFormat="1" ht="12">
      <c r="B64" s="35"/>
      <c r="D64" s="21"/>
      <c r="E64" s="21"/>
      <c r="F64" s="34"/>
      <c r="G64" s="34"/>
      <c r="H64" s="35"/>
      <c r="I64" s="35"/>
      <c r="J64" s="35"/>
      <c r="K64" s="35"/>
      <c r="L64" s="35"/>
      <c r="M64" s="35"/>
      <c r="N64" s="35"/>
      <c r="O64" s="35"/>
      <c r="P64" s="35"/>
      <c r="Q64" s="35"/>
      <c r="R64" s="35"/>
      <c r="S64" s="35"/>
      <c r="T64" s="35"/>
      <c r="U64" s="35"/>
      <c r="V64" s="35"/>
      <c r="W64" s="34"/>
      <c r="X64" s="35"/>
      <c r="Y64" s="35"/>
      <c r="Z64" s="35"/>
    </row>
    <row r="65" spans="2:26" s="20" customFormat="1" ht="12">
      <c r="B65" s="35"/>
      <c r="D65" s="21"/>
      <c r="E65" s="21"/>
      <c r="F65" s="34"/>
      <c r="G65" s="34"/>
      <c r="H65" s="35"/>
      <c r="I65" s="35"/>
      <c r="J65" s="35"/>
      <c r="K65" s="35"/>
      <c r="L65" s="35"/>
      <c r="M65" s="35"/>
      <c r="N65" s="35"/>
      <c r="O65" s="35"/>
      <c r="P65" s="35"/>
      <c r="Q65" s="35"/>
      <c r="R65" s="35"/>
      <c r="S65" s="35"/>
      <c r="T65" s="35"/>
      <c r="U65" s="35"/>
      <c r="V65" s="35"/>
      <c r="W65" s="34"/>
      <c r="X65" s="35"/>
      <c r="Y65" s="35"/>
      <c r="Z65" s="35"/>
    </row>
  </sheetData>
  <printOptions/>
  <pageMargins left="0.75" right="0.75" top="1" bottom="1" header="0.5" footer="0.5"/>
  <pageSetup fitToHeight="1" fitToWidth="1" orientation="portrait"/>
</worksheet>
</file>

<file path=xl/worksheets/sheet16.xml><?xml version="1.0" encoding="utf-8"?>
<worksheet xmlns="http://schemas.openxmlformats.org/spreadsheetml/2006/main" xmlns:r="http://schemas.openxmlformats.org/officeDocument/2006/relationships">
  <sheetPr>
    <pageSetUpPr fitToPage="1"/>
  </sheetPr>
  <dimension ref="A1:AH67"/>
  <sheetViews>
    <sheetView workbookViewId="0" topLeftCell="A1">
      <selection activeCell="A1" sqref="A1"/>
    </sheetView>
  </sheetViews>
  <sheetFormatPr defaultColWidth="7.625" defaultRowHeight="12.75"/>
  <cols>
    <col min="1" max="1" width="5.75390625" style="20" customWidth="1"/>
    <col min="2" max="2" width="5.375" style="35" customWidth="1"/>
    <col min="3" max="3" width="6.625" style="20" customWidth="1"/>
    <col min="4" max="4" width="8.75390625" style="20" customWidth="1"/>
    <col min="5" max="5" width="5.125" style="20" customWidth="1"/>
    <col min="6" max="6" width="5.75390625" style="34" bestFit="1" customWidth="1"/>
    <col min="7" max="7" width="5.875" style="34" bestFit="1" customWidth="1"/>
    <col min="8" max="8" width="5.375" style="35" customWidth="1"/>
    <col min="9" max="9" width="6.25390625" style="35" customWidth="1"/>
    <col min="10" max="10" width="4.375" style="35" customWidth="1"/>
    <col min="11" max="12" width="6.25390625" style="35" customWidth="1"/>
    <col min="13" max="13" width="5.00390625" style="35" customWidth="1"/>
    <col min="14" max="14" width="5.375" style="35" customWidth="1"/>
    <col min="15" max="15" width="6.25390625" style="35" customWidth="1"/>
    <col min="16" max="16" width="5.375" style="35" customWidth="1"/>
    <col min="17" max="17" width="6.25390625" style="35" customWidth="1"/>
    <col min="18" max="22" width="5.375" style="35" customWidth="1"/>
    <col min="23" max="23" width="6.25390625" style="35" customWidth="1"/>
    <col min="24" max="24" width="7.375" style="20" customWidth="1"/>
    <col min="25" max="26" width="5.875" style="20" customWidth="1"/>
    <col min="27" max="27" width="5.875" style="21" customWidth="1"/>
    <col min="28" max="28" width="5.00390625" style="20" customWidth="1"/>
    <col min="29" max="29" width="5.75390625" style="20" customWidth="1"/>
    <col min="30" max="32" width="5.00390625" style="20" customWidth="1"/>
    <col min="33" max="33" width="5.25390625" style="20" customWidth="1"/>
    <col min="34" max="34" width="6.75390625" style="20" bestFit="1" customWidth="1"/>
    <col min="35" max="16384" width="7.625" style="20" customWidth="1"/>
  </cols>
  <sheetData>
    <row r="1" spans="1:34" ht="13.5" thickBot="1">
      <c r="A1" s="44" t="s">
        <v>20</v>
      </c>
      <c r="AH1"/>
    </row>
    <row r="2" spans="1:34" s="24" customFormat="1" ht="13.5">
      <c r="A2" s="106" t="s">
        <v>76</v>
      </c>
      <c r="B2" s="109" t="s">
        <v>76</v>
      </c>
      <c r="C2" s="106" t="s">
        <v>175</v>
      </c>
      <c r="D2" s="107" t="s">
        <v>305</v>
      </c>
      <c r="E2" s="107" t="s">
        <v>177</v>
      </c>
      <c r="F2" s="108" t="s">
        <v>127</v>
      </c>
      <c r="G2" s="108" t="s">
        <v>130</v>
      </c>
      <c r="H2" s="109" t="s">
        <v>131</v>
      </c>
      <c r="I2" s="109" t="s">
        <v>133</v>
      </c>
      <c r="J2" s="109" t="s">
        <v>134</v>
      </c>
      <c r="K2" s="109" t="s">
        <v>303</v>
      </c>
      <c r="L2" s="109" t="s">
        <v>304</v>
      </c>
      <c r="M2" s="109" t="s">
        <v>56</v>
      </c>
      <c r="N2" s="109" t="s">
        <v>278</v>
      </c>
      <c r="O2" s="109" t="s">
        <v>279</v>
      </c>
      <c r="P2" s="131" t="s">
        <v>68</v>
      </c>
      <c r="Q2" s="109" t="s">
        <v>231</v>
      </c>
      <c r="R2" s="109" t="s">
        <v>232</v>
      </c>
      <c r="S2" s="109" t="s">
        <v>233</v>
      </c>
      <c r="T2" s="109" t="s">
        <v>57</v>
      </c>
      <c r="U2" s="131" t="s">
        <v>289</v>
      </c>
      <c r="V2" s="109" t="s">
        <v>67</v>
      </c>
      <c r="W2" s="109" t="s">
        <v>234</v>
      </c>
      <c r="X2" s="106" t="s">
        <v>186</v>
      </c>
      <c r="Y2" s="109" t="s">
        <v>187</v>
      </c>
      <c r="Z2" s="109" t="s">
        <v>189</v>
      </c>
      <c r="AA2" s="107" t="s">
        <v>188</v>
      </c>
      <c r="AB2" s="111" t="s">
        <v>282</v>
      </c>
      <c r="AC2" s="111" t="s">
        <v>281</v>
      </c>
      <c r="AD2" s="111" t="s">
        <v>208</v>
      </c>
      <c r="AE2" s="110" t="s">
        <v>155</v>
      </c>
      <c r="AF2" s="110" t="s">
        <v>173</v>
      </c>
      <c r="AG2" s="110" t="s">
        <v>125</v>
      </c>
      <c r="AH2" s="110" t="s">
        <v>41</v>
      </c>
    </row>
    <row r="3" spans="1:34" s="24" customFormat="1" ht="15" thickBot="1">
      <c r="A3" s="4" t="s">
        <v>58</v>
      </c>
      <c r="B3" s="7" t="s">
        <v>60</v>
      </c>
      <c r="C3" s="4" t="s">
        <v>115</v>
      </c>
      <c r="D3" s="37" t="s">
        <v>110</v>
      </c>
      <c r="E3" s="37" t="s">
        <v>110</v>
      </c>
      <c r="F3" s="48" t="s">
        <v>39</v>
      </c>
      <c r="G3" s="48" t="s">
        <v>39</v>
      </c>
      <c r="H3" s="50" t="s">
        <v>39</v>
      </c>
      <c r="I3" s="50" t="s">
        <v>39</v>
      </c>
      <c r="J3" s="50" t="s">
        <v>39</v>
      </c>
      <c r="K3" s="50" t="s">
        <v>39</v>
      </c>
      <c r="L3" s="50" t="s">
        <v>39</v>
      </c>
      <c r="M3" s="50" t="s">
        <v>39</v>
      </c>
      <c r="N3" s="50" t="s">
        <v>39</v>
      </c>
      <c r="O3" s="50" t="s">
        <v>39</v>
      </c>
      <c r="P3" s="50" t="s">
        <v>39</v>
      </c>
      <c r="Q3" s="50" t="s">
        <v>39</v>
      </c>
      <c r="R3" s="50" t="s">
        <v>39</v>
      </c>
      <c r="S3" s="50" t="s">
        <v>39</v>
      </c>
      <c r="T3" s="50" t="s">
        <v>39</v>
      </c>
      <c r="U3" s="50" t="s">
        <v>39</v>
      </c>
      <c r="V3" s="50" t="s">
        <v>39</v>
      </c>
      <c r="W3" s="50" t="s">
        <v>39</v>
      </c>
      <c r="X3" s="7" t="s">
        <v>271</v>
      </c>
      <c r="Y3" s="7" t="s">
        <v>271</v>
      </c>
      <c r="Z3" s="7" t="s">
        <v>271</v>
      </c>
      <c r="AA3" s="37" t="s">
        <v>271</v>
      </c>
      <c r="AB3" s="7" t="s">
        <v>118</v>
      </c>
      <c r="AC3" s="7" t="s">
        <v>118</v>
      </c>
      <c r="AD3" s="7" t="s">
        <v>118</v>
      </c>
      <c r="AE3" s="7" t="s">
        <v>118</v>
      </c>
      <c r="AF3" s="7" t="s">
        <v>118</v>
      </c>
      <c r="AG3" s="7" t="s">
        <v>118</v>
      </c>
      <c r="AH3" s="4"/>
    </row>
    <row r="4" spans="1:34" ht="12.75" thickTop="1">
      <c r="A4" s="20">
        <v>90</v>
      </c>
      <c r="B4" s="35">
        <v>27.439024390243905</v>
      </c>
      <c r="C4" s="20">
        <v>540</v>
      </c>
      <c r="D4" s="21">
        <v>0.2571428571428571</v>
      </c>
      <c r="E4" s="21">
        <v>0.24285714285714288</v>
      </c>
      <c r="F4" s="34">
        <v>34519.44444444445</v>
      </c>
      <c r="G4" s="34">
        <v>3957.222222222223</v>
      </c>
      <c r="H4" s="35">
        <v>1.9748333333333337</v>
      </c>
      <c r="I4" s="35">
        <v>0.9784444444444447</v>
      </c>
      <c r="J4" s="35">
        <v>0.5997222222222223</v>
      </c>
      <c r="K4" s="35">
        <v>0.1633888888888889</v>
      </c>
      <c r="L4" s="35">
        <v>0.24366666666666673</v>
      </c>
      <c r="M4" s="35">
        <v>1.2561111111111114</v>
      </c>
      <c r="N4" s="35">
        <v>0.21438888888888893</v>
      </c>
      <c r="O4" s="35">
        <v>0.0009444444444444447</v>
      </c>
      <c r="P4" s="35">
        <v>0</v>
      </c>
      <c r="Q4" s="35">
        <v>0</v>
      </c>
      <c r="R4" s="35">
        <v>0.4070555555555556</v>
      </c>
      <c r="S4" s="35">
        <v>1.0436111111111115</v>
      </c>
      <c r="T4" s="35">
        <v>1.3127777777777778</v>
      </c>
      <c r="U4" s="35">
        <v>0.5780000000000001</v>
      </c>
      <c r="V4" s="35">
        <v>0</v>
      </c>
      <c r="W4" s="35">
        <v>0</v>
      </c>
      <c r="X4" s="34">
        <v>1339.9424368404223</v>
      </c>
      <c r="Y4" s="35">
        <v>0.6705426356589146</v>
      </c>
      <c r="Z4" s="35">
        <v>227</v>
      </c>
      <c r="AA4" s="21">
        <v>0.1146374829001368</v>
      </c>
      <c r="AH4" s="105"/>
    </row>
    <row r="5" spans="1:34" ht="12">
      <c r="A5" s="20">
        <v>180</v>
      </c>
      <c r="B5" s="35">
        <v>54.87804878048781</v>
      </c>
      <c r="C5" s="20">
        <v>468</v>
      </c>
      <c r="D5" s="21">
        <v>0.22285714285714286</v>
      </c>
      <c r="E5" s="21">
        <v>0.27714285714285714</v>
      </c>
      <c r="F5" s="34">
        <v>61781.538461538454</v>
      </c>
      <c r="G5" s="34">
        <v>27794.230769230766</v>
      </c>
      <c r="H5" s="35">
        <v>3.0828589743589743</v>
      </c>
      <c r="I5" s="35">
        <v>0.8941410256410255</v>
      </c>
      <c r="J5" s="35">
        <v>0.3046794871794872</v>
      </c>
      <c r="K5" s="35">
        <v>0.2288205128205128</v>
      </c>
      <c r="L5" s="35">
        <v>0.6006538461538461</v>
      </c>
      <c r="M5" s="35">
        <v>1.275923076923077</v>
      </c>
      <c r="N5" s="35">
        <v>0.5919487179487178</v>
      </c>
      <c r="O5" s="35">
        <v>1.1018205128205127</v>
      </c>
      <c r="P5" s="35">
        <v>0.4103846153846154</v>
      </c>
      <c r="Q5" s="35">
        <v>0.03108974358974359</v>
      </c>
      <c r="R5" s="35">
        <v>1.192602564102564</v>
      </c>
      <c r="S5" s="35">
        <v>2.483448717948718</v>
      </c>
      <c r="T5" s="35">
        <v>2.753307692307692</v>
      </c>
      <c r="U5" s="35">
        <v>3.478320512820513</v>
      </c>
      <c r="V5" s="35">
        <v>0.6640769230769231</v>
      </c>
      <c r="W5" s="35">
        <v>6.98524358974359</v>
      </c>
      <c r="X5" s="34">
        <v>6988.74296435272</v>
      </c>
      <c r="Y5" s="35">
        <v>0.38095238095238093</v>
      </c>
      <c r="Z5" s="35">
        <v>0.5372460496613994</v>
      </c>
      <c r="AA5" s="21">
        <v>0.4498792270531401</v>
      </c>
      <c r="AB5" s="20">
        <v>-88.7</v>
      </c>
      <c r="AC5" s="20">
        <v>-8.6</v>
      </c>
      <c r="AH5" s="105">
        <f>(AC5+1000)/(AB5+1000)</f>
        <v>1.0878964117195216</v>
      </c>
    </row>
    <row r="6" spans="1:34" ht="12">
      <c r="A6" s="20">
        <v>270</v>
      </c>
      <c r="B6" s="35">
        <v>82.31707317073172</v>
      </c>
      <c r="C6" s="20">
        <v>523</v>
      </c>
      <c r="D6" s="21">
        <v>0.24904761904761905</v>
      </c>
      <c r="E6" s="21">
        <v>0.2509523809523809</v>
      </c>
      <c r="F6" s="34">
        <v>26521.300191204584</v>
      </c>
      <c r="G6" s="34">
        <v>2035.4493307839386</v>
      </c>
      <c r="H6" s="35">
        <v>2.35185086042065</v>
      </c>
      <c r="I6" s="35">
        <v>0.9260286806883364</v>
      </c>
      <c r="J6" s="35">
        <v>0.2740803059273423</v>
      </c>
      <c r="K6" s="35">
        <v>0.3174091778202677</v>
      </c>
      <c r="L6" s="35">
        <v>0.6237342256214148</v>
      </c>
      <c r="M6" s="35">
        <v>1.2514990439770552</v>
      </c>
      <c r="N6" s="35">
        <v>0.6197036328871892</v>
      </c>
      <c r="O6" s="35">
        <v>1.0005946462715105</v>
      </c>
      <c r="P6" s="35">
        <v>0.33252390057361375</v>
      </c>
      <c r="Q6" s="35">
        <v>0.020152963671128104</v>
      </c>
      <c r="R6" s="35">
        <v>0.9310669216061185</v>
      </c>
      <c r="S6" s="35">
        <v>2.5050133843212237</v>
      </c>
      <c r="T6" s="35">
        <v>2.4455621414913957</v>
      </c>
      <c r="U6" s="35">
        <v>2.5392734225621414</v>
      </c>
      <c r="V6" s="35">
        <v>0.7204684512428298</v>
      </c>
      <c r="W6" s="35">
        <v>6.0438738049713185</v>
      </c>
      <c r="X6" s="34">
        <v>620.9652628343067</v>
      </c>
      <c r="Y6" s="35">
        <v>0.5088852988691439</v>
      </c>
      <c r="Z6" s="35">
        <v>0.6193353474320241</v>
      </c>
      <c r="AA6" s="21">
        <v>0.07674772036474165</v>
      </c>
      <c r="AH6" s="105"/>
    </row>
    <row r="7" spans="1:34" ht="12">
      <c r="A7" s="20">
        <v>360</v>
      </c>
      <c r="B7" s="35">
        <v>109.75609756097562</v>
      </c>
      <c r="C7" s="20">
        <v>476</v>
      </c>
      <c r="D7" s="21">
        <v>0.22666666666666666</v>
      </c>
      <c r="E7" s="21">
        <v>0.2733333333333333</v>
      </c>
      <c r="F7" s="34">
        <v>17340.58823529412</v>
      </c>
      <c r="G7" s="34">
        <v>2544.4117647058824</v>
      </c>
      <c r="H7" s="35">
        <v>3.066558823529412</v>
      </c>
      <c r="I7" s="35">
        <v>0.7428235294117647</v>
      </c>
      <c r="J7" s="35">
        <v>0.20138235294117648</v>
      </c>
      <c r="K7" s="35">
        <v>0.1905294117647059</v>
      </c>
      <c r="L7" s="35">
        <v>0.4944117647058823</v>
      </c>
      <c r="M7" s="35">
        <v>2.081352941176471</v>
      </c>
      <c r="N7" s="35">
        <v>0.5631470588235294</v>
      </c>
      <c r="O7" s="35">
        <v>1.215529411764706</v>
      </c>
      <c r="P7" s="35">
        <v>0.41844117647058815</v>
      </c>
      <c r="Q7" s="35">
        <v>0.021705882352941172</v>
      </c>
      <c r="R7" s="35">
        <v>3.3921470588235296</v>
      </c>
      <c r="S7" s="35">
        <v>6.440617647058824</v>
      </c>
      <c r="T7" s="35">
        <v>5.7918529411764705</v>
      </c>
      <c r="U7" s="35">
        <v>3.8310882352941174</v>
      </c>
      <c r="V7" s="35">
        <v>0.9731470588235295</v>
      </c>
      <c r="W7" s="35">
        <v>7.4258235294117645</v>
      </c>
      <c r="X7" s="34">
        <v>667.9328901551124</v>
      </c>
      <c r="Y7" s="35">
        <v>0.38536585365853665</v>
      </c>
      <c r="Z7" s="35">
        <v>0.4632936507936508</v>
      </c>
      <c r="AA7" s="21">
        <v>0.14673157162726008</v>
      </c>
      <c r="AB7" s="20">
        <v>-81</v>
      </c>
      <c r="AC7" s="20">
        <v>-18.5</v>
      </c>
      <c r="AH7" s="105">
        <f aca="true" t="shared" si="0" ref="AH7:AH65">(AC7+1000)/(AB7+1000)</f>
        <v>1.0680087051142546</v>
      </c>
    </row>
    <row r="8" spans="1:34" ht="12">
      <c r="A8" s="20">
        <v>450</v>
      </c>
      <c r="B8" s="35">
        <v>137.19512195121953</v>
      </c>
      <c r="C8" s="20">
        <v>550</v>
      </c>
      <c r="D8" s="21">
        <v>0.26190476190476186</v>
      </c>
      <c r="E8" s="21">
        <v>0.23809523809523814</v>
      </c>
      <c r="F8" s="34">
        <v>15927.272727272733</v>
      </c>
      <c r="G8" s="34">
        <v>1336.3636363636367</v>
      </c>
      <c r="H8" s="35">
        <v>4.192727272727274</v>
      </c>
      <c r="I8" s="35">
        <v>0.8072727272727276</v>
      </c>
      <c r="J8" s="35">
        <v>0.311818181818182</v>
      </c>
      <c r="K8" s="35">
        <v>0.14181818181818187</v>
      </c>
      <c r="L8" s="35">
        <v>0.43272727272727285</v>
      </c>
      <c r="M8" s="35">
        <v>1.1190909090909096</v>
      </c>
      <c r="N8" s="35">
        <v>0.3745454545454547</v>
      </c>
      <c r="O8" s="35">
        <v>0.591818181818182</v>
      </c>
      <c r="P8" s="35">
        <v>0.18909090909090914</v>
      </c>
      <c r="Q8" s="35">
        <v>0.0009090909090909094</v>
      </c>
      <c r="R8" s="35">
        <v>0.6663636363636366</v>
      </c>
      <c r="S8" s="35">
        <v>1.9718181818181826</v>
      </c>
      <c r="T8" s="35">
        <v>1.8672727272727279</v>
      </c>
      <c r="U8" s="35">
        <v>1.8636363636363642</v>
      </c>
      <c r="V8" s="35">
        <v>0.33363636363636373</v>
      </c>
      <c r="W8" s="35">
        <v>3.783636363636365</v>
      </c>
      <c r="X8" s="34">
        <v>267.27272727272725</v>
      </c>
      <c r="Y8" s="35">
        <v>0.32773109243697485</v>
      </c>
      <c r="Z8" s="35">
        <v>0.6328725038402457</v>
      </c>
      <c r="AA8" s="21">
        <v>0.08390410958904108</v>
      </c>
      <c r="AH8" s="105"/>
    </row>
    <row r="9" spans="1:34" ht="12">
      <c r="A9" s="20">
        <v>540</v>
      </c>
      <c r="B9" s="35">
        <v>164.63414634146343</v>
      </c>
      <c r="C9" s="20">
        <v>530</v>
      </c>
      <c r="D9" s="21">
        <v>0.2523809523809524</v>
      </c>
      <c r="E9" s="21">
        <v>0.24761904761904763</v>
      </c>
      <c r="F9" s="34">
        <v>13539.622641509435</v>
      </c>
      <c r="G9" s="34">
        <v>5798.490566037736</v>
      </c>
      <c r="H9" s="35">
        <v>6.0840000000000005</v>
      </c>
      <c r="I9" s="35">
        <v>2.0299622641509436</v>
      </c>
      <c r="J9" s="35">
        <v>0.354188679245283</v>
      </c>
      <c r="K9" s="35">
        <v>0.6289056603773586</v>
      </c>
      <c r="L9" s="35">
        <v>2.030943396226415</v>
      </c>
      <c r="M9" s="35">
        <v>1.2725283018867926</v>
      </c>
      <c r="N9" s="35">
        <v>2.1575094339622645</v>
      </c>
      <c r="O9" s="35">
        <v>2.8580377358490567</v>
      </c>
      <c r="P9" s="35">
        <v>0.7976603773584905</v>
      </c>
      <c r="Q9" s="35">
        <v>0.09713207547169812</v>
      </c>
      <c r="R9" s="35">
        <v>2.76188679245283</v>
      </c>
      <c r="S9" s="35">
        <v>5.955471698113208</v>
      </c>
      <c r="T9" s="35">
        <v>5.32067924528302</v>
      </c>
      <c r="U9" s="35">
        <v>3.520301886792453</v>
      </c>
      <c r="V9" s="35">
        <v>0.6190943396226416</v>
      </c>
      <c r="W9" s="35">
        <v>6.891471698113208</v>
      </c>
      <c r="X9" s="34">
        <v>714.6311970979444</v>
      </c>
      <c r="Y9" s="35">
        <v>0.30966183574879236</v>
      </c>
      <c r="Z9" s="35">
        <v>0.7548918640576726</v>
      </c>
      <c r="AA9" s="21">
        <v>0.42826086956521736</v>
      </c>
      <c r="AB9" s="20">
        <v>-61.5</v>
      </c>
      <c r="AC9" s="20">
        <v>-20.3</v>
      </c>
      <c r="AH9" s="105">
        <f t="shared" si="0"/>
        <v>1.0438998401704849</v>
      </c>
    </row>
    <row r="10" spans="1:34" ht="12">
      <c r="A10" s="20">
        <v>630</v>
      </c>
      <c r="B10" s="35">
        <v>192.07317073170734</v>
      </c>
      <c r="C10" s="20">
        <v>409</v>
      </c>
      <c r="D10" s="21">
        <v>0.19476190476190475</v>
      </c>
      <c r="E10" s="21">
        <v>0.30523809523809525</v>
      </c>
      <c r="F10" s="34">
        <v>19762.860635696823</v>
      </c>
      <c r="G10" s="34">
        <v>11487.848410757948</v>
      </c>
      <c r="H10" s="35">
        <v>21.179643031784845</v>
      </c>
      <c r="I10" s="35">
        <v>1.4340220048899759</v>
      </c>
      <c r="J10" s="35">
        <v>0.49367970660146704</v>
      </c>
      <c r="K10" s="35">
        <v>0.19120293398533011</v>
      </c>
      <c r="L10" s="35">
        <v>0.32911980440097804</v>
      </c>
      <c r="M10" s="35">
        <v>2.673706601466993</v>
      </c>
      <c r="N10" s="35">
        <v>0.18493398533007335</v>
      </c>
      <c r="O10" s="35">
        <v>0.15515647921760395</v>
      </c>
      <c r="P10" s="35">
        <v>0.032911980440097806</v>
      </c>
      <c r="Q10" s="35">
        <v>0</v>
      </c>
      <c r="R10" s="35">
        <v>0.5736088019559903</v>
      </c>
      <c r="S10" s="35">
        <v>2.104799511002445</v>
      </c>
      <c r="T10" s="35">
        <v>2.7975183374083135</v>
      </c>
      <c r="U10" s="35">
        <v>2.24898533007335</v>
      </c>
      <c r="V10" s="35">
        <v>0</v>
      </c>
      <c r="W10" s="35">
        <v>0.7397359413202934</v>
      </c>
      <c r="X10" s="34">
        <v>508.004712731305</v>
      </c>
      <c r="Y10" s="35">
        <v>0.580952380952381</v>
      </c>
      <c r="Z10" s="35">
        <v>1.1919191919191916</v>
      </c>
      <c r="AA10" s="21">
        <v>0.5812846946867566</v>
      </c>
      <c r="AH10" s="105"/>
    </row>
    <row r="11" spans="1:34" ht="12">
      <c r="A11" s="20">
        <v>720</v>
      </c>
      <c r="B11" s="35">
        <v>219.51219512195124</v>
      </c>
      <c r="C11" s="20">
        <v>425</v>
      </c>
      <c r="D11" s="21">
        <v>0.20238095238095238</v>
      </c>
      <c r="E11" s="21">
        <v>0.2976190476190476</v>
      </c>
      <c r="F11" s="34">
        <v>23367.64705882353</v>
      </c>
      <c r="G11" s="34">
        <v>32205.88235294118</v>
      </c>
      <c r="H11" s="35">
        <v>32.52058823529412</v>
      </c>
      <c r="I11" s="35">
        <v>1.4455882352941176</v>
      </c>
      <c r="J11" s="35">
        <v>0.21617647058823528</v>
      </c>
      <c r="K11" s="35">
        <v>0.18235294117647058</v>
      </c>
      <c r="L11" s="35">
        <v>0.44705882352941173</v>
      </c>
      <c r="M11" s="35">
        <v>2.3691176470588236</v>
      </c>
      <c r="N11" s="35">
        <v>0.4455882352941176</v>
      </c>
      <c r="O11" s="35">
        <v>0.823529411764706</v>
      </c>
      <c r="P11" s="35">
        <v>0.28088235294117647</v>
      </c>
      <c r="Q11" s="35">
        <v>0.027941176470588233</v>
      </c>
      <c r="R11" s="35">
        <v>2.994117647058823</v>
      </c>
      <c r="S11" s="35">
        <v>8.230882352941178</v>
      </c>
      <c r="T11" s="35">
        <v>6.639705882352941</v>
      </c>
      <c r="U11" s="35">
        <v>3.6602941176470583</v>
      </c>
      <c r="V11" s="35">
        <v>0.738235294117647</v>
      </c>
      <c r="W11" s="35">
        <v>4.680882352941176</v>
      </c>
      <c r="X11" s="34">
        <v>948.1750876737239</v>
      </c>
      <c r="Y11" s="35">
        <v>0.40789473684210525</v>
      </c>
      <c r="Z11" s="35">
        <v>0.5410714285714285</v>
      </c>
      <c r="AA11" s="21">
        <v>1.3782252989301447</v>
      </c>
      <c r="AB11" s="20">
        <v>-58.8</v>
      </c>
      <c r="AC11" s="20">
        <v>-13.7</v>
      </c>
      <c r="AH11" s="105">
        <f t="shared" si="0"/>
        <v>1.0479175520611983</v>
      </c>
    </row>
    <row r="12" spans="1:34" ht="12">
      <c r="A12" s="20">
        <v>810</v>
      </c>
      <c r="B12" s="35">
        <v>246.95121951219514</v>
      </c>
      <c r="C12" s="20">
        <v>409</v>
      </c>
      <c r="D12" s="21">
        <v>0.19476190476190475</v>
      </c>
      <c r="E12" s="21">
        <v>0.30523809523809525</v>
      </c>
      <c r="F12" s="34">
        <v>38961.515892420546</v>
      </c>
      <c r="G12" s="34">
        <v>39212.27383863081</v>
      </c>
      <c r="H12" s="35">
        <v>40.68547677261614</v>
      </c>
      <c r="I12" s="35">
        <v>2.3916039119804404</v>
      </c>
      <c r="J12" s="35">
        <v>0.5030831295843522</v>
      </c>
      <c r="K12" s="35">
        <v>0.34165770171149146</v>
      </c>
      <c r="L12" s="35">
        <v>0.891757946210269</v>
      </c>
      <c r="M12" s="35">
        <v>1.9700171149144254</v>
      </c>
      <c r="N12" s="35">
        <v>0.8886234718826407</v>
      </c>
      <c r="O12" s="35">
        <v>2.051513447432763</v>
      </c>
      <c r="P12" s="35">
        <v>0.7632444987775062</v>
      </c>
      <c r="Q12" s="35">
        <v>0.05642053789731051</v>
      </c>
      <c r="R12" s="35">
        <v>3.9008533007334965</v>
      </c>
      <c r="S12" s="35">
        <v>8.397256723716382</v>
      </c>
      <c r="T12" s="35">
        <v>7.66535696821516</v>
      </c>
      <c r="U12" s="35">
        <v>4.864704156479218</v>
      </c>
      <c r="V12" s="35">
        <v>1.0798264058679707</v>
      </c>
      <c r="W12" s="35">
        <v>12.341992665036676</v>
      </c>
      <c r="X12" s="34">
        <v>910.2815979043877</v>
      </c>
      <c r="Y12" s="35">
        <v>0.383128295254833</v>
      </c>
      <c r="Z12" s="35">
        <v>0.4331550802139037</v>
      </c>
      <c r="AA12" s="21">
        <v>1.006436041834272</v>
      </c>
      <c r="AH12" s="105"/>
    </row>
    <row r="13" spans="1:34" ht="12">
      <c r="A13" s="20">
        <v>900</v>
      </c>
      <c r="B13" s="35">
        <v>274.39024390243907</v>
      </c>
      <c r="C13" s="20">
        <v>333</v>
      </c>
      <c r="D13" s="21">
        <v>0.15857142857142856</v>
      </c>
      <c r="E13" s="21">
        <v>0.3414285714285714</v>
      </c>
      <c r="F13" s="34">
        <v>51072.792792792796</v>
      </c>
      <c r="G13" s="34">
        <v>17182.162162162163</v>
      </c>
      <c r="H13" s="35">
        <v>13.722045045045046</v>
      </c>
      <c r="I13" s="35">
        <v>1.0636576576576577</v>
      </c>
      <c r="J13" s="35">
        <v>0.24976576576576578</v>
      </c>
      <c r="K13" s="35">
        <v>0.20670270270270275</v>
      </c>
      <c r="L13" s="35">
        <v>0.9947567567567568</v>
      </c>
      <c r="M13" s="35">
        <v>2.7366576576576573</v>
      </c>
      <c r="N13" s="35">
        <v>1.238063063063063</v>
      </c>
      <c r="O13" s="35">
        <v>3.0854684684684686</v>
      </c>
      <c r="P13" s="35">
        <v>1.024900900900901</v>
      </c>
      <c r="Q13" s="35">
        <v>0</v>
      </c>
      <c r="R13" s="35">
        <v>4.980243243243244</v>
      </c>
      <c r="S13" s="35">
        <v>11.719612612612613</v>
      </c>
      <c r="T13" s="35">
        <v>11.103810810810812</v>
      </c>
      <c r="U13" s="35">
        <v>9.826990990990991</v>
      </c>
      <c r="V13" s="35">
        <v>2.525648648648649</v>
      </c>
      <c r="W13" s="35">
        <v>20.330072072072074</v>
      </c>
      <c r="X13" s="34">
        <v>1162.079510703364</v>
      </c>
      <c r="Y13" s="35">
        <v>0.20779220779220783</v>
      </c>
      <c r="Z13" s="35">
        <v>0.4012561060711793</v>
      </c>
      <c r="AA13" s="21">
        <v>0.33642495784148396</v>
      </c>
      <c r="AB13" s="20">
        <v>-55.8</v>
      </c>
      <c r="AC13" s="20">
        <v>-12</v>
      </c>
      <c r="AH13" s="105">
        <f t="shared" si="0"/>
        <v>1.0463884770175809</v>
      </c>
    </row>
    <row r="14" spans="1:34" ht="12">
      <c r="A14" s="20">
        <v>990</v>
      </c>
      <c r="B14" s="35">
        <v>301.82926829268297</v>
      </c>
      <c r="C14" s="20">
        <v>436</v>
      </c>
      <c r="D14" s="21">
        <v>0.20761904761904762</v>
      </c>
      <c r="E14" s="21">
        <v>0.2923809523809524</v>
      </c>
      <c r="F14" s="34">
        <v>816.7889908256882</v>
      </c>
      <c r="G14" s="34">
        <v>260.75566055045874</v>
      </c>
      <c r="H14" s="35">
        <v>0.3717798165137615</v>
      </c>
      <c r="I14" s="35">
        <v>0.901284403669725</v>
      </c>
      <c r="J14" s="35">
        <v>0.011266055045871562</v>
      </c>
      <c r="K14" s="35">
        <v>0.4140275229357799</v>
      </c>
      <c r="L14" s="35">
        <v>2.019440366972477</v>
      </c>
      <c r="M14" s="35">
        <v>1.9208623853211013</v>
      </c>
      <c r="N14" s="35">
        <v>1.0660504587155963</v>
      </c>
      <c r="O14" s="35">
        <v>2.426426605504587</v>
      </c>
      <c r="P14" s="35">
        <v>0.7463761467889909</v>
      </c>
      <c r="Q14" s="35">
        <v>0.028165137614678905</v>
      </c>
      <c r="R14" s="35">
        <v>1.3730504587155965</v>
      </c>
      <c r="S14" s="35">
        <v>3.3840412844036702</v>
      </c>
      <c r="T14" s="35">
        <v>4.138866972477064</v>
      </c>
      <c r="U14" s="35">
        <v>4.934532110091743</v>
      </c>
      <c r="V14" s="35">
        <v>1.099848623853211</v>
      </c>
      <c r="W14" s="35">
        <v>16.637146788990826</v>
      </c>
      <c r="X14" s="34">
        <v>204.825221238938</v>
      </c>
      <c r="Y14" s="35">
        <v>0.20502092050209206</v>
      </c>
      <c r="Z14" s="35">
        <v>0.4393499709808474</v>
      </c>
      <c r="AA14" s="21">
        <v>0.31924482758620687</v>
      </c>
      <c r="AC14" s="20">
        <v>-11.6</v>
      </c>
      <c r="AH14" s="105"/>
    </row>
    <row r="15" spans="1:34" ht="12">
      <c r="A15" s="20">
        <v>1080</v>
      </c>
      <c r="B15" s="35">
        <v>329.26829268292687</v>
      </c>
      <c r="C15" s="20">
        <v>427</v>
      </c>
      <c r="D15" s="21">
        <v>0.2033333333333333</v>
      </c>
      <c r="E15" s="21">
        <v>0.2966666666666667</v>
      </c>
      <c r="F15" s="34">
        <v>19711.311475409842</v>
      </c>
      <c r="G15" s="34">
        <v>21505.901639344265</v>
      </c>
      <c r="H15" s="35">
        <v>15.382409836065575</v>
      </c>
      <c r="I15" s="35">
        <v>0.8856229508196722</v>
      </c>
      <c r="J15" s="35">
        <v>0.1327704918032787</v>
      </c>
      <c r="K15" s="35">
        <v>0.30055737704918034</v>
      </c>
      <c r="L15" s="35">
        <v>0.8155901639344264</v>
      </c>
      <c r="M15" s="35">
        <v>6.672081967213116</v>
      </c>
      <c r="N15" s="35">
        <v>0.42457377049180334</v>
      </c>
      <c r="O15" s="35">
        <v>0.8433114754098362</v>
      </c>
      <c r="P15" s="35">
        <v>0.2932622950819673</v>
      </c>
      <c r="Q15" s="35">
        <v>0</v>
      </c>
      <c r="R15" s="35">
        <v>5.172213114754099</v>
      </c>
      <c r="S15" s="35">
        <v>12.6584262295082</v>
      </c>
      <c r="T15" s="35">
        <v>17.95903278688525</v>
      </c>
      <c r="U15" s="35">
        <v>11.577295081967215</v>
      </c>
      <c r="V15" s="35">
        <v>0.8082950819672133</v>
      </c>
      <c r="W15" s="35">
        <v>5.337081967213115</v>
      </c>
      <c r="X15" s="34">
        <v>1321.9730941704038</v>
      </c>
      <c r="Y15" s="35">
        <v>0.36851520572450797</v>
      </c>
      <c r="Z15" s="35">
        <v>0.5034602076124567</v>
      </c>
      <c r="AA15" s="21">
        <v>1.091043671354552</v>
      </c>
      <c r="AB15" s="20">
        <v>-51.9</v>
      </c>
      <c r="AC15" s="20">
        <v>-6.4</v>
      </c>
      <c r="AH15" s="105">
        <f t="shared" si="0"/>
        <v>1.0479907182786625</v>
      </c>
    </row>
    <row r="16" spans="1:34" ht="12">
      <c r="A16" s="20">
        <v>1170</v>
      </c>
      <c r="B16" s="35">
        <v>356.70731707317077</v>
      </c>
      <c r="C16" s="20">
        <v>410</v>
      </c>
      <c r="D16" s="21">
        <v>0.19523809523809524</v>
      </c>
      <c r="E16" s="21">
        <v>0.3047619047619048</v>
      </c>
      <c r="F16" s="34">
        <v>20214.634146341465</v>
      </c>
      <c r="G16" s="34">
        <v>17607.804878048784</v>
      </c>
      <c r="H16" s="35">
        <v>16.73990243902439</v>
      </c>
      <c r="I16" s="35">
        <v>2.250926829268293</v>
      </c>
      <c r="J16" s="35">
        <v>0.3699512195121952</v>
      </c>
      <c r="K16" s="35">
        <v>0.4401951219512195</v>
      </c>
      <c r="L16" s="35">
        <v>1.43609756097561</v>
      </c>
      <c r="M16" s="35">
        <v>2.0511219512195122</v>
      </c>
      <c r="N16" s="35">
        <v>1.7966829268292686</v>
      </c>
      <c r="O16" s="35">
        <v>3.1562926829268294</v>
      </c>
      <c r="P16" s="35">
        <v>1.963707317073171</v>
      </c>
      <c r="Q16" s="35">
        <v>0.045268292682926835</v>
      </c>
      <c r="R16" s="35">
        <v>4.258341463414635</v>
      </c>
      <c r="S16" s="35">
        <v>8.256</v>
      </c>
      <c r="T16" s="35">
        <v>8.02809756097561</v>
      </c>
      <c r="U16" s="35">
        <v>6.696585365853659</v>
      </c>
      <c r="V16" s="35">
        <v>2.0870243902439025</v>
      </c>
      <c r="W16" s="35">
        <v>18.967414634146344</v>
      </c>
      <c r="X16" s="34">
        <v>927.1740917310539</v>
      </c>
      <c r="Y16" s="35">
        <v>0.30652173913043473</v>
      </c>
      <c r="Z16" s="35">
        <v>0.5692383778437191</v>
      </c>
      <c r="AA16" s="21">
        <v>0.8710424710424711</v>
      </c>
      <c r="AB16" s="20">
        <v>-45.6</v>
      </c>
      <c r="AC16" s="20">
        <v>-10.4</v>
      </c>
      <c r="AH16" s="105">
        <f t="shared" si="0"/>
        <v>1.0368818105616093</v>
      </c>
    </row>
    <row r="17" spans="1:34" ht="12">
      <c r="A17" s="20">
        <v>1260</v>
      </c>
      <c r="B17" s="35">
        <v>384.1463414634147</v>
      </c>
      <c r="C17" s="20">
        <v>441</v>
      </c>
      <c r="D17" s="21">
        <v>0.21</v>
      </c>
      <c r="E17" s="21">
        <v>0.29</v>
      </c>
      <c r="F17" s="34">
        <v>10122.380952380954</v>
      </c>
      <c r="G17" s="34">
        <v>34882.857142857145</v>
      </c>
      <c r="H17" s="35">
        <v>17.19561904761905</v>
      </c>
      <c r="I17" s="35">
        <v>1.9084761904761907</v>
      </c>
      <c r="J17" s="35">
        <v>0.2858571428571429</v>
      </c>
      <c r="K17" s="35">
        <v>0.45985714285714296</v>
      </c>
      <c r="L17" s="35">
        <v>1.3160476190476191</v>
      </c>
      <c r="M17" s="35">
        <v>1.7013333333333336</v>
      </c>
      <c r="N17" s="35">
        <v>1.0868095238095241</v>
      </c>
      <c r="O17" s="35">
        <v>2.06452380952381</v>
      </c>
      <c r="P17" s="35">
        <v>0.7291428571428573</v>
      </c>
      <c r="Q17" s="35">
        <v>0</v>
      </c>
      <c r="R17" s="35">
        <v>3.268714285714286</v>
      </c>
      <c r="S17" s="35">
        <v>7.589714285714288</v>
      </c>
      <c r="T17" s="35">
        <v>7.118809523809525</v>
      </c>
      <c r="U17" s="35">
        <v>4.819523809523811</v>
      </c>
      <c r="V17" s="35">
        <v>1.5936190476190477</v>
      </c>
      <c r="W17" s="35">
        <v>14.187904761904763</v>
      </c>
      <c r="X17" s="34">
        <v>1825.9360994650858</v>
      </c>
      <c r="Y17" s="35">
        <v>0.3494228751311648</v>
      </c>
      <c r="Z17" s="35">
        <v>0.5264214046822743</v>
      </c>
      <c r="AA17" s="21">
        <v>3.4461118690313777</v>
      </c>
      <c r="AB17" s="20">
        <v>-52.8</v>
      </c>
      <c r="AC17" s="20">
        <v>-10.3</v>
      </c>
      <c r="AH17" s="105">
        <f t="shared" si="0"/>
        <v>1.044869087837838</v>
      </c>
    </row>
    <row r="18" spans="1:34" ht="12">
      <c r="A18" s="20">
        <v>1350</v>
      </c>
      <c r="B18" s="35">
        <v>411.5853658536586</v>
      </c>
      <c r="C18" s="20">
        <v>459</v>
      </c>
      <c r="D18" s="21">
        <v>0.21857142857142856</v>
      </c>
      <c r="E18" s="21">
        <v>0.2814285714285715</v>
      </c>
      <c r="F18" s="34">
        <v>17781.50326797386</v>
      </c>
      <c r="G18" s="34">
        <v>28146.535947712426</v>
      </c>
      <c r="H18" s="35">
        <v>22.25842483660131</v>
      </c>
      <c r="I18" s="35">
        <v>25.20054901960785</v>
      </c>
      <c r="J18" s="35">
        <v>0.46224183006535957</v>
      </c>
      <c r="K18" s="35">
        <v>14.189150326797387</v>
      </c>
      <c r="L18" s="35">
        <v>23.468751633986933</v>
      </c>
      <c r="M18" s="35">
        <v>2.1348104575163402</v>
      </c>
      <c r="N18" s="35">
        <v>12.327307189542488</v>
      </c>
      <c r="O18" s="35">
        <v>12.982686274509806</v>
      </c>
      <c r="P18" s="35">
        <v>2.118071895424837</v>
      </c>
      <c r="Q18" s="35">
        <v>0.36567320261437913</v>
      </c>
      <c r="R18" s="35">
        <v>5.196679738562092</v>
      </c>
      <c r="S18" s="35">
        <v>6.065797385620917</v>
      </c>
      <c r="T18" s="35">
        <v>5.3022614379084985</v>
      </c>
      <c r="U18" s="35">
        <v>10.564607843137257</v>
      </c>
      <c r="V18" s="35">
        <v>1.2927320261437911</v>
      </c>
      <c r="W18" s="35">
        <v>17.601241830065366</v>
      </c>
      <c r="X18" s="34">
        <v>593.0708917767711</v>
      </c>
      <c r="Y18" s="35">
        <v>0.6045975750260602</v>
      </c>
      <c r="Z18" s="35">
        <v>0.9495189923633841</v>
      </c>
      <c r="AA18" s="21">
        <v>1.5829109341057204</v>
      </c>
      <c r="AB18" s="20">
        <v>-52</v>
      </c>
      <c r="AC18" s="20">
        <v>-9.6</v>
      </c>
      <c r="AH18" s="105">
        <f t="shared" si="0"/>
        <v>1.0447257383966244</v>
      </c>
    </row>
    <row r="19" spans="1:34" ht="12">
      <c r="A19" s="20">
        <v>1440</v>
      </c>
      <c r="B19" s="35">
        <v>439.0243902439025</v>
      </c>
      <c r="C19" s="20">
        <v>464</v>
      </c>
      <c r="D19" s="21">
        <v>0.22095238095238093</v>
      </c>
      <c r="E19" s="21">
        <v>0.2790476190476191</v>
      </c>
      <c r="F19" s="34">
        <v>7830.172413793106</v>
      </c>
      <c r="G19" s="34">
        <v>8297.456896551726</v>
      </c>
      <c r="H19" s="35">
        <v>9.02743103448276</v>
      </c>
      <c r="I19" s="35">
        <v>0.7602844827586209</v>
      </c>
      <c r="J19" s="35">
        <v>0.22859051724137938</v>
      </c>
      <c r="K19" s="35">
        <v>0.6579870689655174</v>
      </c>
      <c r="L19" s="35">
        <v>0.5380086206896554</v>
      </c>
      <c r="M19" s="35">
        <v>1.728952586206897</v>
      </c>
      <c r="N19" s="35">
        <v>0.419293103448276</v>
      </c>
      <c r="O19" s="35">
        <v>0.9674051724137934</v>
      </c>
      <c r="P19" s="35">
        <v>0.33467672413793115</v>
      </c>
      <c r="Q19" s="35">
        <v>0</v>
      </c>
      <c r="R19" s="35">
        <v>0.7299741379310346</v>
      </c>
      <c r="S19" s="35">
        <v>1.7187228448275869</v>
      </c>
      <c r="T19" s="35">
        <v>2.662258620689656</v>
      </c>
      <c r="U19" s="35">
        <v>3.2760431034482766</v>
      </c>
      <c r="V19" s="35">
        <v>0.6908232758620692</v>
      </c>
      <c r="W19" s="35">
        <v>5.992607758620692</v>
      </c>
      <c r="X19" s="34">
        <v>847.7419354838711</v>
      </c>
      <c r="Y19" s="35">
        <v>1.2230046948356805</v>
      </c>
      <c r="Z19" s="35">
        <v>0.43342036553524804</v>
      </c>
      <c r="AA19" s="21">
        <v>1.0596774193548386</v>
      </c>
      <c r="AB19" s="20">
        <v>-53.7</v>
      </c>
      <c r="AC19" s="20">
        <v>-9.9</v>
      </c>
      <c r="AH19" s="105">
        <f t="shared" si="0"/>
        <v>1.0462855331290288</v>
      </c>
    </row>
    <row r="20" spans="1:34" ht="12">
      <c r="A20" s="20">
        <v>1500</v>
      </c>
      <c r="B20" s="35">
        <v>457.31707317073176</v>
      </c>
      <c r="C20" s="20">
        <v>498</v>
      </c>
      <c r="D20" s="21">
        <v>0.23714285714285713</v>
      </c>
      <c r="E20" s="21">
        <v>0.2628571428571429</v>
      </c>
      <c r="F20" s="34">
        <v>9887.228915662654</v>
      </c>
      <c r="G20" s="34">
        <v>9732.048192771086</v>
      </c>
      <c r="H20" s="35">
        <v>8.60809638554217</v>
      </c>
      <c r="I20" s="35">
        <v>1.1106506024096388</v>
      </c>
      <c r="J20" s="35">
        <v>0.49103614457831335</v>
      </c>
      <c r="K20" s="35">
        <v>1.487518072289157</v>
      </c>
      <c r="L20" s="35">
        <v>0.6606265060240964</v>
      </c>
      <c r="M20" s="35">
        <v>1.2104096385542173</v>
      </c>
      <c r="N20" s="35">
        <v>0.6096385542168676</v>
      </c>
      <c r="O20" s="35">
        <v>1.1738313253012052</v>
      </c>
      <c r="P20" s="35">
        <v>0.41455421686746996</v>
      </c>
      <c r="Q20" s="35">
        <v>0.01884337349397591</v>
      </c>
      <c r="R20" s="35">
        <v>2.16587951807229</v>
      </c>
      <c r="S20" s="35">
        <v>4.134457831325302</v>
      </c>
      <c r="T20" s="35">
        <v>4.319566265060241</v>
      </c>
      <c r="U20" s="35">
        <v>2.664674698795181</v>
      </c>
      <c r="V20" s="35">
        <v>0.8379759036144581</v>
      </c>
      <c r="W20" s="35">
        <v>8.829783132530123</v>
      </c>
      <c r="X20" s="34">
        <v>1001.3686131386862</v>
      </c>
      <c r="Y20" s="35">
        <v>2.2516778523489935</v>
      </c>
      <c r="Z20" s="35">
        <v>0.5193578847969783</v>
      </c>
      <c r="AA20" s="21">
        <v>0.9843049327354259</v>
      </c>
      <c r="AB20" s="20">
        <v>-53.5</v>
      </c>
      <c r="AC20" s="20">
        <v>-12</v>
      </c>
      <c r="AH20" s="105">
        <f t="shared" si="0"/>
        <v>1.0438457474907554</v>
      </c>
    </row>
    <row r="21" spans="1:34" ht="12">
      <c r="A21" s="20">
        <v>1560</v>
      </c>
      <c r="B21" s="35">
        <v>475.609756097561</v>
      </c>
      <c r="C21" s="20">
        <v>494</v>
      </c>
      <c r="D21" s="21">
        <v>0.23523809523809525</v>
      </c>
      <c r="E21" s="21">
        <v>0.26476190476190475</v>
      </c>
      <c r="F21" s="34">
        <v>19223.643724696354</v>
      </c>
      <c r="G21" s="34">
        <v>31559.19028340081</v>
      </c>
      <c r="H21" s="35">
        <v>20.39079352226721</v>
      </c>
      <c r="I21" s="35">
        <v>1.654493927125506</v>
      </c>
      <c r="J21" s="35">
        <v>0.2622429149797571</v>
      </c>
      <c r="K21" s="35">
        <v>0.8857732793522267</v>
      </c>
      <c r="L21" s="35">
        <v>1.1750283400809718</v>
      </c>
      <c r="M21" s="35">
        <v>1.9156113360323883</v>
      </c>
      <c r="N21" s="35">
        <v>1.0748582995951417</v>
      </c>
      <c r="O21" s="35">
        <v>2.135085020242915</v>
      </c>
      <c r="P21" s="35">
        <v>0.6156518218623481</v>
      </c>
      <c r="Q21" s="35">
        <v>0.04727125506072874</v>
      </c>
      <c r="R21" s="35">
        <v>3.370890688259109</v>
      </c>
      <c r="S21" s="35">
        <v>7.491368421052631</v>
      </c>
      <c r="T21" s="35">
        <v>6.713643724696356</v>
      </c>
      <c r="U21" s="35">
        <v>4.53804048582996</v>
      </c>
      <c r="V21" s="35">
        <v>1.1885344129554654</v>
      </c>
      <c r="W21" s="35">
        <v>12.369311740890689</v>
      </c>
      <c r="X21" s="34">
        <v>1431.561750140399</v>
      </c>
      <c r="Y21" s="35">
        <v>0.753831417624521</v>
      </c>
      <c r="Z21" s="35">
        <v>0.503426462836057</v>
      </c>
      <c r="AA21" s="21">
        <v>1.6416861826697895</v>
      </c>
      <c r="AB21" s="20">
        <v>-51.8</v>
      </c>
      <c r="AC21" s="20">
        <v>-8.9</v>
      </c>
      <c r="AH21" s="105">
        <f t="shared" si="0"/>
        <v>1.0452436194895591</v>
      </c>
    </row>
    <row r="22" spans="1:34" ht="12">
      <c r="A22" s="20">
        <v>1620</v>
      </c>
      <c r="B22" s="35">
        <v>493.9024390243903</v>
      </c>
      <c r="C22" s="20">
        <v>491</v>
      </c>
      <c r="D22" s="21">
        <v>0.2338095238095238</v>
      </c>
      <c r="E22" s="21">
        <v>0.2661904761904762</v>
      </c>
      <c r="F22" s="34">
        <v>15039.49083503055</v>
      </c>
      <c r="G22" s="34">
        <v>37433.64562118127</v>
      </c>
      <c r="H22" s="35">
        <v>17.654608961303463</v>
      </c>
      <c r="I22" s="35">
        <v>2.0435947046843177</v>
      </c>
      <c r="J22" s="35">
        <v>0.32902443991853364</v>
      </c>
      <c r="K22" s="35">
        <v>0.6671568228105906</v>
      </c>
      <c r="L22" s="35">
        <v>1.49028716904277</v>
      </c>
      <c r="M22" s="35">
        <v>1.1225539714867618</v>
      </c>
      <c r="N22" s="35">
        <v>1.4618248472505093</v>
      </c>
      <c r="O22" s="35">
        <v>2.2109531568228107</v>
      </c>
      <c r="P22" s="35">
        <v>0.5635539714867618</v>
      </c>
      <c r="Q22" s="35">
        <v>0.046678207739307545</v>
      </c>
      <c r="R22" s="35">
        <v>1.3411446028513239</v>
      </c>
      <c r="S22" s="35">
        <v>1.9536537678207742</v>
      </c>
      <c r="T22" s="35">
        <v>2.121012219959267</v>
      </c>
      <c r="U22" s="35">
        <v>2.483052953156823</v>
      </c>
      <c r="V22" s="35">
        <v>0.6170631364562119</v>
      </c>
      <c r="W22" s="35">
        <v>4.005217922606924</v>
      </c>
      <c r="X22" s="34">
        <v>1900.358340076292</v>
      </c>
      <c r="Y22" s="35">
        <v>0.4476699770817418</v>
      </c>
      <c r="Z22" s="35">
        <v>0.6611740473738414</v>
      </c>
      <c r="AA22" s="21">
        <v>2.4890234670704015</v>
      </c>
      <c r="AB22" s="20">
        <v>-51.2</v>
      </c>
      <c r="AC22" s="20">
        <v>-8.3</v>
      </c>
      <c r="AH22" s="105">
        <f t="shared" si="0"/>
        <v>1.0452150084317033</v>
      </c>
    </row>
    <row r="23" spans="1:34" ht="12">
      <c r="A23" s="20">
        <v>1680</v>
      </c>
      <c r="B23" s="35">
        <v>512.1951219512196</v>
      </c>
      <c r="C23" s="20">
        <v>464</v>
      </c>
      <c r="D23" s="21">
        <v>0.22095238095238093</v>
      </c>
      <c r="E23" s="21">
        <v>0.2790476190476191</v>
      </c>
      <c r="F23" s="34">
        <v>1098.75</v>
      </c>
      <c r="G23" s="34">
        <v>245.00862068965526</v>
      </c>
      <c r="H23" s="35">
        <v>0.5468491379310346</v>
      </c>
      <c r="I23" s="35">
        <v>1.708745689655173</v>
      </c>
      <c r="J23" s="35">
        <v>0</v>
      </c>
      <c r="K23" s="35">
        <v>0.6415689655172416</v>
      </c>
      <c r="L23" s="35">
        <v>2.153297413793104</v>
      </c>
      <c r="M23" s="35">
        <v>1.7996767241379317</v>
      </c>
      <c r="N23" s="35">
        <v>1.4081681034482763</v>
      </c>
      <c r="O23" s="35">
        <v>2.6483663793103456</v>
      </c>
      <c r="P23" s="35">
        <v>0.8676336206896555</v>
      </c>
      <c r="Q23" s="35">
        <v>0.06440948275862071</v>
      </c>
      <c r="R23" s="35">
        <v>3.3341379310344843</v>
      </c>
      <c r="S23" s="35">
        <v>6.7390000000000025</v>
      </c>
      <c r="T23" s="35">
        <v>6.571030172413796</v>
      </c>
      <c r="U23" s="35">
        <v>4.02875</v>
      </c>
      <c r="V23" s="35">
        <v>1.0924353448275865</v>
      </c>
      <c r="W23" s="35">
        <v>12.4600775862069</v>
      </c>
      <c r="X23" s="34">
        <v>108.6226203807391</v>
      </c>
      <c r="Y23" s="35">
        <v>0.29794721407624636</v>
      </c>
      <c r="Z23" s="35">
        <v>0.5317119694802098</v>
      </c>
      <c r="AA23" s="21">
        <v>0.22298850574712642</v>
      </c>
      <c r="AB23" s="20">
        <v>-45.4</v>
      </c>
      <c r="AC23" s="20">
        <v>-10.9</v>
      </c>
      <c r="AH23" s="105">
        <f t="shared" si="0"/>
        <v>1.0361407919547454</v>
      </c>
    </row>
    <row r="24" spans="1:34" ht="12">
      <c r="A24" s="20">
        <v>1740</v>
      </c>
      <c r="B24" s="35">
        <v>530.4878048780488</v>
      </c>
      <c r="C24" s="20">
        <v>366</v>
      </c>
      <c r="D24" s="21">
        <v>0.17428571428571427</v>
      </c>
      <c r="E24" s="21">
        <v>0.32571428571428573</v>
      </c>
      <c r="F24" s="34">
        <v>26220</v>
      </c>
      <c r="G24" s="34">
        <v>25061.311475409842</v>
      </c>
      <c r="H24" s="35">
        <v>34.29718032786886</v>
      </c>
      <c r="I24" s="35">
        <v>91.4597704918033</v>
      </c>
      <c r="J24" s="35">
        <v>0.052327868852459034</v>
      </c>
      <c r="K24" s="35">
        <v>29.055049180327874</v>
      </c>
      <c r="L24" s="35">
        <v>61.079704918032796</v>
      </c>
      <c r="M24" s="35">
        <v>3.4536393442622955</v>
      </c>
      <c r="N24" s="35">
        <v>23.62977049180328</v>
      </c>
      <c r="O24" s="35">
        <v>32.82078688524591</v>
      </c>
      <c r="P24" s="35">
        <v>6.256918032786887</v>
      </c>
      <c r="Q24" s="35">
        <v>0.6111147540983608</v>
      </c>
      <c r="R24" s="35">
        <v>14.007049180327872</v>
      </c>
      <c r="S24" s="35">
        <v>15.01809836065574</v>
      </c>
      <c r="T24" s="35">
        <v>16.638393442622956</v>
      </c>
      <c r="U24" s="35">
        <v>18.269901639344265</v>
      </c>
      <c r="V24" s="35">
        <v>4.175016393442624</v>
      </c>
      <c r="W24" s="35">
        <v>66.12186885245903</v>
      </c>
      <c r="X24" s="34">
        <v>199.28370807388805</v>
      </c>
      <c r="Y24" s="35">
        <v>0.4756907260655387</v>
      </c>
      <c r="Z24" s="35">
        <v>0.7199635576813574</v>
      </c>
      <c r="AA24" s="21">
        <v>0.9558089807555239</v>
      </c>
      <c r="AB24" s="20">
        <v>-51.5</v>
      </c>
      <c r="AC24" s="20">
        <v>-5.7</v>
      </c>
      <c r="AH24" s="105">
        <f t="shared" si="0"/>
        <v>1.0482867685819715</v>
      </c>
    </row>
    <row r="25" spans="1:34" ht="12">
      <c r="A25" s="20">
        <v>1800</v>
      </c>
      <c r="B25" s="35">
        <v>548.7804878048781</v>
      </c>
      <c r="C25" s="20">
        <v>389</v>
      </c>
      <c r="D25" s="21">
        <v>0.18523809523809523</v>
      </c>
      <c r="E25" s="21">
        <v>0.3147619047619048</v>
      </c>
      <c r="F25" s="34">
        <v>24112.056555269926</v>
      </c>
      <c r="G25" s="34">
        <v>46253.00771208227</v>
      </c>
      <c r="H25" s="35">
        <v>12.929431876606685</v>
      </c>
      <c r="I25" s="35">
        <v>1.6448534704370184</v>
      </c>
      <c r="J25" s="35">
        <v>0.9267593830334192</v>
      </c>
      <c r="K25" s="35">
        <v>0.830922879177378</v>
      </c>
      <c r="L25" s="35">
        <v>0.2599820051413882</v>
      </c>
      <c r="M25" s="35">
        <v>4.479167095115682</v>
      </c>
      <c r="N25" s="35">
        <v>0.18351670951156815</v>
      </c>
      <c r="O25" s="35">
        <v>0.13253984575835479</v>
      </c>
      <c r="P25" s="35">
        <v>0.061172236503856045</v>
      </c>
      <c r="Q25" s="35">
        <v>0.010195372750642676</v>
      </c>
      <c r="R25" s="35">
        <v>0.5726401028277636</v>
      </c>
      <c r="S25" s="35">
        <v>2.04587146529563</v>
      </c>
      <c r="T25" s="35">
        <v>2.360228791773779</v>
      </c>
      <c r="U25" s="35">
        <v>1.2659254498714654</v>
      </c>
      <c r="V25" s="35">
        <v>0</v>
      </c>
      <c r="W25" s="35">
        <v>0</v>
      </c>
      <c r="X25" s="34">
        <v>3173.6038241809492</v>
      </c>
      <c r="Y25" s="35">
        <v>3.196078431372549</v>
      </c>
      <c r="Z25" s="35">
        <v>1.3846153846153846</v>
      </c>
      <c r="AA25" s="21">
        <v>1.9182522903453136</v>
      </c>
      <c r="AB25" s="20">
        <v>-50.2</v>
      </c>
      <c r="AC25" s="20">
        <v>-3</v>
      </c>
      <c r="AH25" s="105">
        <f t="shared" si="0"/>
        <v>1.0496946725626448</v>
      </c>
    </row>
    <row r="26" spans="1:34" ht="12">
      <c r="A26" s="20">
        <v>1860</v>
      </c>
      <c r="B26" s="35">
        <v>567.0731707317074</v>
      </c>
      <c r="C26" s="20">
        <v>412</v>
      </c>
      <c r="D26" s="21">
        <v>0.19619047619047617</v>
      </c>
      <c r="E26" s="21">
        <v>0.30380952380952386</v>
      </c>
      <c r="F26" s="34">
        <v>17746.310679611655</v>
      </c>
      <c r="G26" s="34">
        <v>20316.8932038835</v>
      </c>
      <c r="H26" s="35">
        <v>39.59781067961166</v>
      </c>
      <c r="I26" s="35">
        <v>152.07937864077675</v>
      </c>
      <c r="J26" s="35">
        <v>0</v>
      </c>
      <c r="K26" s="35">
        <v>51.34661165048545</v>
      </c>
      <c r="L26" s="35">
        <v>104.41365533980586</v>
      </c>
      <c r="M26" s="35">
        <v>5.303762135922332</v>
      </c>
      <c r="N26" s="35">
        <v>31.043655339805838</v>
      </c>
      <c r="O26" s="35">
        <v>42.936470873786426</v>
      </c>
      <c r="P26" s="35">
        <v>9.828606796116508</v>
      </c>
      <c r="Q26" s="35">
        <v>1.2512233009708742</v>
      </c>
      <c r="R26" s="35">
        <v>15.185019417475733</v>
      </c>
      <c r="S26" s="35">
        <v>13.74487378640777</v>
      </c>
      <c r="T26" s="35">
        <v>21.167043689320398</v>
      </c>
      <c r="U26" s="35">
        <v>24.316781553398062</v>
      </c>
      <c r="V26" s="35">
        <v>5.681606796116507</v>
      </c>
      <c r="W26" s="35">
        <v>51.05858252427186</v>
      </c>
      <c r="X26" s="34">
        <v>105.99536270288175</v>
      </c>
      <c r="Y26" s="35">
        <v>0.49176146054251263</v>
      </c>
      <c r="Z26" s="35">
        <v>0.723013668986908</v>
      </c>
      <c r="AA26" s="21">
        <v>1.1448516579406631</v>
      </c>
      <c r="AB26" s="20">
        <v>-50.3</v>
      </c>
      <c r="AC26" s="20">
        <v>-5.7</v>
      </c>
      <c r="AH26" s="105">
        <f t="shared" si="0"/>
        <v>1.046962198589028</v>
      </c>
    </row>
    <row r="27" spans="1:34" ht="12">
      <c r="A27" s="20">
        <v>1920</v>
      </c>
      <c r="B27" s="35">
        <v>585.3658536585366</v>
      </c>
      <c r="C27" s="20">
        <v>483</v>
      </c>
      <c r="D27" s="21">
        <v>0.23</v>
      </c>
      <c r="E27" s="21">
        <v>0.27</v>
      </c>
      <c r="F27" s="34">
        <v>19440</v>
      </c>
      <c r="G27" s="34">
        <v>43704.78260869565</v>
      </c>
      <c r="H27" s="35">
        <v>10.656782608695652</v>
      </c>
      <c r="I27" s="35">
        <v>0.7278260869565218</v>
      </c>
      <c r="J27" s="35">
        <v>0.05282608695652174</v>
      </c>
      <c r="K27" s="35">
        <v>0.34747826086956524</v>
      </c>
      <c r="L27" s="35">
        <v>1.223217391304348</v>
      </c>
      <c r="M27" s="35">
        <v>1.9792173913043478</v>
      </c>
      <c r="N27" s="35">
        <v>1.2079565217391304</v>
      </c>
      <c r="O27" s="35">
        <v>2.853782608695652</v>
      </c>
      <c r="P27" s="35">
        <v>0.9590869565217391</v>
      </c>
      <c r="Q27" s="35">
        <v>0.05282608695652174</v>
      </c>
      <c r="R27" s="35">
        <v>1.9064347826086958</v>
      </c>
      <c r="S27" s="35">
        <v>3.669652173913043</v>
      </c>
      <c r="T27" s="35">
        <v>4.251913043478261</v>
      </c>
      <c r="U27" s="35">
        <v>6.042130434782609</v>
      </c>
      <c r="V27" s="35">
        <v>1.6446521739130435</v>
      </c>
      <c r="W27" s="35">
        <v>16.501695652173915</v>
      </c>
      <c r="X27" s="34">
        <v>3838.935863064549</v>
      </c>
      <c r="Y27" s="35">
        <v>0.28406909788867557</v>
      </c>
      <c r="Z27" s="35">
        <v>0.423282599753188</v>
      </c>
      <c r="AA27" s="21">
        <v>2.2481884057971007</v>
      </c>
      <c r="AB27" s="20">
        <v>-51</v>
      </c>
      <c r="AC27" s="20">
        <v>-2.5</v>
      </c>
      <c r="AH27" s="105">
        <f t="shared" si="0"/>
        <v>1.0511064278187565</v>
      </c>
    </row>
    <row r="28" spans="1:34" ht="12">
      <c r="A28" s="20">
        <v>1980</v>
      </c>
      <c r="B28" s="35">
        <v>603.6585365853659</v>
      </c>
      <c r="C28" s="20">
        <v>423</v>
      </c>
      <c r="D28" s="21">
        <v>0.20142857142857143</v>
      </c>
      <c r="E28" s="21">
        <v>0.2985714285714286</v>
      </c>
      <c r="F28" s="34">
        <v>21611.48936170213</v>
      </c>
      <c r="G28" s="34">
        <v>38553.82978723405</v>
      </c>
      <c r="H28" s="35">
        <v>6.456765957446809</v>
      </c>
      <c r="I28" s="35">
        <v>1.0331418439716311</v>
      </c>
      <c r="J28" s="35">
        <v>0.09634751773049646</v>
      </c>
      <c r="K28" s="35">
        <v>0.4031773049645391</v>
      </c>
      <c r="L28" s="35">
        <v>1.4407659574468086</v>
      </c>
      <c r="M28" s="35">
        <v>1.9269503546099291</v>
      </c>
      <c r="N28" s="35">
        <v>0.8863971631205675</v>
      </c>
      <c r="O28" s="35">
        <v>1.7046099290780141</v>
      </c>
      <c r="P28" s="35">
        <v>0.40465957446808515</v>
      </c>
      <c r="Q28" s="35">
        <v>0.03260992907801419</v>
      </c>
      <c r="R28" s="35">
        <v>1.1976737588652484</v>
      </c>
      <c r="S28" s="35">
        <v>3.447758865248227</v>
      </c>
      <c r="T28" s="35">
        <v>3.4181134751773055</v>
      </c>
      <c r="U28" s="35">
        <v>4.623198581560285</v>
      </c>
      <c r="V28" s="35">
        <v>1.0183191489361703</v>
      </c>
      <c r="W28" s="35">
        <v>8.767624113475177</v>
      </c>
      <c r="X28" s="34">
        <v>5147.4371660399775</v>
      </c>
      <c r="Y28" s="35">
        <v>0.2798353909465021</v>
      </c>
      <c r="Z28" s="35">
        <v>0.52</v>
      </c>
      <c r="AA28" s="21">
        <v>1.7839506172839508</v>
      </c>
      <c r="AB28" s="20">
        <v>-49.5</v>
      </c>
      <c r="AC28" s="20">
        <v>-1.3</v>
      </c>
      <c r="AH28" s="105">
        <f t="shared" si="0"/>
        <v>1.0507101525512887</v>
      </c>
    </row>
    <row r="29" spans="1:34" ht="12">
      <c r="A29" s="20">
        <v>2040</v>
      </c>
      <c r="B29" s="35">
        <v>621.9512195121952</v>
      </c>
      <c r="C29" s="20">
        <v>432</v>
      </c>
      <c r="D29" s="21">
        <v>0.20571428571428568</v>
      </c>
      <c r="E29" s="21">
        <v>0.2942857142857143</v>
      </c>
      <c r="F29" s="34">
        <v>23203.61111111112</v>
      </c>
      <c r="G29" s="34">
        <v>49296.94444444445</v>
      </c>
      <c r="H29" s="35">
        <v>12.854972222222226</v>
      </c>
      <c r="I29" s="35">
        <v>0.8240000000000001</v>
      </c>
      <c r="J29" s="35">
        <v>0.2818194444444445</v>
      </c>
      <c r="K29" s="35">
        <v>0.2517777777777778</v>
      </c>
      <c r="L29" s="35">
        <v>0.6451805555555558</v>
      </c>
      <c r="M29" s="35">
        <v>2.5120555555555564</v>
      </c>
      <c r="N29" s="35">
        <v>0.6709305555555557</v>
      </c>
      <c r="O29" s="35">
        <v>1.3490138888888892</v>
      </c>
      <c r="P29" s="35">
        <v>0.515</v>
      </c>
      <c r="Q29" s="35">
        <v>0.03433333333333335</v>
      </c>
      <c r="R29" s="35">
        <v>3.3718194444444456</v>
      </c>
      <c r="S29" s="35">
        <v>8.812222222222225</v>
      </c>
      <c r="T29" s="35">
        <v>7.26865277777778</v>
      </c>
      <c r="U29" s="35">
        <v>2.683722222222223</v>
      </c>
      <c r="V29" s="35">
        <v>0.8812222222222225</v>
      </c>
      <c r="W29" s="35">
        <v>7.378805555555558</v>
      </c>
      <c r="X29" s="34">
        <v>3603.8485672453457</v>
      </c>
      <c r="Y29" s="35">
        <v>0.39024390243902435</v>
      </c>
      <c r="Z29" s="35">
        <v>0.4973488865323436</v>
      </c>
      <c r="AA29" s="21">
        <v>2.1245376078914915</v>
      </c>
      <c r="AB29" s="20">
        <v>-49.7</v>
      </c>
      <c r="AC29" s="20">
        <v>-0.7</v>
      </c>
      <c r="AH29" s="105">
        <f t="shared" si="0"/>
        <v>1.0515626644217615</v>
      </c>
    </row>
    <row r="30" spans="1:34" ht="12">
      <c r="A30" s="20">
        <v>2100</v>
      </c>
      <c r="B30" s="35">
        <v>640.2439024390244</v>
      </c>
      <c r="C30" s="20">
        <v>419</v>
      </c>
      <c r="D30" s="21">
        <v>0.19952380952380952</v>
      </c>
      <c r="E30" s="21">
        <v>0.30047619047619045</v>
      </c>
      <c r="F30" s="34">
        <v>18493.269689737466</v>
      </c>
      <c r="G30" s="34">
        <v>50675.77565632458</v>
      </c>
      <c r="H30" s="35">
        <v>12.374527446300714</v>
      </c>
      <c r="I30" s="35">
        <v>2.24690214797136</v>
      </c>
      <c r="J30" s="35">
        <v>0.21987112171837705</v>
      </c>
      <c r="K30" s="35">
        <v>0.7213579952267302</v>
      </c>
      <c r="L30" s="35">
        <v>2.5239999999999996</v>
      </c>
      <c r="M30" s="35">
        <v>1.8719164677804296</v>
      </c>
      <c r="N30" s="35">
        <v>0.8252696897374702</v>
      </c>
      <c r="O30" s="35">
        <v>1.7905942720763723</v>
      </c>
      <c r="P30" s="35">
        <v>0.25450835322195703</v>
      </c>
      <c r="Q30" s="35">
        <v>0.019577565632458233</v>
      </c>
      <c r="R30" s="35">
        <v>1.6445155131264917</v>
      </c>
      <c r="S30" s="35">
        <v>4.8010214797136035</v>
      </c>
      <c r="T30" s="35">
        <v>4.585367064439141</v>
      </c>
      <c r="U30" s="35">
        <v>1.569217183770883</v>
      </c>
      <c r="V30" s="35">
        <v>0</v>
      </c>
      <c r="W30" s="35">
        <v>5.4470811455847254</v>
      </c>
      <c r="X30" s="34">
        <v>3465.8564218766096</v>
      </c>
      <c r="Y30" s="35">
        <v>0.285799522673031</v>
      </c>
      <c r="Z30" s="35">
        <v>0.4608915054667788</v>
      </c>
      <c r="AA30" s="21">
        <v>2.7402280130293164</v>
      </c>
      <c r="AH30" s="105"/>
    </row>
    <row r="31" spans="1:34" ht="12">
      <c r="A31" s="20">
        <v>2160</v>
      </c>
      <c r="B31" s="35">
        <v>658.5365853658537</v>
      </c>
      <c r="C31" s="20">
        <v>378</v>
      </c>
      <c r="D31" s="21">
        <v>0.18</v>
      </c>
      <c r="E31" s="21">
        <v>0.32</v>
      </c>
      <c r="F31" s="34">
        <v>23182.222222222223</v>
      </c>
      <c r="G31" s="34">
        <v>48515.555555555555</v>
      </c>
      <c r="H31" s="35">
        <v>12.956444444444445</v>
      </c>
      <c r="I31" s="35">
        <v>0.9777777777777779</v>
      </c>
      <c r="J31" s="35">
        <v>0.2951111111111111</v>
      </c>
      <c r="K31" s="35">
        <v>0.5671111111111111</v>
      </c>
      <c r="L31" s="35">
        <v>1.8435555555555554</v>
      </c>
      <c r="M31" s="35">
        <v>2.6204444444444444</v>
      </c>
      <c r="N31" s="35">
        <v>1.7102222222222223</v>
      </c>
      <c r="O31" s="35">
        <v>3.857777777777778</v>
      </c>
      <c r="P31" s="35">
        <v>1.2888888888888888</v>
      </c>
      <c r="Q31" s="35">
        <v>0.08177777777777778</v>
      </c>
      <c r="R31" s="35">
        <v>3.7866666666666666</v>
      </c>
      <c r="S31" s="35">
        <v>8.764444444444445</v>
      </c>
      <c r="T31" s="35">
        <v>9.658666666666667</v>
      </c>
      <c r="U31" s="35">
        <v>7.946666666666666</v>
      </c>
      <c r="V31" s="35">
        <v>2.3644444444444446</v>
      </c>
      <c r="W31" s="35">
        <v>22.8</v>
      </c>
      <c r="X31" s="34">
        <v>3481.7555498851743</v>
      </c>
      <c r="Y31" s="35">
        <v>0.3076181292189007</v>
      </c>
      <c r="Z31" s="35">
        <v>0.4433179723502304</v>
      </c>
      <c r="AA31" s="21">
        <v>2.0927914110429446</v>
      </c>
      <c r="AB31" s="20">
        <v>-49.1</v>
      </c>
      <c r="AC31" s="20">
        <v>-1.7</v>
      </c>
      <c r="AH31" s="105">
        <f t="shared" si="0"/>
        <v>1.0498475128825324</v>
      </c>
    </row>
    <row r="32" spans="1:34" ht="12">
      <c r="A32" s="20">
        <v>2220</v>
      </c>
      <c r="B32" s="35">
        <v>676.829268292683</v>
      </c>
      <c r="C32" s="20">
        <v>347</v>
      </c>
      <c r="D32" s="21">
        <v>0.16523809523809524</v>
      </c>
      <c r="E32" s="21">
        <v>0.33476190476190476</v>
      </c>
      <c r="F32" s="34">
        <v>23115.93659942363</v>
      </c>
      <c r="G32" s="34">
        <v>57799.9711815562</v>
      </c>
      <c r="H32" s="35">
        <v>12.706674351585013</v>
      </c>
      <c r="I32" s="35">
        <v>1.0676685878962535</v>
      </c>
      <c r="J32" s="35">
        <v>0.4355763688760807</v>
      </c>
      <c r="K32" s="35">
        <v>0.3059164265129683</v>
      </c>
      <c r="L32" s="35">
        <v>1.3371181556195966</v>
      </c>
      <c r="M32" s="35">
        <v>2.054299711815562</v>
      </c>
      <c r="N32" s="35">
        <v>1.422207492795389</v>
      </c>
      <c r="O32" s="35">
        <v>3.267835734870317</v>
      </c>
      <c r="P32" s="35">
        <v>1.039305475504323</v>
      </c>
      <c r="Q32" s="35">
        <v>0.0040518731988472625</v>
      </c>
      <c r="R32" s="35">
        <v>1.8010576368876081</v>
      </c>
      <c r="S32" s="35">
        <v>3.8796685878962536</v>
      </c>
      <c r="T32" s="35">
        <v>5.299850144092219</v>
      </c>
      <c r="U32" s="35">
        <v>7.903178674351585</v>
      </c>
      <c r="V32" s="35">
        <v>2.1333112391930835</v>
      </c>
      <c r="W32" s="35">
        <v>19.50571757925072</v>
      </c>
      <c r="X32" s="34">
        <v>4196.205324312399</v>
      </c>
      <c r="Y32" s="35">
        <v>0.2287878787878788</v>
      </c>
      <c r="Z32" s="35">
        <v>0.43521388716676995</v>
      </c>
      <c r="AA32" s="21">
        <v>2.5004382120946542</v>
      </c>
      <c r="AH32" s="105"/>
    </row>
    <row r="33" spans="1:34" ht="12">
      <c r="A33" s="20">
        <v>2280</v>
      </c>
      <c r="B33" s="35">
        <v>695.1219512195122</v>
      </c>
      <c r="C33" s="20">
        <v>366</v>
      </c>
      <c r="D33" s="21">
        <v>0.17428571428571427</v>
      </c>
      <c r="E33" s="21">
        <v>0.32571428571428573</v>
      </c>
      <c r="F33" s="34">
        <v>24089.50819672132</v>
      </c>
      <c r="G33" s="34">
        <v>27434.75409836066</v>
      </c>
      <c r="H33" s="35">
        <v>8.2192131147541</v>
      </c>
      <c r="I33" s="35">
        <v>1.2128852459016397</v>
      </c>
      <c r="J33" s="35">
        <v>0.3214426229508197</v>
      </c>
      <c r="K33" s="35">
        <v>0.5307540983606558</v>
      </c>
      <c r="L33" s="35">
        <v>2.6836721311475413</v>
      </c>
      <c r="M33" s="35">
        <v>2.4108196721311477</v>
      </c>
      <c r="N33" s="35">
        <v>2.642557377049181</v>
      </c>
      <c r="O33" s="35">
        <v>6.3933442622950825</v>
      </c>
      <c r="P33" s="35">
        <v>2.1099344262295086</v>
      </c>
      <c r="Q33" s="35">
        <v>0.10839344262295084</v>
      </c>
      <c r="R33" s="35">
        <v>4.348819672131148</v>
      </c>
      <c r="S33" s="35">
        <v>6.083114754098362</v>
      </c>
      <c r="T33" s="35">
        <v>8.079049180327871</v>
      </c>
      <c r="U33" s="35">
        <v>12.119508196721315</v>
      </c>
      <c r="V33" s="35">
        <v>3.3751475409836074</v>
      </c>
      <c r="W33" s="35">
        <v>32.904885245901646</v>
      </c>
      <c r="X33" s="34">
        <v>2908.658609074698</v>
      </c>
      <c r="Y33" s="35">
        <v>0.19777158774373257</v>
      </c>
      <c r="Z33" s="35">
        <v>0.41332943583747445</v>
      </c>
      <c r="AA33" s="21">
        <v>1.138867339022498</v>
      </c>
      <c r="AB33" s="20">
        <v>-49.3</v>
      </c>
      <c r="AC33" s="20">
        <v>-1.7</v>
      </c>
      <c r="AH33" s="105">
        <f t="shared" si="0"/>
        <v>1.05006837067424</v>
      </c>
    </row>
    <row r="34" spans="1:34" ht="12">
      <c r="A34" s="20">
        <v>2340</v>
      </c>
      <c r="B34" s="35">
        <v>713.4146341463415</v>
      </c>
      <c r="C34" s="20">
        <v>358</v>
      </c>
      <c r="D34" s="21">
        <v>0.17047619047619048</v>
      </c>
      <c r="E34" s="21">
        <v>0.32952380952380955</v>
      </c>
      <c r="F34" s="34">
        <v>15173.743016759778</v>
      </c>
      <c r="G34" s="34">
        <v>26365.586592178774</v>
      </c>
      <c r="H34" s="35">
        <v>8.118435754189944</v>
      </c>
      <c r="I34" s="35">
        <v>0.8427709497206705</v>
      </c>
      <c r="J34" s="35">
        <v>0.2841452513966481</v>
      </c>
      <c r="K34" s="35">
        <v>0.2338882681564246</v>
      </c>
      <c r="L34" s="35">
        <v>0.6456089385474861</v>
      </c>
      <c r="M34" s="35">
        <v>2.5186480446927373</v>
      </c>
      <c r="N34" s="35">
        <v>1.0360670391061453</v>
      </c>
      <c r="O34" s="35">
        <v>2.2151731843575417</v>
      </c>
      <c r="P34" s="35">
        <v>0.7035977653631286</v>
      </c>
      <c r="Q34" s="35">
        <v>0</v>
      </c>
      <c r="R34" s="35">
        <v>1.6178882681564248</v>
      </c>
      <c r="S34" s="35">
        <v>4.364625698324023</v>
      </c>
      <c r="T34" s="35">
        <v>4.4922011173184355</v>
      </c>
      <c r="U34" s="35">
        <v>5.976715083798884</v>
      </c>
      <c r="V34" s="35">
        <v>1.0341340782122905</v>
      </c>
      <c r="W34" s="35">
        <v>8.599743016759776</v>
      </c>
      <c r="X34" s="34">
        <v>2942.1915444348583</v>
      </c>
      <c r="Y34" s="35">
        <v>0.3622754491017964</v>
      </c>
      <c r="Z34" s="35">
        <v>0.46771378708551486</v>
      </c>
      <c r="AA34" s="21">
        <v>1.737579617834395</v>
      </c>
      <c r="AH34" s="105"/>
    </row>
    <row r="35" spans="1:34" ht="12">
      <c r="A35" s="20">
        <v>2400</v>
      </c>
      <c r="B35" s="35">
        <v>731.7073170731708</v>
      </c>
      <c r="C35" s="20">
        <v>455</v>
      </c>
      <c r="D35" s="21">
        <v>0.21666666666666665</v>
      </c>
      <c r="E35" s="21">
        <v>0.2833333333333333</v>
      </c>
      <c r="F35" s="34">
        <v>16123.846153846156</v>
      </c>
      <c r="G35" s="34">
        <v>97213.84615384616</v>
      </c>
      <c r="H35" s="35">
        <v>34.76761538461539</v>
      </c>
      <c r="I35" s="35">
        <v>3.3411538461538464</v>
      </c>
      <c r="J35" s="35">
        <v>0.29292307692307695</v>
      </c>
      <c r="K35" s="35">
        <v>0.7532307692307693</v>
      </c>
      <c r="L35" s="35">
        <v>1.6660000000000001</v>
      </c>
      <c r="M35" s="35">
        <v>1.8569230769230771</v>
      </c>
      <c r="N35" s="35">
        <v>1.2972307692307692</v>
      </c>
      <c r="O35" s="35">
        <v>1.7784615384615388</v>
      </c>
      <c r="P35" s="35">
        <v>0.38053846153846155</v>
      </c>
      <c r="Q35" s="35">
        <v>0.04184615384615385</v>
      </c>
      <c r="R35" s="35">
        <v>1.0723076923076922</v>
      </c>
      <c r="S35" s="35">
        <v>2.1655384615384614</v>
      </c>
      <c r="T35" s="35">
        <v>2.539538461538462</v>
      </c>
      <c r="U35" s="35">
        <v>2.4532307692307693</v>
      </c>
      <c r="V35" s="35">
        <v>0.31384615384615383</v>
      </c>
      <c r="W35" s="35">
        <v>0</v>
      </c>
      <c r="X35" s="34">
        <v>2550.957381099444</v>
      </c>
      <c r="Y35" s="35">
        <v>0.45211930926216637</v>
      </c>
      <c r="Z35" s="35">
        <v>0.7294117647058822</v>
      </c>
      <c r="AA35" s="21">
        <v>6.02919708029197</v>
      </c>
      <c r="AB35" s="20">
        <v>-48.9</v>
      </c>
      <c r="AC35" s="20">
        <v>-3.5</v>
      </c>
      <c r="AH35" s="105">
        <f t="shared" si="0"/>
        <v>1.0477342025023657</v>
      </c>
    </row>
    <row r="36" spans="1:34" ht="12">
      <c r="A36" s="20">
        <v>2460</v>
      </c>
      <c r="B36" s="35">
        <v>750</v>
      </c>
      <c r="C36" s="20">
        <v>371</v>
      </c>
      <c r="D36" s="21">
        <v>0.17666666666666667</v>
      </c>
      <c r="E36" s="21">
        <v>0.32333333333333336</v>
      </c>
      <c r="F36" s="34">
        <v>13049.245283018869</v>
      </c>
      <c r="G36" s="34">
        <v>53899.05660377359</v>
      </c>
      <c r="H36" s="35">
        <v>18.82715094339623</v>
      </c>
      <c r="I36" s="35">
        <v>1.4458490566037736</v>
      </c>
      <c r="J36" s="35">
        <v>0.24158490566037738</v>
      </c>
      <c r="K36" s="35">
        <v>0.2928301886792453</v>
      </c>
      <c r="L36" s="35">
        <v>0.21779245283018867</v>
      </c>
      <c r="M36" s="35">
        <v>2.476245283018868</v>
      </c>
      <c r="N36" s="35">
        <v>0.21230188679245288</v>
      </c>
      <c r="O36" s="35">
        <v>0.1079811320754717</v>
      </c>
      <c r="P36" s="35">
        <v>0.03111320754716982</v>
      </c>
      <c r="Q36" s="35">
        <v>0.003660377358490566</v>
      </c>
      <c r="R36" s="35">
        <v>1.1804716981132077</v>
      </c>
      <c r="S36" s="35">
        <v>4.225905660377359</v>
      </c>
      <c r="T36" s="35">
        <v>4.324735849056604</v>
      </c>
      <c r="U36" s="35">
        <v>0.42826415094339626</v>
      </c>
      <c r="V36" s="35">
        <v>0</v>
      </c>
      <c r="W36" s="35">
        <v>0</v>
      </c>
      <c r="X36" s="34">
        <v>2658.662092624357</v>
      </c>
      <c r="Y36" s="35">
        <v>1.3445378151260508</v>
      </c>
      <c r="Z36" s="35">
        <v>1.9661016949152545</v>
      </c>
      <c r="AA36" s="21">
        <v>4.130434782608696</v>
      </c>
      <c r="AH36" s="105"/>
    </row>
    <row r="37" spans="1:34" ht="12">
      <c r="A37" s="20">
        <v>2520</v>
      </c>
      <c r="B37" s="35">
        <v>768.2926829268293</v>
      </c>
      <c r="C37" s="20">
        <v>356</v>
      </c>
      <c r="D37" s="21">
        <v>0.16952380952380952</v>
      </c>
      <c r="E37" s="21">
        <v>0.3304761904761905</v>
      </c>
      <c r="F37" s="34">
        <v>28793.20224719101</v>
      </c>
      <c r="G37" s="34">
        <v>54915.67415730337</v>
      </c>
      <c r="H37" s="35">
        <v>16.83729775280899</v>
      </c>
      <c r="I37" s="35">
        <v>1.836370786516854</v>
      </c>
      <c r="J37" s="35">
        <v>0.3177584269662922</v>
      </c>
      <c r="K37" s="35">
        <v>0.7388370786516854</v>
      </c>
      <c r="L37" s="35">
        <v>2.766252808988764</v>
      </c>
      <c r="M37" s="35">
        <v>2.1697247191011235</v>
      </c>
      <c r="N37" s="35">
        <v>2.212612359550562</v>
      </c>
      <c r="O37" s="35">
        <v>4.692297752808989</v>
      </c>
      <c r="P37" s="35">
        <v>2.027415730337079</v>
      </c>
      <c r="Q37" s="35">
        <v>0.16765168539325842</v>
      </c>
      <c r="R37" s="35">
        <v>4.4564157303370795</v>
      </c>
      <c r="S37" s="35">
        <v>10.191662921348314</v>
      </c>
      <c r="T37" s="35">
        <v>9.505460674157304</v>
      </c>
      <c r="U37" s="35">
        <v>9.234488764044944</v>
      </c>
      <c r="V37" s="35">
        <v>1.8753595505617977</v>
      </c>
      <c r="W37" s="35">
        <v>22.23334269662921</v>
      </c>
      <c r="X37" s="34">
        <v>2940.8080175383648</v>
      </c>
      <c r="Y37" s="35">
        <v>0.2670894996476392</v>
      </c>
      <c r="Z37" s="35">
        <v>0.47154133776485246</v>
      </c>
      <c r="AA37" s="21">
        <v>1.9072444143534193</v>
      </c>
      <c r="AB37" s="20">
        <v>-49</v>
      </c>
      <c r="AC37" s="20">
        <v>-6</v>
      </c>
      <c r="AH37" s="105">
        <f t="shared" si="0"/>
        <v>1.0452155625657202</v>
      </c>
    </row>
    <row r="38" spans="1:34" ht="12">
      <c r="A38" s="20">
        <v>2580</v>
      </c>
      <c r="B38" s="35">
        <v>786.5853658536586</v>
      </c>
      <c r="C38" s="20">
        <v>339</v>
      </c>
      <c r="D38" s="21">
        <v>0.16142857142857142</v>
      </c>
      <c r="E38" s="21">
        <v>0.3385714285714286</v>
      </c>
      <c r="F38" s="34">
        <v>1405.2212389380531</v>
      </c>
      <c r="G38" s="34">
        <v>269865.3982300885</v>
      </c>
      <c r="H38" s="35">
        <v>61.12083185840709</v>
      </c>
      <c r="I38" s="35">
        <v>2.558761061946903</v>
      </c>
      <c r="J38" s="35">
        <v>1.0109203539823008</v>
      </c>
      <c r="K38" s="35">
        <v>0.7172920353982302</v>
      </c>
      <c r="L38" s="35">
        <v>2.8691681415929207</v>
      </c>
      <c r="M38" s="35">
        <v>3.091486725663717</v>
      </c>
      <c r="N38" s="35">
        <v>3.0138849557522125</v>
      </c>
      <c r="O38" s="35">
        <v>7.185504424778761</v>
      </c>
      <c r="P38" s="35">
        <v>2.35741592920354</v>
      </c>
      <c r="Q38" s="35">
        <v>0.11325663716814159</v>
      </c>
      <c r="R38" s="35">
        <v>7.649017699115044</v>
      </c>
      <c r="S38" s="35">
        <v>13.905398230088496</v>
      </c>
      <c r="T38" s="35">
        <v>14.066893805309734</v>
      </c>
      <c r="U38" s="35">
        <v>13.169230088495576</v>
      </c>
      <c r="V38" s="35">
        <v>3.2173274336283186</v>
      </c>
      <c r="W38" s="35">
        <v>41.33447787610619</v>
      </c>
      <c r="X38" s="34">
        <v>4237.863118371649</v>
      </c>
      <c r="Y38" s="35">
        <v>0.25</v>
      </c>
      <c r="Z38" s="35">
        <v>0.4194395796847636</v>
      </c>
      <c r="AA38" s="21">
        <v>192.044776119403</v>
      </c>
      <c r="AH38" s="105"/>
    </row>
    <row r="39" spans="1:34" ht="12">
      <c r="A39" s="20">
        <v>2640</v>
      </c>
      <c r="B39" s="35">
        <v>804.8780487804878</v>
      </c>
      <c r="C39" s="20">
        <v>442</v>
      </c>
      <c r="D39" s="21">
        <v>0.21047619047619046</v>
      </c>
      <c r="E39" s="21">
        <v>0.2895238095238095</v>
      </c>
      <c r="F39" s="34">
        <v>7565.610859728507</v>
      </c>
      <c r="G39" s="34">
        <v>48268.59728506787</v>
      </c>
      <c r="H39" s="35">
        <v>9.938461538461539</v>
      </c>
      <c r="I39" s="35">
        <v>0.6368868778280544</v>
      </c>
      <c r="J39" s="35">
        <v>0.20358371040723983</v>
      </c>
      <c r="K39" s="35">
        <v>0.2696108597285068</v>
      </c>
      <c r="L39" s="35">
        <v>1.3563076923076922</v>
      </c>
      <c r="M39" s="35">
        <v>1.3975746606334842</v>
      </c>
      <c r="N39" s="35">
        <v>1.383819004524887</v>
      </c>
      <c r="O39" s="35">
        <v>3.2931040723981906</v>
      </c>
      <c r="P39" s="35">
        <v>1.0426787330316742</v>
      </c>
      <c r="Q39" s="35">
        <v>0</v>
      </c>
      <c r="R39" s="35">
        <v>3.086769230769231</v>
      </c>
      <c r="S39" s="35">
        <v>5.253285067873303</v>
      </c>
      <c r="T39" s="35">
        <v>7.796705882352942</v>
      </c>
      <c r="U39" s="35">
        <v>9.155764705882353</v>
      </c>
      <c r="V39" s="35">
        <v>1.946425339366516</v>
      </c>
      <c r="W39" s="35">
        <v>22.436850678733034</v>
      </c>
      <c r="X39" s="34">
        <v>4564.255983350677</v>
      </c>
      <c r="Y39" s="35">
        <v>0.19878296146044627</v>
      </c>
      <c r="Z39" s="35">
        <v>0.4202172096908939</v>
      </c>
      <c r="AA39" s="21">
        <v>6.38</v>
      </c>
      <c r="AB39" s="20">
        <v>-47.3</v>
      </c>
      <c r="AC39" s="20">
        <v>-12</v>
      </c>
      <c r="AH39" s="105">
        <f t="shared" si="0"/>
        <v>1.0370525873832266</v>
      </c>
    </row>
    <row r="40" spans="1:34" ht="12">
      <c r="A40" s="20">
        <v>2700</v>
      </c>
      <c r="B40" s="35">
        <v>823.1707317073171</v>
      </c>
      <c r="C40" s="20">
        <v>420</v>
      </c>
      <c r="D40" s="21">
        <v>0.2</v>
      </c>
      <c r="E40" s="21">
        <v>0.3</v>
      </c>
      <c r="F40" s="34">
        <v>19935</v>
      </c>
      <c r="G40" s="34">
        <v>76335</v>
      </c>
      <c r="H40" s="35">
        <v>12.947999999999999</v>
      </c>
      <c r="I40" s="35">
        <v>0.7665</v>
      </c>
      <c r="J40" s="35">
        <v>0.609</v>
      </c>
      <c r="K40" s="35">
        <v>0.1875</v>
      </c>
      <c r="L40" s="35">
        <v>0.9269999999999998</v>
      </c>
      <c r="M40" s="35">
        <v>1.92</v>
      </c>
      <c r="N40" s="35">
        <v>0.8775</v>
      </c>
      <c r="O40" s="35">
        <v>1.7565</v>
      </c>
      <c r="P40" s="35">
        <v>0.4725</v>
      </c>
      <c r="Q40" s="35">
        <v>0.099</v>
      </c>
      <c r="R40" s="35">
        <v>1.4354999999999998</v>
      </c>
      <c r="S40" s="35">
        <v>3.1919999999999997</v>
      </c>
      <c r="T40" s="35">
        <v>3.669</v>
      </c>
      <c r="U40" s="35">
        <v>3.72</v>
      </c>
      <c r="V40" s="35">
        <v>0.6134999999999999</v>
      </c>
      <c r="W40" s="35">
        <v>6.615</v>
      </c>
      <c r="X40" s="34">
        <v>5566.006781144045</v>
      </c>
      <c r="Y40" s="35">
        <v>0.2022653721682848</v>
      </c>
      <c r="Z40" s="35">
        <v>0.4995730145175064</v>
      </c>
      <c r="AA40" s="21">
        <v>3.8291948833709557</v>
      </c>
      <c r="AH40" s="105"/>
    </row>
    <row r="41" spans="1:34" ht="12">
      <c r="A41" s="20">
        <v>2760</v>
      </c>
      <c r="B41" s="35">
        <v>841.4634146341464</v>
      </c>
      <c r="C41" s="20">
        <v>426</v>
      </c>
      <c r="D41" s="21">
        <v>0.20285714285714287</v>
      </c>
      <c r="E41" s="21">
        <v>0.29714285714285715</v>
      </c>
      <c r="F41" s="34">
        <v>144970.14084507042</v>
      </c>
      <c r="G41" s="34">
        <v>31405.07042253521</v>
      </c>
      <c r="H41" s="35">
        <v>5.400676056338027</v>
      </c>
      <c r="I41" s="35">
        <v>0.44236619718309855</v>
      </c>
      <c r="J41" s="35">
        <v>0.7572957746478872</v>
      </c>
      <c r="K41" s="35">
        <v>0.10546478873239434</v>
      </c>
      <c r="L41" s="35">
        <v>0.19774647887323946</v>
      </c>
      <c r="M41" s="35">
        <v>2.112225352112676</v>
      </c>
      <c r="N41" s="35">
        <v>0.1420845070422535</v>
      </c>
      <c r="O41" s="35">
        <v>0.19335211267605631</v>
      </c>
      <c r="P41" s="35">
        <v>0.03808450704225352</v>
      </c>
      <c r="Q41" s="35">
        <v>0.026366197183098586</v>
      </c>
      <c r="R41" s="35">
        <v>2.2059718309859155</v>
      </c>
      <c r="S41" s="35">
        <v>5.765408450704225</v>
      </c>
      <c r="T41" s="35">
        <v>4.709295774647886</v>
      </c>
      <c r="U41" s="35">
        <v>0.836394366197183</v>
      </c>
      <c r="V41" s="35">
        <v>0.1435492957746479</v>
      </c>
      <c r="W41" s="35">
        <v>0</v>
      </c>
      <c r="X41" s="34">
        <v>5374.780646778641</v>
      </c>
      <c r="Y41" s="35">
        <v>0.5333333333333332</v>
      </c>
      <c r="Z41" s="35">
        <v>0.7348484848484849</v>
      </c>
      <c r="AA41" s="21">
        <v>0.2166313024148732</v>
      </c>
      <c r="AB41" s="20">
        <v>-47.4</v>
      </c>
      <c r="AC41" s="20">
        <v>-3.6</v>
      </c>
      <c r="AH41" s="105">
        <f t="shared" si="0"/>
        <v>1.0459794247323115</v>
      </c>
    </row>
    <row r="42" spans="1:34" ht="12">
      <c r="A42" s="20">
        <v>2820</v>
      </c>
      <c r="B42" s="35">
        <v>859.7560975609756</v>
      </c>
      <c r="C42" s="20">
        <v>369</v>
      </c>
      <c r="D42" s="21">
        <v>0.17571428571428568</v>
      </c>
      <c r="E42" s="21">
        <v>0.3242857142857143</v>
      </c>
      <c r="F42" s="34">
        <v>10298.048780487807</v>
      </c>
      <c r="G42" s="34">
        <v>26907.804878048784</v>
      </c>
      <c r="H42" s="35">
        <v>4.0952276422764236</v>
      </c>
      <c r="I42" s="35">
        <v>0.30820325203252036</v>
      </c>
      <c r="J42" s="35">
        <v>0.20485365853658538</v>
      </c>
      <c r="K42" s="35">
        <v>0.086739837398374</v>
      </c>
      <c r="L42" s="35">
        <v>0.2639105691056911</v>
      </c>
      <c r="M42" s="35">
        <v>2.799666666666667</v>
      </c>
      <c r="N42" s="35">
        <v>0.24545528455284557</v>
      </c>
      <c r="O42" s="35">
        <v>0.35803252032520333</v>
      </c>
      <c r="P42" s="35">
        <v>0.06828455284552847</v>
      </c>
      <c r="Q42" s="35">
        <v>0.02399186991869919</v>
      </c>
      <c r="R42" s="35">
        <v>0.6219430894308945</v>
      </c>
      <c r="S42" s="35">
        <v>2.1629593495934962</v>
      </c>
      <c r="T42" s="35">
        <v>2.2663089430894314</v>
      </c>
      <c r="U42" s="35">
        <v>1.6646666666666672</v>
      </c>
      <c r="V42" s="35">
        <v>0.2565284552845529</v>
      </c>
      <c r="W42" s="35">
        <v>0</v>
      </c>
      <c r="X42" s="34">
        <v>6110.6454316848285</v>
      </c>
      <c r="Y42" s="35">
        <v>0.3286713286713287</v>
      </c>
      <c r="Z42" s="35">
        <v>0.6855670103092784</v>
      </c>
      <c r="AA42" s="21">
        <v>2.6129032258064515</v>
      </c>
      <c r="AH42" s="105"/>
    </row>
    <row r="43" spans="1:34" ht="12">
      <c r="A43" s="20">
        <v>2280</v>
      </c>
      <c r="B43" s="35">
        <v>695.1219512195122</v>
      </c>
      <c r="C43" s="20">
        <v>459</v>
      </c>
      <c r="D43" s="21">
        <v>0.21857142857142856</v>
      </c>
      <c r="E43" s="21">
        <v>0.2814285714285715</v>
      </c>
      <c r="F43" s="34">
        <v>45773.52941176471</v>
      </c>
      <c r="G43" s="34">
        <v>63258.888888888905</v>
      </c>
      <c r="H43" s="35">
        <v>5.644758169934643</v>
      </c>
      <c r="I43" s="35">
        <v>0.7532352941176472</v>
      </c>
      <c r="J43" s="35">
        <v>0.35279738562091517</v>
      </c>
      <c r="K43" s="35">
        <v>0.1892745098039216</v>
      </c>
      <c r="L43" s="35">
        <v>1.2167647058823532</v>
      </c>
      <c r="M43" s="35">
        <v>1.936522875816994</v>
      </c>
      <c r="N43" s="35">
        <v>1.2270653594771244</v>
      </c>
      <c r="O43" s="35">
        <v>2.724522875816994</v>
      </c>
      <c r="P43" s="35">
        <v>0.55881045751634</v>
      </c>
      <c r="Q43" s="35">
        <v>0.13133333333333336</v>
      </c>
      <c r="R43" s="35">
        <v>4.690660130718955</v>
      </c>
      <c r="S43" s="35">
        <v>8.11691503267974</v>
      </c>
      <c r="T43" s="35">
        <v>8.698901960784315</v>
      </c>
      <c r="U43" s="35">
        <v>6.864098039215689</v>
      </c>
      <c r="V43" s="35">
        <v>1.5386601307189547</v>
      </c>
      <c r="W43" s="35">
        <v>13.784849673202617</v>
      </c>
      <c r="X43" s="34">
        <v>9887.301267860736</v>
      </c>
      <c r="Y43" s="35">
        <v>0.15555555555555556</v>
      </c>
      <c r="Z43" s="35">
        <v>0.45037807183364836</v>
      </c>
      <c r="AA43" s="21">
        <v>1.3819971870604784</v>
      </c>
      <c r="AB43" s="20">
        <v>-48.7</v>
      </c>
      <c r="AC43" s="20">
        <v>-9</v>
      </c>
      <c r="AH43" s="105">
        <f t="shared" si="0"/>
        <v>1.0417323662356774</v>
      </c>
    </row>
    <row r="44" spans="1:34" ht="12">
      <c r="A44" s="20">
        <v>2940</v>
      </c>
      <c r="B44" s="35">
        <v>896.3414634146342</v>
      </c>
      <c r="C44" s="20">
        <v>413</v>
      </c>
      <c r="D44" s="21">
        <v>0.19666666666666666</v>
      </c>
      <c r="E44" s="21">
        <v>0.30333333333333334</v>
      </c>
      <c r="F44" s="34">
        <v>75730.50847457629</v>
      </c>
      <c r="G44" s="34">
        <v>23752.54237288136</v>
      </c>
      <c r="H44" s="35">
        <v>4.625576271186441</v>
      </c>
      <c r="I44" s="35">
        <v>4.901661016949153</v>
      </c>
      <c r="J44" s="35">
        <v>0.3825084745762712</v>
      </c>
      <c r="K44" s="35">
        <v>2.403016949152543</v>
      </c>
      <c r="L44" s="35">
        <v>13.258237288135595</v>
      </c>
      <c r="M44" s="35">
        <v>2.259576271186441</v>
      </c>
      <c r="N44" s="35">
        <v>11.862389830508477</v>
      </c>
      <c r="O44" s="35">
        <v>22.60193220338983</v>
      </c>
      <c r="P44" s="35">
        <v>6.27128813559322</v>
      </c>
      <c r="Q44" s="35">
        <v>0.4873898305084746</v>
      </c>
      <c r="R44" s="35">
        <v>11.607898305084747</v>
      </c>
      <c r="S44" s="35">
        <v>13.372372881355934</v>
      </c>
      <c r="T44" s="35">
        <v>18.61027118644068</v>
      </c>
      <c r="U44" s="35">
        <v>23.72169491525424</v>
      </c>
      <c r="V44" s="35">
        <v>4.764389830508475</v>
      </c>
      <c r="W44" s="35">
        <v>64.44650847457628</v>
      </c>
      <c r="X44" s="34">
        <v>2493.119637364416</v>
      </c>
      <c r="Y44" s="35">
        <v>0.18124709167054445</v>
      </c>
      <c r="Z44" s="35">
        <v>0.524839634229562</v>
      </c>
      <c r="AA44" s="21">
        <v>0.3136456211812627</v>
      </c>
      <c r="AH44" s="105"/>
    </row>
    <row r="45" spans="1:34" ht="12">
      <c r="A45" s="20">
        <v>3000</v>
      </c>
      <c r="B45" s="35">
        <v>914.6341463414635</v>
      </c>
      <c r="C45" s="20">
        <v>413</v>
      </c>
      <c r="D45" s="21">
        <v>0.19666666666666666</v>
      </c>
      <c r="E45" s="21">
        <v>0.30333333333333334</v>
      </c>
      <c r="F45" s="34">
        <v>72198.4745762712</v>
      </c>
      <c r="G45" s="34">
        <v>13233.559322033898</v>
      </c>
      <c r="H45" s="35">
        <v>3.806576271186441</v>
      </c>
      <c r="I45" s="35">
        <v>3.87135593220339</v>
      </c>
      <c r="J45" s="35">
        <v>1.0380169491525424</v>
      </c>
      <c r="K45" s="35">
        <v>1.3896779661016951</v>
      </c>
      <c r="L45" s="35">
        <v>11.859305084745765</v>
      </c>
      <c r="M45" s="35">
        <v>0.885322033898305</v>
      </c>
      <c r="N45" s="35">
        <v>11.958016949152542</v>
      </c>
      <c r="O45" s="35">
        <v>25.277949152542373</v>
      </c>
      <c r="P45" s="35">
        <v>7.946305084745763</v>
      </c>
      <c r="Q45" s="35">
        <v>0.6493389830508475</v>
      </c>
      <c r="R45" s="35">
        <v>12.690644067796612</v>
      </c>
      <c r="S45" s="35">
        <v>13.491135593220339</v>
      </c>
      <c r="T45" s="35">
        <v>20.906864406779665</v>
      </c>
      <c r="U45" s="35">
        <v>27.983271186440682</v>
      </c>
      <c r="V45" s="35">
        <v>7.10571186440678</v>
      </c>
      <c r="W45" s="35">
        <v>68.73584745762713</v>
      </c>
      <c r="X45" s="34">
        <v>1723.5837685817594</v>
      </c>
      <c r="Y45" s="35">
        <v>0.11718038756665365</v>
      </c>
      <c r="Z45" s="35">
        <v>0.4730611995850875</v>
      </c>
      <c r="AA45" s="21">
        <v>0.1832941679128391</v>
      </c>
      <c r="AB45" s="20">
        <v>-48.7</v>
      </c>
      <c r="AC45" s="20">
        <v>-12</v>
      </c>
      <c r="AH45" s="105">
        <f t="shared" si="0"/>
        <v>1.0385787869231577</v>
      </c>
    </row>
    <row r="46" spans="1:34" ht="12">
      <c r="A46" s="20">
        <v>3090</v>
      </c>
      <c r="B46" s="35">
        <v>942.0731707317074</v>
      </c>
      <c r="C46" s="20">
        <v>389</v>
      </c>
      <c r="D46" s="21">
        <v>0.18523809523809523</v>
      </c>
      <c r="E46" s="21">
        <v>0.3147619047619048</v>
      </c>
      <c r="F46" s="34">
        <v>137552.57069408742</v>
      </c>
      <c r="G46" s="34">
        <v>44383.85604113111</v>
      </c>
      <c r="H46" s="35">
        <v>5.2761053984575845</v>
      </c>
      <c r="I46" s="35">
        <v>0.4248071979434448</v>
      </c>
      <c r="J46" s="35">
        <v>0.5726401028277636</v>
      </c>
      <c r="K46" s="35">
        <v>0.09345758354755786</v>
      </c>
      <c r="L46" s="35">
        <v>0.1070514138817481</v>
      </c>
      <c r="M46" s="35">
        <v>2.562437017994859</v>
      </c>
      <c r="N46" s="35">
        <v>0.05097686375321337</v>
      </c>
      <c r="O46" s="35">
        <v>0.09345758354755786</v>
      </c>
      <c r="P46" s="35">
        <v>0.028886889460154247</v>
      </c>
      <c r="Q46" s="35">
        <v>0.025488431876606685</v>
      </c>
      <c r="R46" s="35">
        <v>3.602365038560412</v>
      </c>
      <c r="S46" s="35">
        <v>6.258259640102829</v>
      </c>
      <c r="T46" s="35">
        <v>5.5666735218509</v>
      </c>
      <c r="U46" s="35">
        <v>1.4018637532133678</v>
      </c>
      <c r="V46" s="35">
        <v>0</v>
      </c>
      <c r="W46" s="35">
        <v>0</v>
      </c>
      <c r="X46" s="34">
        <v>7785.394932935916</v>
      </c>
      <c r="Y46" s="35">
        <v>0.8730158730158729</v>
      </c>
      <c r="Z46" s="35">
        <v>0.5454545454545454</v>
      </c>
      <c r="AA46" s="21">
        <v>0.3226683137739345</v>
      </c>
      <c r="AH46" s="105"/>
    </row>
    <row r="47" spans="1:34" ht="12">
      <c r="A47" s="20">
        <v>3180</v>
      </c>
      <c r="B47" s="35">
        <v>969.5121951219513</v>
      </c>
      <c r="C47" s="20">
        <v>436</v>
      </c>
      <c r="D47" s="21">
        <v>0.20761904761904762</v>
      </c>
      <c r="E47" s="21">
        <v>0.2923809523809524</v>
      </c>
      <c r="F47" s="34">
        <v>51373.211009174316</v>
      </c>
      <c r="G47" s="34">
        <v>16448.440366972478</v>
      </c>
      <c r="H47" s="35">
        <v>2.3813623853211014</v>
      </c>
      <c r="I47" s="35">
        <v>0.24362844036697248</v>
      </c>
      <c r="J47" s="35">
        <v>0.4281100917431193</v>
      </c>
      <c r="K47" s="35">
        <v>0.05210550458715596</v>
      </c>
      <c r="L47" s="35">
        <v>0.09153669724770643</v>
      </c>
      <c r="M47" s="35">
        <v>1.9166376146788993</v>
      </c>
      <c r="N47" s="35">
        <v>0.049288990825688085</v>
      </c>
      <c r="O47" s="35">
        <v>0.05773853211009175</v>
      </c>
      <c r="P47" s="35">
        <v>0.00844954128440367</v>
      </c>
      <c r="Q47" s="35">
        <v>0</v>
      </c>
      <c r="R47" s="35">
        <v>0.4323348623853211</v>
      </c>
      <c r="S47" s="35">
        <v>1.718073394495413</v>
      </c>
      <c r="T47" s="35">
        <v>1.94198623853211</v>
      </c>
      <c r="U47" s="35">
        <v>1.2392660550458718</v>
      </c>
      <c r="V47" s="35">
        <v>0</v>
      </c>
      <c r="W47" s="35">
        <v>0</v>
      </c>
      <c r="X47" s="34">
        <v>6266.094420600858</v>
      </c>
      <c r="Y47" s="35">
        <v>0.5692307692307692</v>
      </c>
      <c r="Z47" s="35">
        <v>0.853658536585366</v>
      </c>
      <c r="AA47" s="21">
        <v>0.3201754385964912</v>
      </c>
      <c r="AB47" s="20">
        <v>-47.6</v>
      </c>
      <c r="AC47" s="20">
        <v>-13.1</v>
      </c>
      <c r="AH47" s="105">
        <f t="shared" si="0"/>
        <v>1.0362242755144897</v>
      </c>
    </row>
    <row r="48" spans="1:34" ht="12">
      <c r="A48" s="20">
        <v>3270</v>
      </c>
      <c r="B48" s="35">
        <v>996.9512195121952</v>
      </c>
      <c r="C48" s="20">
        <v>424</v>
      </c>
      <c r="D48" s="21">
        <v>0.2019047619047619</v>
      </c>
      <c r="E48" s="21">
        <v>0.2980952380952381</v>
      </c>
      <c r="F48" s="34">
        <v>10512.075471698114</v>
      </c>
      <c r="G48" s="34">
        <v>13523.962264150943</v>
      </c>
      <c r="H48" s="35">
        <v>2.158518867924528</v>
      </c>
      <c r="I48" s="35">
        <v>8.400801886792454</v>
      </c>
      <c r="J48" s="35">
        <v>0.03395754716981132</v>
      </c>
      <c r="K48" s="35">
        <v>3.8091509433962267</v>
      </c>
      <c r="L48" s="35">
        <v>14.777438679245284</v>
      </c>
      <c r="M48" s="35">
        <v>1.815990566037736</v>
      </c>
      <c r="N48" s="35">
        <v>12.040165094339622</v>
      </c>
      <c r="O48" s="35">
        <v>18.286877358490564</v>
      </c>
      <c r="P48" s="35">
        <v>4.587221698113208</v>
      </c>
      <c r="Q48" s="35">
        <v>0.4119198113207547</v>
      </c>
      <c r="R48" s="35">
        <v>10.977146226415094</v>
      </c>
      <c r="S48" s="35">
        <v>10.148877358490566</v>
      </c>
      <c r="T48" s="35">
        <v>11.476174528301886</v>
      </c>
      <c r="U48" s="35">
        <v>15.167212264150944</v>
      </c>
      <c r="V48" s="35">
        <v>3.388372641509434</v>
      </c>
      <c r="W48" s="35">
        <v>39.49115094339623</v>
      </c>
      <c r="X48" s="34">
        <v>1280.7606263982102</v>
      </c>
      <c r="Y48" s="35">
        <v>0.2577680087920871</v>
      </c>
      <c r="Z48" s="35">
        <v>0.6584046504117552</v>
      </c>
      <c r="AA48" s="21">
        <v>1.2865168539325842</v>
      </c>
      <c r="AH48" s="105"/>
    </row>
    <row r="49" spans="1:34" ht="12">
      <c r="A49" s="20">
        <v>3360</v>
      </c>
      <c r="B49" s="35">
        <v>1024.3902439024391</v>
      </c>
      <c r="C49" s="20">
        <v>424</v>
      </c>
      <c r="D49" s="21">
        <v>0.2019047619047619</v>
      </c>
      <c r="E49" s="21">
        <v>0.2980952380952381</v>
      </c>
      <c r="F49" s="34">
        <v>73200.6603773585</v>
      </c>
      <c r="G49" s="34">
        <v>29454.481132075474</v>
      </c>
      <c r="H49" s="35">
        <v>5.786070754716982</v>
      </c>
      <c r="I49" s="35">
        <v>0.8430330188679245</v>
      </c>
      <c r="J49" s="35">
        <v>0.49164622641509437</v>
      </c>
      <c r="K49" s="35">
        <v>0.22441509433962264</v>
      </c>
      <c r="L49" s="35">
        <v>0.43554245283018866</v>
      </c>
      <c r="M49" s="35">
        <v>2.11275</v>
      </c>
      <c r="N49" s="35">
        <v>0.22441509433962264</v>
      </c>
      <c r="O49" s="35">
        <v>0.2642783018867924</v>
      </c>
      <c r="P49" s="35">
        <v>0.03986320754716981</v>
      </c>
      <c r="Q49" s="35">
        <v>0.06348584905660377</v>
      </c>
      <c r="R49" s="35">
        <v>1.702306603773585</v>
      </c>
      <c r="S49" s="35">
        <v>4.695</v>
      </c>
      <c r="T49" s="35">
        <v>4.219594339622642</v>
      </c>
      <c r="U49" s="35">
        <v>0.5418443396226416</v>
      </c>
      <c r="V49" s="35">
        <v>0</v>
      </c>
      <c r="W49" s="35">
        <v>0</v>
      </c>
      <c r="X49" s="34">
        <v>4443.207126948775</v>
      </c>
      <c r="Y49" s="35">
        <v>0.5152542372881356</v>
      </c>
      <c r="Z49" s="35">
        <v>0.8491620111731845</v>
      </c>
      <c r="AA49" s="21">
        <v>0.40237999193223073</v>
      </c>
      <c r="AB49" s="20">
        <v>-48.2</v>
      </c>
      <c r="AC49" s="20">
        <v>-11.2</v>
      </c>
      <c r="AH49" s="105">
        <f t="shared" si="0"/>
        <v>1.0388737129649086</v>
      </c>
    </row>
    <row r="50" spans="1:34" ht="12">
      <c r="A50" s="20">
        <v>3450</v>
      </c>
      <c r="B50" s="35">
        <v>1051.829268292683</v>
      </c>
      <c r="C50" s="20">
        <v>415</v>
      </c>
      <c r="D50" s="21">
        <v>0.1976190476190476</v>
      </c>
      <c r="E50" s="21">
        <v>0.3023809523809524</v>
      </c>
      <c r="F50" s="34">
        <v>37426.74698795182</v>
      </c>
      <c r="G50" s="34">
        <v>14995.180722891568</v>
      </c>
      <c r="H50" s="35">
        <v>2.54</v>
      </c>
      <c r="I50" s="35">
        <v>3.611084337349398</v>
      </c>
      <c r="J50" s="35">
        <v>1.116987951807229</v>
      </c>
      <c r="K50" s="35">
        <v>1.8820481927710844</v>
      </c>
      <c r="L50" s="35">
        <v>12.638795180722893</v>
      </c>
      <c r="M50" s="35">
        <v>2.677710843373495</v>
      </c>
      <c r="N50" s="35">
        <v>12.286867469879518</v>
      </c>
      <c r="O50" s="35">
        <v>23.885180722891565</v>
      </c>
      <c r="P50" s="35">
        <v>6.671325301204821</v>
      </c>
      <c r="Q50" s="35">
        <v>0</v>
      </c>
      <c r="R50" s="35">
        <v>13.572168674698796</v>
      </c>
      <c r="S50" s="35">
        <v>14.26072289156627</v>
      </c>
      <c r="T50" s="35">
        <v>22.431566265060244</v>
      </c>
      <c r="U50" s="35">
        <v>29.99036144578314</v>
      </c>
      <c r="V50" s="35">
        <v>6.900843373493976</v>
      </c>
      <c r="W50" s="35">
        <v>76.62843373493978</v>
      </c>
      <c r="X50" s="34">
        <v>2437.8109452736317</v>
      </c>
      <c r="Y50" s="35">
        <v>0.14891041162227603</v>
      </c>
      <c r="Z50" s="35">
        <v>0.5144138372837924</v>
      </c>
      <c r="AA50" s="21">
        <v>0.4006541291905151</v>
      </c>
      <c r="AH50" s="105"/>
    </row>
    <row r="51" spans="1:34" ht="12">
      <c r="A51" s="20">
        <v>3540</v>
      </c>
      <c r="B51" s="35">
        <v>1079.2682926829268</v>
      </c>
      <c r="C51" s="20">
        <v>337</v>
      </c>
      <c r="D51" s="21">
        <v>0.1604761904761905</v>
      </c>
      <c r="E51" s="21">
        <v>0.3395238095238095</v>
      </c>
      <c r="F51" s="34">
        <v>66349.19881305637</v>
      </c>
      <c r="G51" s="34">
        <v>97577.32937685458</v>
      </c>
      <c r="H51" s="35">
        <v>28.47768545994065</v>
      </c>
      <c r="I51" s="35">
        <v>5.077744807121661</v>
      </c>
      <c r="J51" s="35">
        <v>0.9732344213649852</v>
      </c>
      <c r="K51" s="35">
        <v>2.1580415430267057</v>
      </c>
      <c r="L51" s="35">
        <v>11.128724035608307</v>
      </c>
      <c r="M51" s="35">
        <v>2.560029673590504</v>
      </c>
      <c r="N51" s="35">
        <v>8.78026706231454</v>
      </c>
      <c r="O51" s="35">
        <v>15.529436201780413</v>
      </c>
      <c r="P51" s="35">
        <v>3.8929376854599407</v>
      </c>
      <c r="Q51" s="35">
        <v>0</v>
      </c>
      <c r="R51" s="35">
        <v>7.13</v>
      </c>
      <c r="S51" s="35">
        <v>8.01860534124629</v>
      </c>
      <c r="T51" s="35">
        <v>12.398160237388723</v>
      </c>
      <c r="U51" s="35">
        <v>22.109347181008896</v>
      </c>
      <c r="V51" s="35">
        <v>5.1623738872403555</v>
      </c>
      <c r="W51" s="35">
        <v>41.997181008902075</v>
      </c>
      <c r="X51" s="34">
        <v>2907.9445145018917</v>
      </c>
      <c r="Y51" s="35">
        <v>0.1939163498098859</v>
      </c>
      <c r="Z51" s="35">
        <v>0.5653950953678475</v>
      </c>
      <c r="AA51" s="21">
        <v>1.4706632653061225</v>
      </c>
      <c r="AB51" s="20">
        <v>-47.3</v>
      </c>
      <c r="AC51" s="20">
        <v>-11.8</v>
      </c>
      <c r="AH51" s="105">
        <f t="shared" si="0"/>
        <v>1.037262517056786</v>
      </c>
    </row>
    <row r="52" spans="1:34" ht="12">
      <c r="A52" s="20">
        <v>3630</v>
      </c>
      <c r="B52" s="35">
        <v>1106.7073170731708</v>
      </c>
      <c r="C52" s="20">
        <v>425</v>
      </c>
      <c r="D52" s="21">
        <v>0.20238095238095238</v>
      </c>
      <c r="E52" s="21">
        <v>0.2976190476190476</v>
      </c>
      <c r="F52" s="34">
        <v>39000</v>
      </c>
      <c r="G52" s="34">
        <v>42838.23529411764</v>
      </c>
      <c r="H52" s="35">
        <v>5.720588235294118</v>
      </c>
      <c r="I52" s="35">
        <v>2.264705882352941</v>
      </c>
      <c r="J52" s="35">
        <v>1.0735294117647058</v>
      </c>
      <c r="K52" s="35">
        <v>1.0147058823529411</v>
      </c>
      <c r="L52" s="35">
        <v>6.76470588235294</v>
      </c>
      <c r="M52" s="35">
        <v>2.485294117647059</v>
      </c>
      <c r="N52" s="35">
        <v>6.544117647058823</v>
      </c>
      <c r="O52" s="35">
        <v>12.73529411764706</v>
      </c>
      <c r="P52" s="35">
        <v>3.4558823529411766</v>
      </c>
      <c r="Q52" s="35">
        <v>0</v>
      </c>
      <c r="R52" s="35">
        <v>6.970588235294118</v>
      </c>
      <c r="S52" s="35">
        <v>11.838235294117649</v>
      </c>
      <c r="T52" s="35">
        <v>16</v>
      </c>
      <c r="U52" s="35">
        <v>18.83823529411765</v>
      </c>
      <c r="V52" s="35">
        <v>4.294117647058823</v>
      </c>
      <c r="W52" s="35">
        <v>38.39705882352941</v>
      </c>
      <c r="X52" s="34">
        <v>5364.6408839779</v>
      </c>
      <c r="Y52" s="35">
        <v>0.15</v>
      </c>
      <c r="Z52" s="35">
        <v>0.5138568129330253</v>
      </c>
      <c r="AA52" s="21">
        <v>1.09841628959276</v>
      </c>
      <c r="AH52" s="105"/>
    </row>
    <row r="53" spans="1:34" ht="12">
      <c r="A53" s="20">
        <v>3720</v>
      </c>
      <c r="B53" s="35">
        <v>1134.1463414634147</v>
      </c>
      <c r="C53" s="20">
        <v>425</v>
      </c>
      <c r="D53" s="21">
        <v>0.20238095238095238</v>
      </c>
      <c r="E53" s="21">
        <v>0.2976190476190476</v>
      </c>
      <c r="F53" s="34">
        <v>100323.5294117647</v>
      </c>
      <c r="G53" s="34">
        <v>42867.64705882353</v>
      </c>
      <c r="H53" s="35">
        <v>23.27941176470588</v>
      </c>
      <c r="I53" s="35">
        <v>80.76470588235294</v>
      </c>
      <c r="J53" s="35">
        <v>0.47058823529411764</v>
      </c>
      <c r="K53" s="35">
        <v>30.91176470588235</v>
      </c>
      <c r="L53" s="35">
        <v>77.54411764705881</v>
      </c>
      <c r="M53" s="35">
        <v>2.0441176470588234</v>
      </c>
      <c r="N53" s="35">
        <v>53.602941176470594</v>
      </c>
      <c r="O53" s="35">
        <v>69.63235294117648</v>
      </c>
      <c r="P53" s="35">
        <v>17.25</v>
      </c>
      <c r="Q53" s="35">
        <v>1.6323529411764708</v>
      </c>
      <c r="R53" s="35">
        <v>35.647058823529406</v>
      </c>
      <c r="S53" s="35">
        <v>26.308823529411764</v>
      </c>
      <c r="T53" s="35">
        <v>34</v>
      </c>
      <c r="U53" s="35">
        <v>51.30882352941176</v>
      </c>
      <c r="V53" s="35">
        <v>9.852941176470589</v>
      </c>
      <c r="W53" s="35">
        <v>108.25</v>
      </c>
      <c r="X53" s="34">
        <v>412.0141342756184</v>
      </c>
      <c r="Y53" s="35">
        <v>0.3986345533851698</v>
      </c>
      <c r="Z53" s="35">
        <v>0.7697993664202746</v>
      </c>
      <c r="AA53" s="21">
        <v>0.4272940486660804</v>
      </c>
      <c r="AB53" s="20">
        <v>-48.1</v>
      </c>
      <c r="AC53" s="20">
        <v>-9.8</v>
      </c>
      <c r="AH53" s="105">
        <f t="shared" si="0"/>
        <v>1.0402353188360123</v>
      </c>
    </row>
    <row r="54" spans="1:34" ht="12">
      <c r="A54" s="20">
        <v>3810</v>
      </c>
      <c r="B54" s="35">
        <v>1161.5853658536587</v>
      </c>
      <c r="C54" s="20">
        <v>414</v>
      </c>
      <c r="D54" s="21">
        <v>0.19714285714285715</v>
      </c>
      <c r="E54" s="21">
        <v>0.3028571428571428</v>
      </c>
      <c r="F54" s="34">
        <v>86689.56521739128</v>
      </c>
      <c r="G54" s="34">
        <v>27037.681159420288</v>
      </c>
      <c r="H54" s="35">
        <v>20.47797101449275</v>
      </c>
      <c r="I54" s="35">
        <v>9.862608695652172</v>
      </c>
      <c r="J54" s="35">
        <v>1.259710144927536</v>
      </c>
      <c r="K54" s="35">
        <v>4.839130434782608</v>
      </c>
      <c r="L54" s="35">
        <v>29.265217391304343</v>
      </c>
      <c r="M54" s="35">
        <v>1.9663768115942026</v>
      </c>
      <c r="N54" s="35">
        <v>26.162028985507245</v>
      </c>
      <c r="O54" s="35">
        <v>49.835362318840566</v>
      </c>
      <c r="P54" s="35">
        <v>14.071884057971014</v>
      </c>
      <c r="Q54" s="35">
        <v>0.9831884057971013</v>
      </c>
      <c r="R54" s="35">
        <v>25.83942028985507</v>
      </c>
      <c r="S54" s="35">
        <v>20.109275362318836</v>
      </c>
      <c r="T54" s="35">
        <v>30.939710144927535</v>
      </c>
      <c r="U54" s="35">
        <v>54.84347826086956</v>
      </c>
      <c r="V54" s="35">
        <v>12.888985507246376</v>
      </c>
      <c r="W54" s="35">
        <v>120.7478260869565</v>
      </c>
      <c r="X54" s="34">
        <v>891.1392405063292</v>
      </c>
      <c r="Y54" s="35">
        <v>0.16535433070866143</v>
      </c>
      <c r="Z54" s="35">
        <v>0.5249691738594329</v>
      </c>
      <c r="AA54" s="21">
        <v>0.3118908382066277</v>
      </c>
      <c r="AH54" s="105"/>
    </row>
    <row r="55" spans="1:34" ht="12">
      <c r="A55" s="20">
        <v>3900</v>
      </c>
      <c r="B55" s="35">
        <v>1189.0243902439024</v>
      </c>
      <c r="C55" s="20">
        <v>369</v>
      </c>
      <c r="D55" s="21">
        <v>0.17571428571428568</v>
      </c>
      <c r="E55" s="21">
        <v>0.3242857142857143</v>
      </c>
      <c r="F55" s="34">
        <v>80797.23577235774</v>
      </c>
      <c r="G55" s="34">
        <v>21408.130081300817</v>
      </c>
      <c r="H55" s="35">
        <v>23.161382113821144</v>
      </c>
      <c r="I55" s="35">
        <v>18.71365853658537</v>
      </c>
      <c r="J55" s="35">
        <v>1.3472357723577237</v>
      </c>
      <c r="K55" s="35">
        <v>8.600162601626018</v>
      </c>
      <c r="L55" s="35">
        <v>35.48951219512196</v>
      </c>
      <c r="M55" s="35">
        <v>2.897479674796749</v>
      </c>
      <c r="N55" s="35">
        <v>24.637804878048783</v>
      </c>
      <c r="O55" s="35">
        <v>36.9659349593496</v>
      </c>
      <c r="P55" s="35">
        <v>8.96926829268293</v>
      </c>
      <c r="Q55" s="35">
        <v>0.7935772357723578</v>
      </c>
      <c r="R55" s="35">
        <v>18.861300813008132</v>
      </c>
      <c r="S55" s="35">
        <v>20.19008130081301</v>
      </c>
      <c r="T55" s="35">
        <v>23.401300813008135</v>
      </c>
      <c r="U55" s="35">
        <v>35.24959349593497</v>
      </c>
      <c r="V55" s="35">
        <v>8.028048780487806</v>
      </c>
      <c r="W55" s="35">
        <v>70.6468292682927</v>
      </c>
      <c r="X55" s="34">
        <v>511.238431026884</v>
      </c>
      <c r="Y55" s="35">
        <v>0.24232969318772749</v>
      </c>
      <c r="Z55" s="35">
        <v>0.6665002496255615</v>
      </c>
      <c r="AA55" s="21">
        <v>0.2649611694837825</v>
      </c>
      <c r="AB55" s="20">
        <v>-48.6</v>
      </c>
      <c r="AC55" s="20">
        <v>-11.5</v>
      </c>
      <c r="AH55" s="105">
        <f t="shared" si="0"/>
        <v>1.0389951650199707</v>
      </c>
    </row>
    <row r="56" spans="1:34" ht="12">
      <c r="A56" s="20">
        <v>3990</v>
      </c>
      <c r="B56" s="35">
        <v>1216.4634146341464</v>
      </c>
      <c r="C56" s="20">
        <v>405</v>
      </c>
      <c r="D56" s="21">
        <v>0.19285714285714287</v>
      </c>
      <c r="E56" s="21">
        <v>0.30714285714285716</v>
      </c>
      <c r="F56" s="34">
        <v>69596.2962962963</v>
      </c>
      <c r="G56" s="34">
        <v>39018.51851851852</v>
      </c>
      <c r="H56" s="35">
        <v>63.8104074074074</v>
      </c>
      <c r="I56" s="35">
        <v>45.245555555555555</v>
      </c>
      <c r="J56" s="35">
        <v>1.051111111111111</v>
      </c>
      <c r="K56" s="35">
        <v>15.718888888888888</v>
      </c>
      <c r="L56" s="35">
        <v>59.41962962962964</v>
      </c>
      <c r="M56" s="35">
        <v>3.3125925925925928</v>
      </c>
      <c r="N56" s="35">
        <v>41.72592592592592</v>
      </c>
      <c r="O56" s="35">
        <v>65.61481481481482</v>
      </c>
      <c r="P56" s="35">
        <v>17.598148148148148</v>
      </c>
      <c r="Q56" s="35">
        <v>1.6085185185185185</v>
      </c>
      <c r="R56" s="35">
        <v>34.89370370370371</v>
      </c>
      <c r="S56" s="35">
        <v>28.36407407407407</v>
      </c>
      <c r="T56" s="35">
        <v>37.45777777777778</v>
      </c>
      <c r="U56" s="35">
        <v>56.56888888888889</v>
      </c>
      <c r="V56" s="35">
        <v>11.450740740740741</v>
      </c>
      <c r="W56" s="35">
        <v>128.9362962962963</v>
      </c>
      <c r="X56" s="34">
        <v>357.78436555339755</v>
      </c>
      <c r="Y56" s="35">
        <v>0.26454033771106933</v>
      </c>
      <c r="Z56" s="35">
        <v>0.6359223300970872</v>
      </c>
      <c r="AA56" s="21">
        <v>0.5606407322654461</v>
      </c>
      <c r="AB56" s="20">
        <v>-47.3</v>
      </c>
      <c r="AC56" s="20">
        <v>-12.9</v>
      </c>
      <c r="AH56" s="105">
        <f t="shared" si="0"/>
        <v>1.0361079038522094</v>
      </c>
    </row>
    <row r="57" spans="1:34" ht="12">
      <c r="A57" s="20">
        <v>4080</v>
      </c>
      <c r="B57" s="35">
        <v>1243.9024390243903</v>
      </c>
      <c r="C57" s="20">
        <v>350</v>
      </c>
      <c r="D57" s="21">
        <v>0.16666666666666666</v>
      </c>
      <c r="E57" s="21">
        <v>0.33333333333333337</v>
      </c>
      <c r="F57" s="34">
        <v>142380</v>
      </c>
      <c r="G57" s="34">
        <v>39760</v>
      </c>
      <c r="H57" s="35">
        <v>73</v>
      </c>
      <c r="I57" s="35">
        <v>25.56</v>
      </c>
      <c r="J57" s="35">
        <v>1.74</v>
      </c>
      <c r="K57" s="35">
        <v>9.38</v>
      </c>
      <c r="L57" s="35">
        <v>47.7</v>
      </c>
      <c r="M57" s="35">
        <v>6.66</v>
      </c>
      <c r="N57" s="35">
        <v>40.38</v>
      </c>
      <c r="O57" s="35">
        <v>74.26</v>
      </c>
      <c r="P57" s="35">
        <v>20.66</v>
      </c>
      <c r="Q57" s="35">
        <v>2.94</v>
      </c>
      <c r="R57" s="35">
        <v>41.56</v>
      </c>
      <c r="S57" s="35">
        <v>39.38</v>
      </c>
      <c r="T57" s="35">
        <v>50.86</v>
      </c>
      <c r="U57" s="35">
        <v>81.88</v>
      </c>
      <c r="V57" s="35">
        <v>19.44</v>
      </c>
      <c r="W57" s="35">
        <v>178.24</v>
      </c>
      <c r="X57" s="34">
        <v>403.40909090909093</v>
      </c>
      <c r="Y57" s="35">
        <v>0.19664570230607967</v>
      </c>
      <c r="Z57" s="35">
        <v>0.5437651494748182</v>
      </c>
      <c r="AA57" s="21">
        <v>0.27925270403146507</v>
      </c>
      <c r="AB57" s="20">
        <v>-46.9</v>
      </c>
      <c r="AC57" s="20">
        <v>-9.4</v>
      </c>
      <c r="AH57" s="105">
        <f t="shared" si="0"/>
        <v>1.0393452943028014</v>
      </c>
    </row>
    <row r="58" spans="1:34" ht="12">
      <c r="A58" s="20">
        <v>4170</v>
      </c>
      <c r="B58" s="35">
        <v>1271.3414634146343</v>
      </c>
      <c r="C58" s="20">
        <v>383</v>
      </c>
      <c r="D58" s="21">
        <v>0.18238095238095237</v>
      </c>
      <c r="E58" s="21">
        <v>0.31761904761904763</v>
      </c>
      <c r="F58" s="34">
        <v>72133.52480417756</v>
      </c>
      <c r="G58" s="34">
        <v>104734.67362924284</v>
      </c>
      <c r="H58" s="35">
        <v>80.00516971279374</v>
      </c>
      <c r="I58" s="35">
        <v>50.7825587467363</v>
      </c>
      <c r="J58" s="35">
        <v>1.3235509138381203</v>
      </c>
      <c r="K58" s="35">
        <v>21.612193211488254</v>
      </c>
      <c r="L58" s="35">
        <v>74.01436031331595</v>
      </c>
      <c r="M58" s="35">
        <v>3.7268407310704963</v>
      </c>
      <c r="N58" s="35">
        <v>54.248172323759796</v>
      </c>
      <c r="O58" s="35">
        <v>76.74853785900784</v>
      </c>
      <c r="P58" s="35">
        <v>18.372976501305487</v>
      </c>
      <c r="Q58" s="35">
        <v>2.229138381201045</v>
      </c>
      <c r="R58" s="35">
        <v>37.024595300261105</v>
      </c>
      <c r="S58" s="35">
        <v>24.34637075718016</v>
      </c>
      <c r="T58" s="35">
        <v>34.98702349869452</v>
      </c>
      <c r="U58" s="35">
        <v>58.84577023498695</v>
      </c>
      <c r="V58" s="35">
        <v>10.51874673629243</v>
      </c>
      <c r="W58" s="35">
        <v>117.16908616187992</v>
      </c>
      <c r="X58" s="34">
        <v>800.7989347536617</v>
      </c>
      <c r="Y58" s="35">
        <v>0.292</v>
      </c>
      <c r="Z58" s="35">
        <v>0.706830043113229</v>
      </c>
      <c r="AA58" s="21">
        <v>1.4519555770159343</v>
      </c>
      <c r="AB58" s="20">
        <v>-48.8</v>
      </c>
      <c r="AC58" s="20">
        <v>-10</v>
      </c>
      <c r="AH58" s="105">
        <f t="shared" si="0"/>
        <v>1.0407905803195963</v>
      </c>
    </row>
    <row r="59" spans="1:34" ht="12">
      <c r="A59" s="20">
        <v>4260</v>
      </c>
      <c r="B59" s="35">
        <v>1298.780487804878</v>
      </c>
      <c r="C59" s="20">
        <v>385</v>
      </c>
      <c r="D59" s="21">
        <v>0.18333333333333332</v>
      </c>
      <c r="E59" s="21">
        <v>0.31666666666666665</v>
      </c>
      <c r="F59" s="34">
        <v>91493.63636363637</v>
      </c>
      <c r="G59" s="34">
        <v>14560.909090909092</v>
      </c>
      <c r="H59" s="35">
        <v>59.245454545454535</v>
      </c>
      <c r="I59" s="35">
        <v>247.53545454545454</v>
      </c>
      <c r="J59" s="35">
        <v>0</v>
      </c>
      <c r="K59" s="35">
        <v>111.56454545454547</v>
      </c>
      <c r="L59" s="35">
        <v>379.43</v>
      </c>
      <c r="M59" s="35">
        <v>4.37</v>
      </c>
      <c r="N59" s="35">
        <v>187.23636363636365</v>
      </c>
      <c r="O59" s="35">
        <v>338.32090909090914</v>
      </c>
      <c r="P59" s="35">
        <v>78.5909090909091</v>
      </c>
      <c r="Q59" s="35">
        <v>6.857272727272728</v>
      </c>
      <c r="R59" s="35">
        <v>137.81909090909093</v>
      </c>
      <c r="S59" s="35">
        <v>105.88181818181818</v>
      </c>
      <c r="T59" s="35">
        <v>144.22727272727275</v>
      </c>
      <c r="U59" s="35">
        <v>185.9581818181818</v>
      </c>
      <c r="V59" s="35">
        <v>40.67727272727273</v>
      </c>
      <c r="W59" s="35">
        <v>355.92181818181814</v>
      </c>
      <c r="X59" s="34">
        <v>47.46354371938518</v>
      </c>
      <c r="Y59" s="35">
        <v>0.29403195702644885</v>
      </c>
      <c r="Z59" s="35">
        <v>0.5534282942768162</v>
      </c>
      <c r="AA59" s="21">
        <v>0.15914668680385124</v>
      </c>
      <c r="AB59" s="20">
        <v>-48.1</v>
      </c>
      <c r="AC59" s="20">
        <v>-8.6</v>
      </c>
      <c r="AH59" s="105">
        <f t="shared" si="0"/>
        <v>1.041495955457506</v>
      </c>
    </row>
    <row r="60" spans="1:34" ht="12">
      <c r="A60" s="20">
        <v>4350</v>
      </c>
      <c r="B60" s="35">
        <v>1326.219512195122</v>
      </c>
      <c r="C60" s="20">
        <v>437</v>
      </c>
      <c r="D60" s="21">
        <v>0.20809523809523808</v>
      </c>
      <c r="E60" s="21">
        <v>0.2919047619047619</v>
      </c>
      <c r="F60" s="34">
        <v>108081.57894736843</v>
      </c>
      <c r="G60" s="34">
        <v>56067.75743707094</v>
      </c>
      <c r="H60" s="35">
        <v>1343.606224256293</v>
      </c>
      <c r="I60" s="35">
        <v>2172.292448512586</v>
      </c>
      <c r="J60" s="35">
        <v>0</v>
      </c>
      <c r="K60" s="35">
        <v>1274.8716704805493</v>
      </c>
      <c r="L60" s="35">
        <v>1291.5082379862702</v>
      </c>
      <c r="M60" s="35">
        <v>28.44768878718536</v>
      </c>
      <c r="N60" s="35">
        <v>698.6095881006866</v>
      </c>
      <c r="O60" s="35">
        <v>429.47874141876434</v>
      </c>
      <c r="P60" s="35">
        <v>76.40757437070938</v>
      </c>
      <c r="Q60" s="35">
        <v>49.9658123569794</v>
      </c>
      <c r="R60" s="35">
        <v>175.96045766590387</v>
      </c>
      <c r="S60" s="35">
        <v>152.2400228832952</v>
      </c>
      <c r="T60" s="35">
        <v>101.93755148741418</v>
      </c>
      <c r="U60" s="35">
        <v>158.84695652173912</v>
      </c>
      <c r="V60" s="35">
        <v>49.02597254004577</v>
      </c>
      <c r="W60" s="35">
        <v>260.96686498855837</v>
      </c>
      <c r="X60" s="34">
        <v>15.946920732193869</v>
      </c>
      <c r="Y60" s="35">
        <v>0.9871184967959161</v>
      </c>
      <c r="Z60" s="35">
        <v>1.626645327759088</v>
      </c>
      <c r="AA60" s="21">
        <v>0.5187540558079169</v>
      </c>
      <c r="AB60" s="20">
        <v>-48.2</v>
      </c>
      <c r="AC60" s="20">
        <v>-9.1</v>
      </c>
      <c r="AD60" s="20">
        <v>-31.3</v>
      </c>
      <c r="AE60" s="20">
        <v>-28.3</v>
      </c>
      <c r="AF60" s="20">
        <v>-28.6</v>
      </c>
      <c r="AG60" s="20">
        <v>-29.5</v>
      </c>
      <c r="AH60" s="105">
        <f t="shared" si="0"/>
        <v>1.04108005883589</v>
      </c>
    </row>
    <row r="61" spans="1:34" ht="12">
      <c r="A61" s="20">
        <v>4440</v>
      </c>
      <c r="B61" s="35">
        <v>1353.658536585366</v>
      </c>
      <c r="C61" s="20">
        <v>365</v>
      </c>
      <c r="D61" s="21">
        <v>0.1738095238095238</v>
      </c>
      <c r="E61" s="21">
        <v>0.3261904761904762</v>
      </c>
      <c r="F61" s="34">
        <v>105902.87671232878</v>
      </c>
      <c r="G61" s="34">
        <v>18654.52054794521</v>
      </c>
      <c r="H61" s="35">
        <v>872.5398630136987</v>
      </c>
      <c r="I61" s="35">
        <v>2440.852054794521</v>
      </c>
      <c r="J61" s="35">
        <v>0</v>
      </c>
      <c r="K61" s="35">
        <v>1180.2268493150686</v>
      </c>
      <c r="L61" s="35">
        <v>1928.3782191780822</v>
      </c>
      <c r="M61" s="35">
        <v>16.965479452054794</v>
      </c>
      <c r="N61" s="35">
        <v>724.5610958904109</v>
      </c>
      <c r="O61" s="35">
        <v>702.9413698630137</v>
      </c>
      <c r="P61" s="35">
        <v>180.90005479452054</v>
      </c>
      <c r="Q61" s="35">
        <v>31.549410958904115</v>
      </c>
      <c r="R61" s="35">
        <v>140.68210958904112</v>
      </c>
      <c r="S61" s="35">
        <v>82.28632876712328</v>
      </c>
      <c r="T61" s="35">
        <v>204.12249315068496</v>
      </c>
      <c r="U61" s="35">
        <v>312.8986164383562</v>
      </c>
      <c r="V61" s="35">
        <v>62.47950684931507</v>
      </c>
      <c r="W61" s="35">
        <v>411.35469863013697</v>
      </c>
      <c r="X61" s="34">
        <v>5.630037439182568</v>
      </c>
      <c r="Y61" s="35">
        <v>0.6120307922883031</v>
      </c>
      <c r="Z61" s="35">
        <v>1.0307560871422468</v>
      </c>
      <c r="AA61" s="21">
        <v>0.17614743930533405</v>
      </c>
      <c r="AB61" s="20">
        <v>-48.1</v>
      </c>
      <c r="AC61" s="20">
        <v>-11.7</v>
      </c>
      <c r="AD61" s="20">
        <v>-30.4</v>
      </c>
      <c r="AE61" s="20">
        <v>-29</v>
      </c>
      <c r="AF61" s="20">
        <v>-26.7</v>
      </c>
      <c r="AG61" s="20">
        <v>-29.3</v>
      </c>
      <c r="AH61" s="105">
        <f t="shared" si="0"/>
        <v>1.0382393108519803</v>
      </c>
    </row>
    <row r="62" spans="1:34" ht="12">
      <c r="A62" s="20">
        <v>4530</v>
      </c>
      <c r="B62" s="35">
        <v>1381.09756097561</v>
      </c>
      <c r="C62" s="20">
        <v>362</v>
      </c>
      <c r="D62" s="21">
        <v>0.17238095238095238</v>
      </c>
      <c r="E62" s="21">
        <v>0.3276190476190476</v>
      </c>
      <c r="F62" s="34">
        <v>211626.51933701654</v>
      </c>
      <c r="G62" s="34">
        <v>124334.14364640883</v>
      </c>
      <c r="H62" s="35">
        <v>5182.0464088397775</v>
      </c>
      <c r="I62" s="35">
        <v>28360.99447513812</v>
      </c>
      <c r="J62" s="35">
        <v>0</v>
      </c>
      <c r="K62" s="35">
        <v>12197.55580110497</v>
      </c>
      <c r="L62" s="35">
        <v>26302.69613259668</v>
      </c>
      <c r="M62" s="35">
        <v>259.6154696132596</v>
      </c>
      <c r="N62" s="35">
        <v>7870.187845303867</v>
      </c>
      <c r="O62" s="35">
        <v>10817.564640883977</v>
      </c>
      <c r="P62" s="35">
        <v>2652.525082872928</v>
      </c>
      <c r="Q62" s="35">
        <v>291.0506077348066</v>
      </c>
      <c r="R62" s="35">
        <v>2497.382983425414</v>
      </c>
      <c r="S62" s="35">
        <v>1070.6572375690607</v>
      </c>
      <c r="T62" s="35">
        <v>7017.980110497238</v>
      </c>
      <c r="U62" s="35">
        <v>8232.908287292817</v>
      </c>
      <c r="V62" s="35">
        <v>2553.0691712707176</v>
      </c>
      <c r="W62" s="35">
        <v>32508.095027624306</v>
      </c>
      <c r="X62" s="34">
        <v>3.706704591168955</v>
      </c>
      <c r="Y62" s="35">
        <v>0.4637378518010044</v>
      </c>
      <c r="Z62" s="35">
        <v>0.7275378614849433</v>
      </c>
      <c r="AA62" s="21">
        <v>0.5875168387965874</v>
      </c>
      <c r="AB62" s="20">
        <v>-32.8</v>
      </c>
      <c r="AC62" s="20">
        <v>-13.8</v>
      </c>
      <c r="AD62" s="20">
        <v>-29.9</v>
      </c>
      <c r="AE62" s="20">
        <v>-29</v>
      </c>
      <c r="AF62" s="20">
        <v>-27.9</v>
      </c>
      <c r="AG62" s="20">
        <v>-29.3</v>
      </c>
      <c r="AH62" s="105">
        <f t="shared" si="0"/>
        <v>1.0196443341604633</v>
      </c>
    </row>
    <row r="63" spans="1:34" ht="12">
      <c r="A63" s="20">
        <v>4620</v>
      </c>
      <c r="B63" s="35">
        <v>1408.5365853658539</v>
      </c>
      <c r="C63" s="20">
        <v>427</v>
      </c>
      <c r="D63" s="21">
        <v>0.2033333333333333</v>
      </c>
      <c r="E63" s="21">
        <v>0.2966666666666667</v>
      </c>
      <c r="F63" s="34">
        <v>93129.01639344264</v>
      </c>
      <c r="G63" s="34">
        <v>31543.934426229513</v>
      </c>
      <c r="H63" s="35">
        <v>3078.2327868852467</v>
      </c>
      <c r="I63" s="35">
        <v>11587.8</v>
      </c>
      <c r="J63" s="35">
        <v>0</v>
      </c>
      <c r="K63" s="35">
        <v>3714.947540983607</v>
      </c>
      <c r="L63" s="35">
        <v>7431.79180327869</v>
      </c>
      <c r="M63" s="35">
        <v>36.883934426229516</v>
      </c>
      <c r="N63" s="35">
        <v>1703.9414754098361</v>
      </c>
      <c r="O63" s="35">
        <v>2260.789672131148</v>
      </c>
      <c r="P63" s="35">
        <v>572.4304918032788</v>
      </c>
      <c r="Q63" s="35">
        <v>77.22573770491805</v>
      </c>
      <c r="R63" s="35">
        <v>441.54213114754106</v>
      </c>
      <c r="S63" s="35">
        <v>244.954262295082</v>
      </c>
      <c r="T63" s="35">
        <v>772.4908196721312</v>
      </c>
      <c r="U63" s="35">
        <v>904.3275409836068</v>
      </c>
      <c r="V63" s="35">
        <v>164.44573770491806</v>
      </c>
      <c r="W63" s="35">
        <v>1682.946229508197</v>
      </c>
      <c r="X63" s="34">
        <v>2.1508157580580978</v>
      </c>
      <c r="Y63" s="35">
        <v>0.4998723913854368</v>
      </c>
      <c r="Z63" s="35">
        <v>0.7536930553135466</v>
      </c>
      <c r="AA63" s="21">
        <v>0.33871220429265236</v>
      </c>
      <c r="AB63" s="20">
        <v>-49.1</v>
      </c>
      <c r="AC63" s="20">
        <v>-11.1</v>
      </c>
      <c r="AD63" s="20">
        <v>-30.1</v>
      </c>
      <c r="AE63" s="20">
        <v>-39.2</v>
      </c>
      <c r="AF63" s="20">
        <v>-29.3</v>
      </c>
      <c r="AG63" s="20">
        <v>-28.9</v>
      </c>
      <c r="AH63" s="105">
        <f t="shared" si="0"/>
        <v>1.0399621411294564</v>
      </c>
    </row>
    <row r="64" spans="1:34" ht="12">
      <c r="A64" s="20">
        <v>4710</v>
      </c>
      <c r="B64" s="35">
        <v>1435.9756097560976</v>
      </c>
      <c r="C64" s="20">
        <v>406</v>
      </c>
      <c r="D64" s="21">
        <v>0.1933333333333333</v>
      </c>
      <c r="E64" s="21">
        <v>0.3066666666666667</v>
      </c>
      <c r="F64" s="34">
        <v>73108.27586206899</v>
      </c>
      <c r="G64" s="34">
        <v>12356.551724137933</v>
      </c>
      <c r="H64" s="35">
        <v>1405.7917241379314</v>
      </c>
      <c r="I64" s="35">
        <v>5443.29103448276</v>
      </c>
      <c r="J64" s="35">
        <v>0</v>
      </c>
      <c r="K64" s="35">
        <v>1671.18</v>
      </c>
      <c r="L64" s="35">
        <v>3548.376551724139</v>
      </c>
      <c r="M64" s="35">
        <v>30.677241379310352</v>
      </c>
      <c r="N64" s="35">
        <v>954.9917241379312</v>
      </c>
      <c r="O64" s="35">
        <v>1119.6875862068969</v>
      </c>
      <c r="P64" s="35">
        <v>368.06344827586213</v>
      </c>
      <c r="Q64" s="35">
        <v>46.364827586206914</v>
      </c>
      <c r="R64" s="35">
        <v>313.08551724137936</v>
      </c>
      <c r="S64" s="35">
        <v>202.65379310344832</v>
      </c>
      <c r="T64" s="35">
        <v>428.64068965517254</v>
      </c>
      <c r="U64" s="35">
        <v>670.7117241379312</v>
      </c>
      <c r="V64" s="35">
        <v>118.12800000000003</v>
      </c>
      <c r="W64" s="35">
        <v>1050.18</v>
      </c>
      <c r="X64" s="34">
        <v>1.8041177424210844</v>
      </c>
      <c r="Y64" s="35">
        <v>0.4709703087142716</v>
      </c>
      <c r="Z64" s="35">
        <v>0.8529090934848205</v>
      </c>
      <c r="AA64" s="21">
        <v>0.16901714037752222</v>
      </c>
      <c r="AB64" s="20">
        <v>-48.6</v>
      </c>
      <c r="AC64" s="20">
        <v>-14.3</v>
      </c>
      <c r="AD64" s="20">
        <v>-29.8</v>
      </c>
      <c r="AE64" s="20">
        <v>-30</v>
      </c>
      <c r="AF64" s="20">
        <v>-28.4</v>
      </c>
      <c r="AG64" s="20">
        <v>-29.5</v>
      </c>
      <c r="AH64" s="105">
        <f t="shared" si="0"/>
        <v>1.0360521336977087</v>
      </c>
    </row>
    <row r="65" spans="1:34" ht="12.75" thickBot="1">
      <c r="A65" s="112">
        <v>4805</v>
      </c>
      <c r="B65" s="113">
        <v>1464.939024390244</v>
      </c>
      <c r="C65" s="112">
        <v>449</v>
      </c>
      <c r="D65" s="114">
        <v>0.21380952380952378</v>
      </c>
      <c r="E65" s="114">
        <v>0.2861904761904762</v>
      </c>
      <c r="F65" s="115">
        <v>84581.71492204901</v>
      </c>
      <c r="G65" s="115">
        <v>13639.621380846329</v>
      </c>
      <c r="H65" s="113">
        <v>1654.3696213808466</v>
      </c>
      <c r="I65" s="113">
        <v>5007.467750556794</v>
      </c>
      <c r="J65" s="113">
        <v>0</v>
      </c>
      <c r="K65" s="113">
        <v>1869.6320267260583</v>
      </c>
      <c r="L65" s="113">
        <v>3414.362650334076</v>
      </c>
      <c r="M65" s="113">
        <v>36.97020044543431</v>
      </c>
      <c r="N65" s="113">
        <v>1012.3838307349669</v>
      </c>
      <c r="O65" s="113">
        <v>985.8809354120269</v>
      </c>
      <c r="P65" s="113">
        <v>236.6655011135858</v>
      </c>
      <c r="Q65" s="113">
        <v>72.34755011135859</v>
      </c>
      <c r="R65" s="113">
        <v>269.1650111358575</v>
      </c>
      <c r="S65" s="113">
        <v>172.67037861915372</v>
      </c>
      <c r="T65" s="113">
        <v>293.6065701559021</v>
      </c>
      <c r="U65" s="113">
        <v>405.2533630289533</v>
      </c>
      <c r="V65" s="113">
        <v>78.9866592427617</v>
      </c>
      <c r="W65" s="113">
        <v>603.0881069042318</v>
      </c>
      <c r="X65" s="115">
        <v>2.047426350919634</v>
      </c>
      <c r="Y65" s="113">
        <v>0.5475786312690379</v>
      </c>
      <c r="Z65" s="113">
        <v>1.0268824503760827</v>
      </c>
      <c r="AA65" s="114">
        <v>0.16125969298939707</v>
      </c>
      <c r="AB65" s="112">
        <v>-49.5</v>
      </c>
      <c r="AC65" s="112">
        <v>-12.4</v>
      </c>
      <c r="AD65" s="112">
        <v>-31.2</v>
      </c>
      <c r="AE65" s="112">
        <v>-29.4</v>
      </c>
      <c r="AF65" s="112">
        <v>-29.3</v>
      </c>
      <c r="AG65" s="112">
        <v>-29.7</v>
      </c>
      <c r="AH65" s="118">
        <f t="shared" si="0"/>
        <v>1.0390320883745396</v>
      </c>
    </row>
    <row r="67" ht="12">
      <c r="A67" s="32" t="s">
        <v>51</v>
      </c>
    </row>
  </sheetData>
  <printOptions/>
  <pageMargins left="0.75" right="0.75" top="1" bottom="1" header="0.5" footer="0.5"/>
  <pageSetup fitToHeight="1" fitToWidth="1" orientation="portrait"/>
</worksheet>
</file>

<file path=xl/worksheets/sheet17.xml><?xml version="1.0" encoding="utf-8"?>
<worksheet xmlns="http://schemas.openxmlformats.org/spreadsheetml/2006/main" xmlns:r="http://schemas.openxmlformats.org/officeDocument/2006/relationships">
  <sheetPr>
    <pageSetUpPr fitToPage="1"/>
  </sheetPr>
  <dimension ref="A1:X70"/>
  <sheetViews>
    <sheetView workbookViewId="0" topLeftCell="A1">
      <selection activeCell="A1" sqref="A1"/>
    </sheetView>
  </sheetViews>
  <sheetFormatPr defaultColWidth="11.00390625" defaultRowHeight="12.75"/>
  <cols>
    <col min="1" max="1" width="9.75390625" style="0" customWidth="1"/>
    <col min="2" max="2" width="6.625" style="8" bestFit="1" customWidth="1"/>
    <col min="3" max="3" width="7.00390625" style="0" bestFit="1" customWidth="1"/>
    <col min="4" max="5" width="8.00390625" style="0" bestFit="1" customWidth="1"/>
    <col min="6" max="7" width="5.00390625" style="0" bestFit="1" customWidth="1"/>
    <col min="8" max="9" width="6.00390625" style="0" bestFit="1" customWidth="1"/>
    <col min="10" max="10" width="5.625" style="8" bestFit="1" customWidth="1"/>
    <col min="11" max="11" width="4.625" style="8" bestFit="1" customWidth="1"/>
    <col min="12" max="12" width="5.625" style="8" bestFit="1" customWidth="1"/>
    <col min="13" max="15" width="4.625" style="8" bestFit="1" customWidth="1"/>
    <col min="16" max="17" width="4.00390625" style="0" bestFit="1" customWidth="1"/>
    <col min="18" max="18" width="5.625" style="8" bestFit="1" customWidth="1"/>
    <col min="19" max="19" width="6.625" style="0" bestFit="1" customWidth="1"/>
    <col min="20" max="20" width="5.625" style="0" bestFit="1" customWidth="1"/>
    <col min="21" max="22" width="5.25390625" style="0" bestFit="1" customWidth="1"/>
    <col min="23" max="23" width="6.75390625" style="0" bestFit="1" customWidth="1"/>
    <col min="24" max="24" width="14.125" style="0" bestFit="1" customWidth="1"/>
  </cols>
  <sheetData>
    <row r="1" spans="1:24" ht="13.5" thickBot="1">
      <c r="A1" s="98" t="s">
        <v>5</v>
      </c>
      <c r="B1" s="95"/>
      <c r="C1" s="95"/>
      <c r="D1" s="95"/>
      <c r="E1" s="96"/>
      <c r="F1" s="96"/>
      <c r="G1" s="96"/>
      <c r="H1" s="96"/>
      <c r="I1" s="96"/>
      <c r="J1" s="95"/>
      <c r="K1" s="95"/>
      <c r="L1" s="95"/>
      <c r="M1" s="95"/>
      <c r="N1" s="95"/>
      <c r="O1" s="95"/>
      <c r="P1" s="96"/>
      <c r="Q1" s="96"/>
      <c r="R1" s="95"/>
      <c r="S1" s="96"/>
      <c r="T1" s="95"/>
      <c r="U1" s="95"/>
      <c r="V1" s="95"/>
      <c r="W1" s="97"/>
      <c r="X1" s="97"/>
    </row>
    <row r="2" spans="1:24" s="27" customFormat="1" ht="13.5">
      <c r="A2" s="106" t="s">
        <v>306</v>
      </c>
      <c r="B2" s="109" t="s">
        <v>76</v>
      </c>
      <c r="C2" s="106" t="s">
        <v>126</v>
      </c>
      <c r="D2" s="106" t="s">
        <v>128</v>
      </c>
      <c r="E2" s="108" t="s">
        <v>128</v>
      </c>
      <c r="F2" s="108" t="s">
        <v>129</v>
      </c>
      <c r="G2" s="108" t="s">
        <v>102</v>
      </c>
      <c r="H2" s="108" t="s">
        <v>127</v>
      </c>
      <c r="I2" s="108" t="s">
        <v>130</v>
      </c>
      <c r="J2" s="109" t="s">
        <v>131</v>
      </c>
      <c r="K2" s="109" t="s">
        <v>132</v>
      </c>
      <c r="L2" s="109" t="s">
        <v>133</v>
      </c>
      <c r="M2" s="109" t="s">
        <v>134</v>
      </c>
      <c r="N2" s="109" t="s">
        <v>303</v>
      </c>
      <c r="O2" s="109" t="s">
        <v>304</v>
      </c>
      <c r="P2" s="109" t="s">
        <v>278</v>
      </c>
      <c r="Q2" s="109" t="s">
        <v>279</v>
      </c>
      <c r="R2" s="109" t="s">
        <v>280</v>
      </c>
      <c r="S2" s="108" t="s">
        <v>186</v>
      </c>
      <c r="T2" s="109" t="s">
        <v>188</v>
      </c>
      <c r="U2" s="111" t="s">
        <v>281</v>
      </c>
      <c r="V2" s="111" t="s">
        <v>282</v>
      </c>
      <c r="W2" s="110" t="s">
        <v>41</v>
      </c>
      <c r="X2" s="106" t="s">
        <v>307</v>
      </c>
    </row>
    <row r="3" spans="1:24" s="27" customFormat="1" ht="15" thickBot="1">
      <c r="A3" s="4" t="s">
        <v>308</v>
      </c>
      <c r="B3" s="7" t="s">
        <v>309</v>
      </c>
      <c r="C3" s="50" t="s">
        <v>6</v>
      </c>
      <c r="D3" s="50" t="s">
        <v>6</v>
      </c>
      <c r="E3" s="11" t="s">
        <v>7</v>
      </c>
      <c r="F3" s="48" t="s">
        <v>6</v>
      </c>
      <c r="G3" s="48" t="s">
        <v>6</v>
      </c>
      <c r="H3" s="48" t="s">
        <v>6</v>
      </c>
      <c r="I3" s="48" t="s">
        <v>6</v>
      </c>
      <c r="J3" s="50" t="s">
        <v>6</v>
      </c>
      <c r="K3" s="50" t="s">
        <v>6</v>
      </c>
      <c r="L3" s="50" t="s">
        <v>6</v>
      </c>
      <c r="M3" s="50" t="s">
        <v>6</v>
      </c>
      <c r="N3" s="50" t="s">
        <v>6</v>
      </c>
      <c r="O3" s="50" t="s">
        <v>6</v>
      </c>
      <c r="P3" s="50" t="s">
        <v>6</v>
      </c>
      <c r="Q3" s="50" t="s">
        <v>6</v>
      </c>
      <c r="R3" s="50" t="s">
        <v>6</v>
      </c>
      <c r="S3" s="11"/>
      <c r="T3" s="7"/>
      <c r="U3" s="4" t="s">
        <v>118</v>
      </c>
      <c r="V3" s="4" t="s">
        <v>118</v>
      </c>
      <c r="W3" s="4"/>
      <c r="X3" s="4"/>
    </row>
    <row r="4" spans="1:24" ht="13.5" thickTop="1">
      <c r="A4" s="3">
        <v>150</v>
      </c>
      <c r="B4" s="12">
        <v>45.72</v>
      </c>
      <c r="C4" s="13">
        <v>199000</v>
      </c>
      <c r="D4" s="13">
        <v>822000</v>
      </c>
      <c r="E4" s="34">
        <v>112000</v>
      </c>
      <c r="F4" s="34">
        <v>0</v>
      </c>
      <c r="G4" s="34">
        <v>1040</v>
      </c>
      <c r="H4" s="34">
        <v>9330</v>
      </c>
      <c r="I4" s="34">
        <v>6390</v>
      </c>
      <c r="J4" s="35">
        <v>0</v>
      </c>
      <c r="K4" s="35">
        <v>0</v>
      </c>
      <c r="L4" s="35">
        <v>0.20733197556008148</v>
      </c>
      <c r="M4" s="35">
        <v>0</v>
      </c>
      <c r="N4" s="35">
        <v>0</v>
      </c>
      <c r="O4" s="35">
        <v>0</v>
      </c>
      <c r="P4" s="12">
        <v>0</v>
      </c>
      <c r="Q4" s="12">
        <v>0</v>
      </c>
      <c r="R4" s="35">
        <v>13.476578411405296</v>
      </c>
      <c r="S4" s="13">
        <v>30800</v>
      </c>
      <c r="T4" s="12">
        <v>0.6844444444444444</v>
      </c>
      <c r="U4" s="12">
        <v>-11.84</v>
      </c>
      <c r="V4" s="12">
        <v>-83.4</v>
      </c>
      <c r="W4" s="46">
        <v>1.078071132446</v>
      </c>
      <c r="X4" s="20" t="s">
        <v>310</v>
      </c>
    </row>
    <row r="5" spans="1:24" ht="12.75">
      <c r="A5" s="3">
        <v>210</v>
      </c>
      <c r="B5" s="12">
        <v>64.00800000000001</v>
      </c>
      <c r="C5" s="13">
        <v>202000</v>
      </c>
      <c r="D5" s="13">
        <v>879000</v>
      </c>
      <c r="E5" s="34">
        <v>159000</v>
      </c>
      <c r="F5" s="34">
        <v>0</v>
      </c>
      <c r="G5" s="34">
        <v>380</v>
      </c>
      <c r="H5" s="34">
        <v>9870</v>
      </c>
      <c r="I5" s="34">
        <v>5950</v>
      </c>
      <c r="J5" s="35">
        <v>1.4253668763102725</v>
      </c>
      <c r="K5" s="35">
        <v>0</v>
      </c>
      <c r="L5" s="35">
        <v>0.5482180293501048</v>
      </c>
      <c r="M5" s="35">
        <v>0</v>
      </c>
      <c r="N5" s="35">
        <v>0</v>
      </c>
      <c r="O5" s="35">
        <v>0.21928721174004195</v>
      </c>
      <c r="P5" s="12">
        <v>0</v>
      </c>
      <c r="Q5" s="12">
        <v>0</v>
      </c>
      <c r="R5" s="35">
        <v>9.648637316561846</v>
      </c>
      <c r="S5" s="13">
        <v>3020</v>
      </c>
      <c r="T5" s="12">
        <v>0.6033333333333334</v>
      </c>
      <c r="U5" s="12"/>
      <c r="V5" s="12"/>
      <c r="W5" s="46"/>
      <c r="X5" s="20"/>
    </row>
    <row r="6" spans="1:24" ht="12.75">
      <c r="A6" s="3">
        <v>270</v>
      </c>
      <c r="B6" s="12">
        <v>82.296</v>
      </c>
      <c r="C6" s="13">
        <v>209000</v>
      </c>
      <c r="D6" s="13">
        <v>847000</v>
      </c>
      <c r="E6" s="34">
        <v>102000</v>
      </c>
      <c r="F6" s="34">
        <v>0</v>
      </c>
      <c r="G6" s="34">
        <v>1160</v>
      </c>
      <c r="H6" s="34">
        <v>4140</v>
      </c>
      <c r="I6" s="34">
        <v>1760</v>
      </c>
      <c r="J6" s="35">
        <v>0.743298969072165</v>
      </c>
      <c r="K6" s="35">
        <v>0</v>
      </c>
      <c r="L6" s="35">
        <v>0.3185567010309278</v>
      </c>
      <c r="M6" s="35">
        <v>0</v>
      </c>
      <c r="N6" s="35">
        <v>0</v>
      </c>
      <c r="O6" s="35">
        <v>0</v>
      </c>
      <c r="P6" s="12">
        <v>0</v>
      </c>
      <c r="Q6" s="12">
        <v>0</v>
      </c>
      <c r="R6" s="35">
        <v>10.512371134020619</v>
      </c>
      <c r="S6" s="13">
        <v>1660</v>
      </c>
      <c r="T6" s="12">
        <v>0.4256410256410256</v>
      </c>
      <c r="U6" s="12"/>
      <c r="V6" s="12"/>
      <c r="W6" s="46"/>
      <c r="X6" s="20"/>
    </row>
    <row r="7" spans="1:24" ht="12.75">
      <c r="A7" s="3">
        <v>330</v>
      </c>
      <c r="B7" s="12">
        <v>100.584</v>
      </c>
      <c r="C7" s="13">
        <v>306000</v>
      </c>
      <c r="D7" s="13">
        <v>1259000</v>
      </c>
      <c r="E7" s="34">
        <v>166000</v>
      </c>
      <c r="F7" s="34">
        <v>0</v>
      </c>
      <c r="G7" s="34">
        <v>1160</v>
      </c>
      <c r="H7" s="34">
        <v>18500</v>
      </c>
      <c r="I7" s="34">
        <v>660</v>
      </c>
      <c r="J7" s="35">
        <v>0.7919896640826873</v>
      </c>
      <c r="K7" s="35">
        <v>0</v>
      </c>
      <c r="L7" s="35">
        <v>0</v>
      </c>
      <c r="M7" s="35">
        <v>0</v>
      </c>
      <c r="N7" s="35">
        <v>0</v>
      </c>
      <c r="O7" s="35">
        <v>0</v>
      </c>
      <c r="P7" s="12">
        <v>0</v>
      </c>
      <c r="Q7" s="12">
        <v>0</v>
      </c>
      <c r="R7" s="35">
        <v>17.898966408268734</v>
      </c>
      <c r="S7" s="13">
        <v>830</v>
      </c>
      <c r="T7" s="12">
        <v>0.03547008547008547</v>
      </c>
      <c r="U7" s="12">
        <v>-18.27</v>
      </c>
      <c r="V7" s="12">
        <v>-86.4</v>
      </c>
      <c r="W7" s="46">
        <v>1.0745731173380035</v>
      </c>
      <c r="X7" s="20"/>
    </row>
    <row r="8" spans="1:24" ht="12.75">
      <c r="A8" s="3">
        <v>390</v>
      </c>
      <c r="B8" s="12">
        <v>118.872</v>
      </c>
      <c r="C8" s="13">
        <v>280000</v>
      </c>
      <c r="D8" s="13">
        <v>1199000</v>
      </c>
      <c r="E8" s="34">
        <v>201000</v>
      </c>
      <c r="F8" s="34">
        <v>0</v>
      </c>
      <c r="G8" s="34">
        <v>1150</v>
      </c>
      <c r="H8" s="34">
        <v>14300</v>
      </c>
      <c r="I8" s="34">
        <v>580</v>
      </c>
      <c r="J8" s="35">
        <v>0.5975062344139651</v>
      </c>
      <c r="K8" s="35">
        <v>0</v>
      </c>
      <c r="L8" s="35">
        <v>0</v>
      </c>
      <c r="M8" s="35">
        <v>0</v>
      </c>
      <c r="N8" s="35">
        <v>0</v>
      </c>
      <c r="O8" s="35">
        <v>0</v>
      </c>
      <c r="P8" s="12">
        <v>0</v>
      </c>
      <c r="Q8" s="12">
        <v>0</v>
      </c>
      <c r="R8" s="35">
        <v>17.178304239401495</v>
      </c>
      <c r="S8" s="13">
        <v>970</v>
      </c>
      <c r="T8" s="12">
        <v>0.04052083333333333</v>
      </c>
      <c r="U8" s="12"/>
      <c r="V8" s="12"/>
      <c r="W8" s="46"/>
      <c r="X8" s="20"/>
    </row>
    <row r="9" spans="1:24" ht="12.75">
      <c r="A9" s="3">
        <v>450</v>
      </c>
      <c r="B9" s="12">
        <v>137.16</v>
      </c>
      <c r="C9" s="13">
        <v>232000</v>
      </c>
      <c r="D9" s="13">
        <v>952000</v>
      </c>
      <c r="E9" s="34">
        <v>125000</v>
      </c>
      <c r="F9" s="34">
        <v>0</v>
      </c>
      <c r="G9" s="34">
        <v>1080</v>
      </c>
      <c r="H9" s="34">
        <v>13100</v>
      </c>
      <c r="I9" s="34">
        <v>450</v>
      </c>
      <c r="J9" s="35">
        <v>1.078021978021978</v>
      </c>
      <c r="K9" s="35">
        <v>0</v>
      </c>
      <c r="L9" s="35">
        <v>0</v>
      </c>
      <c r="M9" s="35">
        <v>0</v>
      </c>
      <c r="N9" s="35">
        <v>0</v>
      </c>
      <c r="O9" s="35">
        <v>0</v>
      </c>
      <c r="P9" s="12">
        <v>0</v>
      </c>
      <c r="Q9" s="12">
        <v>0</v>
      </c>
      <c r="R9" s="35">
        <v>12.337362637362638</v>
      </c>
      <c r="S9" s="13">
        <v>410</v>
      </c>
      <c r="T9" s="12">
        <v>0.03422018348623853</v>
      </c>
      <c r="U9" s="12"/>
      <c r="V9" s="12"/>
      <c r="W9" s="46"/>
      <c r="X9" s="20"/>
    </row>
    <row r="10" spans="1:24" ht="12.75">
      <c r="A10" s="3">
        <v>510</v>
      </c>
      <c r="B10" s="12">
        <v>155.448</v>
      </c>
      <c r="C10" s="13">
        <v>202000</v>
      </c>
      <c r="D10" s="13">
        <v>843000</v>
      </c>
      <c r="E10" s="34">
        <v>123000</v>
      </c>
      <c r="F10" s="34">
        <v>0</v>
      </c>
      <c r="G10" s="34">
        <v>1130</v>
      </c>
      <c r="H10" s="34">
        <v>8010</v>
      </c>
      <c r="I10" s="34">
        <v>240</v>
      </c>
      <c r="J10" s="35">
        <v>2.5281314168377826</v>
      </c>
      <c r="K10" s="35">
        <v>0</v>
      </c>
      <c r="L10" s="35">
        <v>0.8427104722792609</v>
      </c>
      <c r="M10" s="35">
        <v>0</v>
      </c>
      <c r="N10" s="35">
        <v>0</v>
      </c>
      <c r="O10" s="35">
        <v>0</v>
      </c>
      <c r="P10" s="12">
        <v>0</v>
      </c>
      <c r="Q10" s="12">
        <v>0</v>
      </c>
      <c r="R10" s="35">
        <v>9.375154004106776</v>
      </c>
      <c r="S10" s="13">
        <v>70</v>
      </c>
      <c r="T10" s="12">
        <v>0.030526315789473683</v>
      </c>
      <c r="U10" s="12"/>
      <c r="V10" s="12"/>
      <c r="W10" s="46"/>
      <c r="X10" s="20"/>
    </row>
    <row r="11" spans="1:24" ht="12.75">
      <c r="A11" s="3">
        <v>570</v>
      </c>
      <c r="B11" s="12">
        <v>173.73600000000002</v>
      </c>
      <c r="C11" s="13">
        <v>223000</v>
      </c>
      <c r="D11" s="13">
        <v>934000</v>
      </c>
      <c r="E11" s="34">
        <v>138000</v>
      </c>
      <c r="F11" s="34">
        <v>0</v>
      </c>
      <c r="G11" s="34">
        <v>1010</v>
      </c>
      <c r="H11" s="34">
        <v>6870</v>
      </c>
      <c r="I11" s="34">
        <v>250</v>
      </c>
      <c r="J11" s="35">
        <v>0.6987012987012987</v>
      </c>
      <c r="K11" s="35">
        <v>0</v>
      </c>
      <c r="L11" s="35">
        <v>0</v>
      </c>
      <c r="M11" s="35">
        <v>0</v>
      </c>
      <c r="N11" s="35">
        <v>0</v>
      </c>
      <c r="O11" s="35">
        <v>0</v>
      </c>
      <c r="P11" s="12">
        <v>0</v>
      </c>
      <c r="Q11" s="12">
        <v>0</v>
      </c>
      <c r="R11" s="35">
        <v>17.467532467532468</v>
      </c>
      <c r="S11" s="13">
        <v>360</v>
      </c>
      <c r="T11" s="12">
        <v>0.03694915254237288</v>
      </c>
      <c r="U11" s="12"/>
      <c r="V11" s="12"/>
      <c r="W11" s="46"/>
      <c r="X11" s="20"/>
    </row>
    <row r="12" spans="1:24" ht="12.75">
      <c r="A12" s="3">
        <v>630</v>
      </c>
      <c r="B12" s="12">
        <v>192.024</v>
      </c>
      <c r="C12" s="13">
        <v>222000</v>
      </c>
      <c r="D12" s="13">
        <v>967000</v>
      </c>
      <c r="E12" s="34">
        <v>176000</v>
      </c>
      <c r="F12" s="34">
        <v>0</v>
      </c>
      <c r="G12" s="34">
        <v>860</v>
      </c>
      <c r="H12" s="34">
        <v>8500</v>
      </c>
      <c r="I12" s="34">
        <v>580</v>
      </c>
      <c r="J12" s="35">
        <v>2.036263736263736</v>
      </c>
      <c r="K12" s="35">
        <v>0</v>
      </c>
      <c r="L12" s="35">
        <v>0</v>
      </c>
      <c r="M12" s="35">
        <v>0</v>
      </c>
      <c r="N12" s="35">
        <v>0</v>
      </c>
      <c r="O12" s="35">
        <v>0</v>
      </c>
      <c r="P12" s="12">
        <v>0</v>
      </c>
      <c r="Q12" s="12">
        <v>0</v>
      </c>
      <c r="R12" s="35">
        <v>13.774725274725276</v>
      </c>
      <c r="S12" s="13">
        <v>290</v>
      </c>
      <c r="T12" s="12">
        <v>0.06859154929577464</v>
      </c>
      <c r="U12" s="12"/>
      <c r="V12" s="12"/>
      <c r="W12" s="46"/>
      <c r="X12" s="20"/>
    </row>
    <row r="13" spans="1:24" ht="12.75">
      <c r="A13" s="3">
        <v>690</v>
      </c>
      <c r="B13" s="12">
        <v>210.312</v>
      </c>
      <c r="C13" s="13">
        <v>406000</v>
      </c>
      <c r="D13" s="13">
        <v>2093000</v>
      </c>
      <c r="E13" s="34">
        <v>643000</v>
      </c>
      <c r="F13" s="34">
        <v>430</v>
      </c>
      <c r="G13" s="34">
        <v>2320</v>
      </c>
      <c r="H13" s="34">
        <v>19200</v>
      </c>
      <c r="I13" s="34">
        <v>2550</v>
      </c>
      <c r="J13" s="35">
        <v>10.840845070422533</v>
      </c>
      <c r="K13" s="35">
        <v>0</v>
      </c>
      <c r="L13" s="35">
        <v>0.7563380281690141</v>
      </c>
      <c r="M13" s="35">
        <v>0</v>
      </c>
      <c r="N13" s="35">
        <v>0</v>
      </c>
      <c r="O13" s="35">
        <v>0</v>
      </c>
      <c r="P13" s="12">
        <v>0</v>
      </c>
      <c r="Q13" s="12">
        <v>0</v>
      </c>
      <c r="R13" s="35">
        <v>23.44647887323944</v>
      </c>
      <c r="S13" s="13">
        <v>220</v>
      </c>
      <c r="T13" s="12">
        <v>0.13289473684210526</v>
      </c>
      <c r="U13" s="12">
        <v>-18.29</v>
      </c>
      <c r="V13" s="12">
        <v>-80.6</v>
      </c>
      <c r="W13" s="46">
        <v>1.067772460300196</v>
      </c>
      <c r="X13" s="20"/>
    </row>
    <row r="14" spans="1:24" ht="12.75">
      <c r="A14" s="3">
        <v>750</v>
      </c>
      <c r="B14" s="12">
        <v>228.6</v>
      </c>
      <c r="C14" s="13">
        <v>216000</v>
      </c>
      <c r="D14" s="13">
        <v>1219000</v>
      </c>
      <c r="E14" s="34">
        <v>450000</v>
      </c>
      <c r="F14" s="34">
        <v>250</v>
      </c>
      <c r="G14" s="34">
        <v>1100</v>
      </c>
      <c r="H14" s="34">
        <v>7510</v>
      </c>
      <c r="I14" s="34">
        <v>2210</v>
      </c>
      <c r="J14" s="35">
        <v>11.126405867970659</v>
      </c>
      <c r="K14" s="35">
        <v>1.4449877750611246</v>
      </c>
      <c r="L14" s="35">
        <v>0.5779951100244499</v>
      </c>
      <c r="M14" s="35">
        <v>0</v>
      </c>
      <c r="N14" s="35">
        <v>0</v>
      </c>
      <c r="O14" s="35">
        <v>0</v>
      </c>
      <c r="P14" s="12">
        <v>0</v>
      </c>
      <c r="Q14" s="12">
        <v>0</v>
      </c>
      <c r="R14" s="35">
        <v>13.582885085574574</v>
      </c>
      <c r="S14" s="13">
        <v>190</v>
      </c>
      <c r="T14" s="12">
        <v>0.29423076923076924</v>
      </c>
      <c r="U14" s="12"/>
      <c r="V14" s="12"/>
      <c r="W14" s="46"/>
      <c r="X14" s="20"/>
    </row>
    <row r="15" spans="1:24" ht="12.75">
      <c r="A15" s="3">
        <v>810</v>
      </c>
      <c r="B15" s="12">
        <v>246.888</v>
      </c>
      <c r="C15" s="13">
        <v>384000</v>
      </c>
      <c r="D15" s="13">
        <v>1625000</v>
      </c>
      <c r="E15" s="34">
        <v>255000</v>
      </c>
      <c r="F15" s="34">
        <v>0</v>
      </c>
      <c r="G15" s="34">
        <v>1730</v>
      </c>
      <c r="H15" s="34">
        <v>10700</v>
      </c>
      <c r="I15" s="34">
        <v>1060</v>
      </c>
      <c r="J15" s="35">
        <v>5.254984894259819</v>
      </c>
      <c r="K15" s="35">
        <v>0</v>
      </c>
      <c r="L15" s="35">
        <v>0</v>
      </c>
      <c r="M15" s="35">
        <v>0</v>
      </c>
      <c r="N15" s="35">
        <v>0</v>
      </c>
      <c r="O15" s="35">
        <v>0</v>
      </c>
      <c r="P15" s="12">
        <v>0</v>
      </c>
      <c r="Q15" s="12">
        <v>0</v>
      </c>
      <c r="R15" s="35">
        <v>17.786102719033234</v>
      </c>
      <c r="S15" s="13">
        <v>200</v>
      </c>
      <c r="T15" s="12">
        <v>0.09905660377358491</v>
      </c>
      <c r="U15" s="12"/>
      <c r="V15" s="12"/>
      <c r="W15" s="46"/>
      <c r="X15" s="20"/>
    </row>
    <row r="16" spans="1:24" ht="12.75">
      <c r="A16" s="3">
        <v>870</v>
      </c>
      <c r="B16" s="12">
        <v>265.176</v>
      </c>
      <c r="C16" s="13">
        <v>260000</v>
      </c>
      <c r="D16" s="13">
        <v>1170000</v>
      </c>
      <c r="E16" s="34">
        <v>240000</v>
      </c>
      <c r="F16" s="34">
        <v>70</v>
      </c>
      <c r="G16" s="34">
        <v>1130</v>
      </c>
      <c r="H16" s="34">
        <v>8060</v>
      </c>
      <c r="I16" s="34">
        <v>490</v>
      </c>
      <c r="J16" s="35">
        <v>3.597560975609756</v>
      </c>
      <c r="K16" s="35">
        <v>0</v>
      </c>
      <c r="L16" s="35">
        <v>0.28780487804878047</v>
      </c>
      <c r="M16" s="35">
        <v>0</v>
      </c>
      <c r="N16" s="35">
        <v>0</v>
      </c>
      <c r="O16" s="35">
        <v>0</v>
      </c>
      <c r="P16" s="12">
        <v>0</v>
      </c>
      <c r="Q16" s="12">
        <v>0</v>
      </c>
      <c r="R16" s="35">
        <v>16.40487804878049</v>
      </c>
      <c r="S16" s="13">
        <v>130</v>
      </c>
      <c r="T16" s="12">
        <v>0.06107142857142857</v>
      </c>
      <c r="U16" s="12">
        <v>-16.53</v>
      </c>
      <c r="V16" s="12">
        <v>-79.5</v>
      </c>
      <c r="W16" s="46">
        <v>1.068408473655622</v>
      </c>
      <c r="X16" s="20"/>
    </row>
    <row r="17" spans="1:24" ht="12.75">
      <c r="A17" s="3">
        <v>930</v>
      </c>
      <c r="B17" s="12">
        <v>283.464</v>
      </c>
      <c r="C17" s="13">
        <v>231000</v>
      </c>
      <c r="D17" s="13">
        <v>1067000</v>
      </c>
      <c r="E17" s="34">
        <v>244000</v>
      </c>
      <c r="F17" s="34">
        <v>0</v>
      </c>
      <c r="G17" s="34">
        <v>1000</v>
      </c>
      <c r="H17" s="34">
        <v>5090</v>
      </c>
      <c r="I17" s="34">
        <v>910</v>
      </c>
      <c r="J17" s="35">
        <v>4.1732718894009215</v>
      </c>
      <c r="K17" s="35">
        <v>0</v>
      </c>
      <c r="L17" s="35">
        <v>0.2608294930875576</v>
      </c>
      <c r="M17" s="35">
        <v>0</v>
      </c>
      <c r="N17" s="35">
        <v>0.2608294930875576</v>
      </c>
      <c r="O17" s="35">
        <v>0</v>
      </c>
      <c r="P17" s="12">
        <v>0</v>
      </c>
      <c r="Q17" s="12">
        <v>0</v>
      </c>
      <c r="R17" s="35">
        <v>14.606451612903225</v>
      </c>
      <c r="S17" s="13">
        <v>210</v>
      </c>
      <c r="T17" s="12">
        <v>0.17897435897435898</v>
      </c>
      <c r="U17" s="12"/>
      <c r="V17" s="12"/>
      <c r="W17" s="46"/>
      <c r="X17" s="20"/>
    </row>
    <row r="18" spans="1:24" ht="12.75">
      <c r="A18" s="3">
        <v>990</v>
      </c>
      <c r="B18" s="12">
        <v>301.752</v>
      </c>
      <c r="C18" s="13">
        <v>226000</v>
      </c>
      <c r="D18" s="13">
        <v>1053000</v>
      </c>
      <c r="E18" s="34">
        <v>248000</v>
      </c>
      <c r="F18" s="34">
        <v>100</v>
      </c>
      <c r="G18" s="34">
        <v>1080</v>
      </c>
      <c r="H18" s="34">
        <v>13100</v>
      </c>
      <c r="I18" s="34">
        <v>1010</v>
      </c>
      <c r="J18" s="35">
        <v>3.6220183486238526</v>
      </c>
      <c r="K18" s="35">
        <v>0</v>
      </c>
      <c r="L18" s="35">
        <v>0.38807339449541284</v>
      </c>
      <c r="M18" s="35">
        <v>0</v>
      </c>
      <c r="N18" s="35">
        <v>0</v>
      </c>
      <c r="O18" s="35">
        <v>0</v>
      </c>
      <c r="P18" s="12">
        <v>0</v>
      </c>
      <c r="Q18" s="12">
        <v>0</v>
      </c>
      <c r="R18" s="35">
        <v>13.711926605504587</v>
      </c>
      <c r="S18" s="13">
        <v>250</v>
      </c>
      <c r="T18" s="12">
        <v>0.07752475247524752</v>
      </c>
      <c r="U18" s="12"/>
      <c r="V18" s="12"/>
      <c r="W18" s="46"/>
      <c r="X18" s="20"/>
    </row>
    <row r="19" spans="1:24" ht="12.75">
      <c r="A19" s="3">
        <v>1050</v>
      </c>
      <c r="B19" s="12">
        <v>320.04</v>
      </c>
      <c r="C19" s="13">
        <v>287000</v>
      </c>
      <c r="D19" s="13">
        <v>1324000</v>
      </c>
      <c r="E19" s="34">
        <v>299000</v>
      </c>
      <c r="F19" s="34">
        <v>110</v>
      </c>
      <c r="G19" s="34">
        <v>1680</v>
      </c>
      <c r="H19" s="34">
        <v>15500</v>
      </c>
      <c r="I19" s="34">
        <v>4780</v>
      </c>
      <c r="J19" s="35">
        <v>3.5894736842105264</v>
      </c>
      <c r="K19" s="35">
        <v>0</v>
      </c>
      <c r="L19" s="35">
        <v>0.3263157894736842</v>
      </c>
      <c r="M19" s="35">
        <v>0</v>
      </c>
      <c r="N19" s="35">
        <v>0</v>
      </c>
      <c r="O19" s="35">
        <v>0</v>
      </c>
      <c r="P19" s="12">
        <v>0</v>
      </c>
      <c r="Q19" s="12">
        <v>0</v>
      </c>
      <c r="R19" s="35">
        <v>12.563157894736841</v>
      </c>
      <c r="S19" s="13">
        <v>1220</v>
      </c>
      <c r="T19" s="12">
        <v>0.30842105263157893</v>
      </c>
      <c r="U19" s="12"/>
      <c r="V19" s="12">
        <v>-74.2</v>
      </c>
      <c r="W19" s="46"/>
      <c r="X19" s="20"/>
    </row>
    <row r="20" spans="1:24" ht="12.75">
      <c r="A20" s="3">
        <v>1110</v>
      </c>
      <c r="B20" s="12">
        <v>338.32800000000003</v>
      </c>
      <c r="C20" s="13">
        <v>291000</v>
      </c>
      <c r="D20" s="13">
        <v>1288000</v>
      </c>
      <c r="E20" s="34">
        <v>248000</v>
      </c>
      <c r="F20" s="34">
        <v>50</v>
      </c>
      <c r="G20" s="34">
        <v>1480</v>
      </c>
      <c r="H20" s="34">
        <v>11300</v>
      </c>
      <c r="I20" s="34">
        <v>460</v>
      </c>
      <c r="J20" s="35">
        <v>2.863212435233161</v>
      </c>
      <c r="K20" s="35">
        <v>0</v>
      </c>
      <c r="L20" s="35">
        <v>0</v>
      </c>
      <c r="M20" s="35">
        <v>0</v>
      </c>
      <c r="N20" s="35">
        <v>0</v>
      </c>
      <c r="O20" s="35">
        <v>0</v>
      </c>
      <c r="P20" s="12">
        <v>0</v>
      </c>
      <c r="Q20" s="12">
        <v>0</v>
      </c>
      <c r="R20" s="35">
        <v>10.975647668393783</v>
      </c>
      <c r="S20" s="13">
        <v>160</v>
      </c>
      <c r="T20" s="12">
        <v>0.04084507042253521</v>
      </c>
      <c r="U20" s="12"/>
      <c r="V20" s="12"/>
      <c r="W20" s="46"/>
      <c r="X20" s="20"/>
    </row>
    <row r="21" spans="1:24" ht="12.75">
      <c r="A21" s="3">
        <v>1170</v>
      </c>
      <c r="B21" s="12">
        <v>356.61600000000004</v>
      </c>
      <c r="C21" s="13">
        <v>283000</v>
      </c>
      <c r="D21" s="13">
        <v>1184000</v>
      </c>
      <c r="E21" s="34">
        <v>175000</v>
      </c>
      <c r="F21" s="34">
        <v>60</v>
      </c>
      <c r="G21" s="34">
        <v>1160</v>
      </c>
      <c r="H21" s="34">
        <v>11100</v>
      </c>
      <c r="I21" s="34">
        <v>3480</v>
      </c>
      <c r="J21" s="35">
        <v>2.518362282878412</v>
      </c>
      <c r="K21" s="35">
        <v>0</v>
      </c>
      <c r="L21" s="35">
        <v>0.29627791563275435</v>
      </c>
      <c r="M21" s="35">
        <v>0</v>
      </c>
      <c r="N21" s="35">
        <v>0</v>
      </c>
      <c r="O21" s="35">
        <v>0</v>
      </c>
      <c r="P21" s="12">
        <v>0</v>
      </c>
      <c r="Q21" s="12">
        <v>0</v>
      </c>
      <c r="R21" s="35">
        <v>25.479900744416874</v>
      </c>
      <c r="S21" s="13">
        <v>1240</v>
      </c>
      <c r="T21" s="12">
        <v>0.31333333333333335</v>
      </c>
      <c r="U21" s="12"/>
      <c r="V21" s="12"/>
      <c r="W21" s="46"/>
      <c r="X21" s="20"/>
    </row>
    <row r="22" spans="1:24" ht="12.75">
      <c r="A22" s="3">
        <v>1230</v>
      </c>
      <c r="B22" s="12">
        <v>374.904</v>
      </c>
      <c r="C22" s="13">
        <v>246000</v>
      </c>
      <c r="D22" s="13">
        <v>1303000</v>
      </c>
      <c r="E22" s="34">
        <v>426000</v>
      </c>
      <c r="F22" s="34">
        <v>90</v>
      </c>
      <c r="G22" s="34">
        <v>1420</v>
      </c>
      <c r="H22" s="34">
        <v>10500</v>
      </c>
      <c r="I22" s="34">
        <v>10800</v>
      </c>
      <c r="J22" s="35">
        <v>6.753984575835475</v>
      </c>
      <c r="K22" s="35">
        <v>0</v>
      </c>
      <c r="L22" s="35">
        <v>0.47120822622107966</v>
      </c>
      <c r="M22" s="35">
        <v>0</v>
      </c>
      <c r="N22" s="35">
        <v>0</v>
      </c>
      <c r="O22" s="35">
        <v>0</v>
      </c>
      <c r="P22" s="12">
        <v>0</v>
      </c>
      <c r="Q22" s="12">
        <v>0</v>
      </c>
      <c r="R22" s="35">
        <v>47.12082262210797</v>
      </c>
      <c r="S22" s="13">
        <v>1490</v>
      </c>
      <c r="T22" s="12">
        <v>1.0238805970149254</v>
      </c>
      <c r="U22" s="12">
        <v>-10.26</v>
      </c>
      <c r="V22" s="12">
        <v>-65.9</v>
      </c>
      <c r="W22" s="46">
        <v>1.0595653570281554</v>
      </c>
      <c r="X22" s="20"/>
    </row>
    <row r="23" spans="1:24" ht="12.75">
      <c r="A23" s="3">
        <v>1290</v>
      </c>
      <c r="B23" s="12">
        <v>393.192</v>
      </c>
      <c r="C23" s="13">
        <v>272000</v>
      </c>
      <c r="D23" s="13">
        <v>1158000</v>
      </c>
      <c r="E23" s="34">
        <v>187000</v>
      </c>
      <c r="F23" s="34">
        <v>0</v>
      </c>
      <c r="G23" s="34">
        <v>1430</v>
      </c>
      <c r="H23" s="34">
        <v>11500</v>
      </c>
      <c r="I23" s="34">
        <v>8850</v>
      </c>
      <c r="J23" s="35">
        <v>4.0627450980392155</v>
      </c>
      <c r="K23" s="35">
        <v>0</v>
      </c>
      <c r="L23" s="35">
        <v>0</v>
      </c>
      <c r="M23" s="35">
        <v>0</v>
      </c>
      <c r="N23" s="35">
        <v>0</v>
      </c>
      <c r="O23" s="35">
        <v>0</v>
      </c>
      <c r="P23" s="12">
        <v>0</v>
      </c>
      <c r="Q23" s="12">
        <v>0</v>
      </c>
      <c r="R23" s="35">
        <v>17.701960784313723</v>
      </c>
      <c r="S23" s="13">
        <v>2180</v>
      </c>
      <c r="T23" s="12">
        <v>0.7721518987341772</v>
      </c>
      <c r="U23" s="12"/>
      <c r="V23" s="12"/>
      <c r="W23" s="46"/>
      <c r="X23" s="20"/>
    </row>
    <row r="24" spans="1:24" ht="12.75">
      <c r="A24" s="3">
        <v>1350</v>
      </c>
      <c r="B24" s="12">
        <v>411.48</v>
      </c>
      <c r="C24" s="13">
        <v>91000</v>
      </c>
      <c r="D24" s="13">
        <v>1406000</v>
      </c>
      <c r="E24" s="34">
        <v>1083000</v>
      </c>
      <c r="F24" s="34">
        <v>310</v>
      </c>
      <c r="G24" s="34">
        <v>1240</v>
      </c>
      <c r="H24" s="34">
        <v>9150</v>
      </c>
      <c r="I24" s="34">
        <v>18600</v>
      </c>
      <c r="J24" s="35">
        <v>13.422222222222224</v>
      </c>
      <c r="K24" s="35">
        <v>0.915151515151515</v>
      </c>
      <c r="L24" s="35">
        <v>0.7626262626262627</v>
      </c>
      <c r="M24" s="35">
        <v>0.4575757575757575</v>
      </c>
      <c r="N24" s="35">
        <v>0</v>
      </c>
      <c r="O24" s="35">
        <v>0</v>
      </c>
      <c r="P24" s="12">
        <v>0</v>
      </c>
      <c r="Q24" s="12">
        <v>0</v>
      </c>
      <c r="R24" s="35">
        <v>14.184848484848487</v>
      </c>
      <c r="S24" s="13">
        <v>1310</v>
      </c>
      <c r="T24" s="12">
        <v>2.033333333333333</v>
      </c>
      <c r="U24" s="12"/>
      <c r="V24" s="12"/>
      <c r="W24" s="46"/>
      <c r="X24" s="20"/>
    </row>
    <row r="25" spans="1:24" ht="12.75">
      <c r="A25" s="3">
        <v>1410</v>
      </c>
      <c r="B25" s="12">
        <v>429.76800000000003</v>
      </c>
      <c r="C25" s="13">
        <v>200000</v>
      </c>
      <c r="D25" s="13">
        <v>941000</v>
      </c>
      <c r="E25" s="34">
        <v>228000</v>
      </c>
      <c r="F25" s="34">
        <v>30</v>
      </c>
      <c r="G25" s="34">
        <v>1020</v>
      </c>
      <c r="H25" s="34">
        <v>2980</v>
      </c>
      <c r="I25" s="34">
        <v>2290</v>
      </c>
      <c r="J25" s="35">
        <v>7.677682403433477</v>
      </c>
      <c r="K25" s="35">
        <v>1.145922746781116</v>
      </c>
      <c r="L25" s="35">
        <v>0.34377682403433474</v>
      </c>
      <c r="M25" s="35">
        <v>0</v>
      </c>
      <c r="N25" s="35">
        <v>0</v>
      </c>
      <c r="O25" s="35">
        <v>0</v>
      </c>
      <c r="P25" s="12">
        <v>0</v>
      </c>
      <c r="Q25" s="12">
        <v>0</v>
      </c>
      <c r="R25" s="35">
        <v>11.344635193133048</v>
      </c>
      <c r="S25" s="13">
        <v>290</v>
      </c>
      <c r="T25" s="12">
        <v>0.7692307692307693</v>
      </c>
      <c r="U25" s="12">
        <v>-12.01</v>
      </c>
      <c r="V25" s="12">
        <v>-54</v>
      </c>
      <c r="W25" s="46">
        <v>1.0443868921775898</v>
      </c>
      <c r="X25" s="20"/>
    </row>
    <row r="26" spans="1:24" ht="12.75">
      <c r="A26" s="3">
        <v>1470</v>
      </c>
      <c r="B26" s="12">
        <v>448.05600000000004</v>
      </c>
      <c r="C26" s="13">
        <v>211000</v>
      </c>
      <c r="D26" s="13">
        <v>1314000</v>
      </c>
      <c r="E26" s="34">
        <v>560000</v>
      </c>
      <c r="F26" s="34">
        <v>80</v>
      </c>
      <c r="G26" s="34">
        <v>1010</v>
      </c>
      <c r="H26" s="34">
        <v>3120</v>
      </c>
      <c r="I26" s="34">
        <v>29300</v>
      </c>
      <c r="J26" s="35">
        <v>15.731202046035804</v>
      </c>
      <c r="K26" s="35">
        <v>0</v>
      </c>
      <c r="L26" s="35">
        <v>1.0902813299232736</v>
      </c>
      <c r="M26" s="35">
        <v>0</v>
      </c>
      <c r="N26" s="35">
        <v>0</v>
      </c>
      <c r="O26" s="35">
        <v>0</v>
      </c>
      <c r="P26" s="12">
        <v>0</v>
      </c>
      <c r="Q26" s="12">
        <v>0</v>
      </c>
      <c r="R26" s="35">
        <v>19.4693094629156</v>
      </c>
      <c r="S26" s="13">
        <v>1740</v>
      </c>
      <c r="T26" s="12">
        <v>9.4</v>
      </c>
      <c r="U26" s="12"/>
      <c r="V26" s="12"/>
      <c r="W26" s="46"/>
      <c r="X26" s="20"/>
    </row>
    <row r="27" spans="1:24" ht="12.75">
      <c r="A27" s="3">
        <v>1530</v>
      </c>
      <c r="B27" s="12">
        <v>466.34400000000005</v>
      </c>
      <c r="C27" s="13">
        <v>190000</v>
      </c>
      <c r="D27" s="13">
        <v>1378000</v>
      </c>
      <c r="E27" s="34">
        <v>701000</v>
      </c>
      <c r="F27" s="34">
        <v>90</v>
      </c>
      <c r="G27" s="34">
        <v>1460</v>
      </c>
      <c r="H27" s="34">
        <v>1880</v>
      </c>
      <c r="I27" s="34">
        <v>1240</v>
      </c>
      <c r="J27" s="35">
        <v>6.753984575835475</v>
      </c>
      <c r="K27" s="35">
        <v>0.9424164524421593</v>
      </c>
      <c r="L27" s="35">
        <v>0.6282776349614396</v>
      </c>
      <c r="M27" s="35">
        <v>0.47120822622107966</v>
      </c>
      <c r="N27" s="35">
        <v>0</v>
      </c>
      <c r="O27" s="35">
        <v>0</v>
      </c>
      <c r="P27" s="12">
        <v>0</v>
      </c>
      <c r="Q27" s="12">
        <v>0</v>
      </c>
      <c r="R27" s="35">
        <v>13.193830334190233</v>
      </c>
      <c r="S27" s="13">
        <v>170</v>
      </c>
      <c r="T27" s="12">
        <v>0.66</v>
      </c>
      <c r="U27" s="12"/>
      <c r="V27" s="12"/>
      <c r="W27" s="46"/>
      <c r="X27" s="20"/>
    </row>
    <row r="28" spans="1:24" ht="12.75">
      <c r="A28" s="3">
        <v>1590</v>
      </c>
      <c r="B28" s="12">
        <v>484.632</v>
      </c>
      <c r="C28" s="13">
        <v>291000</v>
      </c>
      <c r="D28" s="13">
        <v>1775000</v>
      </c>
      <c r="E28" s="34">
        <v>736000</v>
      </c>
      <c r="F28" s="34">
        <v>0</v>
      </c>
      <c r="G28" s="34">
        <v>1560</v>
      </c>
      <c r="H28" s="34">
        <v>2700</v>
      </c>
      <c r="I28" s="34">
        <v>8040</v>
      </c>
      <c r="J28" s="35">
        <v>7.269230769230769</v>
      </c>
      <c r="K28" s="35">
        <v>0</v>
      </c>
      <c r="L28" s="35">
        <v>0.4153846153846154</v>
      </c>
      <c r="M28" s="35">
        <v>0</v>
      </c>
      <c r="N28" s="35">
        <v>0</v>
      </c>
      <c r="O28" s="35">
        <v>0</v>
      </c>
      <c r="P28" s="12">
        <v>0</v>
      </c>
      <c r="Q28" s="12">
        <v>0</v>
      </c>
      <c r="R28" s="35">
        <v>19.93846153846154</v>
      </c>
      <c r="S28" s="13">
        <v>1050</v>
      </c>
      <c r="T28" s="12">
        <v>2.976923076923077</v>
      </c>
      <c r="U28" s="12"/>
      <c r="V28" s="12">
        <v>-28.3</v>
      </c>
      <c r="W28" s="46"/>
      <c r="X28" s="20"/>
    </row>
    <row r="29" spans="1:24" ht="12.75">
      <c r="A29" s="3">
        <v>1650</v>
      </c>
      <c r="B29" s="12">
        <v>502.92</v>
      </c>
      <c r="C29" s="13">
        <v>180000</v>
      </c>
      <c r="D29" s="13">
        <v>807000</v>
      </c>
      <c r="E29" s="34">
        <v>164000</v>
      </c>
      <c r="F29" s="34">
        <v>0</v>
      </c>
      <c r="G29" s="34">
        <v>770</v>
      </c>
      <c r="H29" s="34">
        <v>6600</v>
      </c>
      <c r="I29" s="34">
        <v>5990</v>
      </c>
      <c r="J29" s="35">
        <v>4.5</v>
      </c>
      <c r="K29" s="35">
        <v>0</v>
      </c>
      <c r="L29" s="35">
        <v>0.4</v>
      </c>
      <c r="M29" s="35">
        <v>0</v>
      </c>
      <c r="N29" s="35">
        <v>0</v>
      </c>
      <c r="O29" s="35">
        <v>0</v>
      </c>
      <c r="P29" s="12">
        <v>0</v>
      </c>
      <c r="Q29" s="12">
        <v>0</v>
      </c>
      <c r="R29" s="35">
        <v>10.6</v>
      </c>
      <c r="S29" s="13">
        <v>1220</v>
      </c>
      <c r="T29" s="12">
        <v>0.9075757575757576</v>
      </c>
      <c r="U29" s="12"/>
      <c r="V29" s="12"/>
      <c r="W29" s="46"/>
      <c r="X29" s="20"/>
    </row>
    <row r="30" spans="1:24" ht="12.75">
      <c r="A30" s="3">
        <v>1710</v>
      </c>
      <c r="B30" s="12">
        <v>521.208</v>
      </c>
      <c r="C30" s="13">
        <v>372000</v>
      </c>
      <c r="D30" s="13">
        <v>1541000</v>
      </c>
      <c r="E30" s="34">
        <v>213000</v>
      </c>
      <c r="F30" s="34">
        <v>0</v>
      </c>
      <c r="G30" s="34">
        <v>1460</v>
      </c>
      <c r="H30" s="34">
        <v>16300</v>
      </c>
      <c r="I30" s="34">
        <v>11500</v>
      </c>
      <c r="J30" s="35">
        <v>6.017647058823529</v>
      </c>
      <c r="K30" s="35">
        <v>0</v>
      </c>
      <c r="L30" s="35">
        <v>0</v>
      </c>
      <c r="M30" s="35">
        <v>0</v>
      </c>
      <c r="N30" s="35">
        <v>0</v>
      </c>
      <c r="O30" s="35">
        <v>0</v>
      </c>
      <c r="P30" s="12">
        <v>0</v>
      </c>
      <c r="Q30" s="12">
        <v>0</v>
      </c>
      <c r="R30" s="35">
        <v>18.82941176470588</v>
      </c>
      <c r="S30" s="13">
        <v>1920</v>
      </c>
      <c r="T30" s="12">
        <v>0.7071428571428572</v>
      </c>
      <c r="U30" s="12"/>
      <c r="V30" s="12"/>
      <c r="W30" s="46"/>
      <c r="X30" s="20"/>
    </row>
    <row r="31" spans="1:24" ht="12.75">
      <c r="A31" s="3">
        <v>1770</v>
      </c>
      <c r="B31" s="12">
        <v>539.496</v>
      </c>
      <c r="C31" s="13">
        <v>192000</v>
      </c>
      <c r="D31" s="13">
        <v>995000</v>
      </c>
      <c r="E31" s="34">
        <v>311000</v>
      </c>
      <c r="F31" s="34">
        <v>0</v>
      </c>
      <c r="G31" s="34">
        <v>810</v>
      </c>
      <c r="H31" s="34">
        <v>6790</v>
      </c>
      <c r="I31" s="34">
        <v>18500</v>
      </c>
      <c r="J31" s="35">
        <v>6.5469026548672575</v>
      </c>
      <c r="K31" s="35">
        <v>0</v>
      </c>
      <c r="L31" s="35">
        <v>0.363716814159292</v>
      </c>
      <c r="M31" s="35">
        <v>0</v>
      </c>
      <c r="N31" s="35">
        <v>0</v>
      </c>
      <c r="O31" s="35">
        <v>0</v>
      </c>
      <c r="P31" s="12">
        <v>0</v>
      </c>
      <c r="Q31" s="12">
        <v>0</v>
      </c>
      <c r="R31" s="35">
        <v>10.305309734513274</v>
      </c>
      <c r="S31" s="13">
        <v>2680</v>
      </c>
      <c r="T31" s="12">
        <v>2.732142857142857</v>
      </c>
      <c r="U31" s="12">
        <v>-14.78</v>
      </c>
      <c r="V31" s="12">
        <v>-53.6</v>
      </c>
      <c r="W31" s="46">
        <v>1.0410185967878276</v>
      </c>
      <c r="X31" s="20"/>
    </row>
    <row r="32" spans="1:24" ht="12.75">
      <c r="A32" s="3">
        <v>1830</v>
      </c>
      <c r="B32" s="12">
        <v>557.784</v>
      </c>
      <c r="C32" s="13">
        <v>302000</v>
      </c>
      <c r="D32" s="13">
        <v>1326000</v>
      </c>
      <c r="E32" s="34">
        <v>250000</v>
      </c>
      <c r="F32" s="34">
        <v>0</v>
      </c>
      <c r="G32" s="34">
        <v>1560</v>
      </c>
      <c r="H32" s="34">
        <v>8590</v>
      </c>
      <c r="I32" s="34">
        <v>16300</v>
      </c>
      <c r="J32" s="35">
        <v>4.792307692307692</v>
      </c>
      <c r="K32" s="35">
        <v>0</v>
      </c>
      <c r="L32" s="35">
        <v>0.3305039787798409</v>
      </c>
      <c r="M32" s="35">
        <v>0</v>
      </c>
      <c r="N32" s="35">
        <v>0</v>
      </c>
      <c r="O32" s="35">
        <v>0</v>
      </c>
      <c r="P32" s="12">
        <v>0</v>
      </c>
      <c r="Q32" s="12">
        <v>0</v>
      </c>
      <c r="R32" s="35">
        <v>26.44031830238727</v>
      </c>
      <c r="S32" s="13">
        <v>3190</v>
      </c>
      <c r="T32" s="12">
        <v>1.9</v>
      </c>
      <c r="U32" s="12"/>
      <c r="V32" s="12"/>
      <c r="W32" s="46"/>
      <c r="X32" s="20"/>
    </row>
    <row r="33" spans="1:24" ht="12.75">
      <c r="A33" s="3">
        <v>1890</v>
      </c>
      <c r="B33" s="12">
        <v>576.072</v>
      </c>
      <c r="C33" s="13">
        <v>221000</v>
      </c>
      <c r="D33" s="13">
        <v>1015000</v>
      </c>
      <c r="E33" s="34">
        <v>226000</v>
      </c>
      <c r="F33" s="34">
        <v>0</v>
      </c>
      <c r="G33" s="34">
        <v>1200</v>
      </c>
      <c r="H33" s="34">
        <v>10600</v>
      </c>
      <c r="I33" s="34">
        <v>20700</v>
      </c>
      <c r="J33" s="35">
        <v>4.5632653061224495</v>
      </c>
      <c r="K33" s="35">
        <v>0</v>
      </c>
      <c r="L33" s="35">
        <v>0</v>
      </c>
      <c r="M33" s="35">
        <v>0</v>
      </c>
      <c r="N33" s="35">
        <v>0</v>
      </c>
      <c r="O33" s="35">
        <v>0</v>
      </c>
      <c r="P33" s="12">
        <v>0</v>
      </c>
      <c r="Q33" s="12">
        <v>0</v>
      </c>
      <c r="R33" s="35">
        <v>22.689569160997728</v>
      </c>
      <c r="S33" s="13">
        <v>4530</v>
      </c>
      <c r="T33" s="12">
        <v>1.9404761904761905</v>
      </c>
      <c r="U33" s="12"/>
      <c r="V33" s="12"/>
      <c r="W33" s="46"/>
      <c r="X33" s="20" t="s">
        <v>0</v>
      </c>
    </row>
    <row r="34" spans="1:24" ht="12.75">
      <c r="A34" s="3">
        <v>1980</v>
      </c>
      <c r="B34" s="12">
        <v>603.504</v>
      </c>
      <c r="C34" s="13">
        <v>179000</v>
      </c>
      <c r="D34" s="13">
        <v>2908000</v>
      </c>
      <c r="E34" s="34">
        <v>2269000</v>
      </c>
      <c r="F34" s="34">
        <v>0</v>
      </c>
      <c r="G34" s="34">
        <v>2740</v>
      </c>
      <c r="H34" s="34">
        <v>1150</v>
      </c>
      <c r="I34" s="34">
        <v>27100</v>
      </c>
      <c r="J34" s="35">
        <v>5.295884773662551</v>
      </c>
      <c r="K34" s="35">
        <v>2.803703703703704</v>
      </c>
      <c r="L34" s="35">
        <v>14.64156378600823</v>
      </c>
      <c r="M34" s="35">
        <v>1.5576131687242798</v>
      </c>
      <c r="N34" s="35">
        <v>0.623045267489712</v>
      </c>
      <c r="O34" s="35">
        <v>0.623045267489712</v>
      </c>
      <c r="P34" s="12">
        <v>0</v>
      </c>
      <c r="Q34" s="12">
        <v>0</v>
      </c>
      <c r="R34" s="35">
        <v>45.17078189300412</v>
      </c>
      <c r="S34" s="13">
        <v>1360</v>
      </c>
      <c r="T34" s="12">
        <v>23.486486486486488</v>
      </c>
      <c r="U34" s="12">
        <v>-15.7</v>
      </c>
      <c r="V34" s="12">
        <v>-47.9</v>
      </c>
      <c r="W34" s="46">
        <v>1.0338199768931835</v>
      </c>
      <c r="X34" s="20" t="s">
        <v>1</v>
      </c>
    </row>
    <row r="35" spans="1:24" ht="12.75">
      <c r="A35" s="3">
        <v>2010</v>
      </c>
      <c r="B35" s="12">
        <v>612.648</v>
      </c>
      <c r="C35" s="13">
        <v>94000</v>
      </c>
      <c r="D35" s="13">
        <v>2260000</v>
      </c>
      <c r="E35" s="34">
        <v>1927000</v>
      </c>
      <c r="F35" s="34">
        <v>0</v>
      </c>
      <c r="G35" s="34">
        <v>980</v>
      </c>
      <c r="H35" s="34">
        <v>470</v>
      </c>
      <c r="I35" s="34">
        <v>1290</v>
      </c>
      <c r="J35" s="35">
        <v>2.591275167785235</v>
      </c>
      <c r="K35" s="35">
        <v>2.3557046979865772</v>
      </c>
      <c r="L35" s="35">
        <v>8.24496644295302</v>
      </c>
      <c r="M35" s="35">
        <v>1.1778523489932886</v>
      </c>
      <c r="N35" s="35">
        <v>0</v>
      </c>
      <c r="O35" s="35">
        <v>0</v>
      </c>
      <c r="P35" s="12">
        <v>0</v>
      </c>
      <c r="Q35" s="12">
        <v>0</v>
      </c>
      <c r="R35" s="35">
        <v>22.61476510067114</v>
      </c>
      <c r="S35" s="13">
        <v>120</v>
      </c>
      <c r="T35" s="12">
        <v>2.745</v>
      </c>
      <c r="U35" s="12"/>
      <c r="V35" s="12"/>
      <c r="W35" s="3"/>
      <c r="X35" s="20" t="s">
        <v>2</v>
      </c>
    </row>
    <row r="36" spans="1:24" ht="12.75">
      <c r="A36" s="3">
        <v>2040</v>
      </c>
      <c r="B36" s="12">
        <v>621.792</v>
      </c>
      <c r="C36" s="13">
        <v>75000</v>
      </c>
      <c r="D36" s="13">
        <v>1560000</v>
      </c>
      <c r="E36" s="34">
        <v>1293000</v>
      </c>
      <c r="F36" s="34">
        <v>0</v>
      </c>
      <c r="G36" s="34">
        <v>810</v>
      </c>
      <c r="H36" s="34">
        <v>360</v>
      </c>
      <c r="I36" s="34">
        <v>2670</v>
      </c>
      <c r="J36" s="35">
        <v>1.3108179419525066</v>
      </c>
      <c r="K36" s="35">
        <v>1.1469656992084432</v>
      </c>
      <c r="L36" s="35">
        <v>3.7686015831134565</v>
      </c>
      <c r="M36" s="35">
        <v>0.49155672823218993</v>
      </c>
      <c r="N36" s="35">
        <v>0.49155672823218993</v>
      </c>
      <c r="O36" s="35">
        <v>0</v>
      </c>
      <c r="P36" s="12">
        <v>0</v>
      </c>
      <c r="Q36" s="12">
        <v>0</v>
      </c>
      <c r="R36" s="35">
        <v>21.464643799472295</v>
      </c>
      <c r="S36" s="13">
        <v>530</v>
      </c>
      <c r="T36" s="12">
        <v>7.409090909090909</v>
      </c>
      <c r="U36" s="12"/>
      <c r="V36" s="12"/>
      <c r="W36" s="3"/>
      <c r="X36" s="20"/>
    </row>
    <row r="37" spans="1:24" ht="12.75">
      <c r="A37" s="3">
        <v>2070</v>
      </c>
      <c r="B37" s="12">
        <v>630.936</v>
      </c>
      <c r="C37" s="13">
        <v>77000</v>
      </c>
      <c r="D37" s="13">
        <v>1541000</v>
      </c>
      <c r="E37" s="34">
        <v>1266000</v>
      </c>
      <c r="F37" s="34">
        <v>0</v>
      </c>
      <c r="G37" s="34">
        <v>1190</v>
      </c>
      <c r="H37" s="34">
        <v>520</v>
      </c>
      <c r="I37" s="34">
        <v>5380</v>
      </c>
      <c r="J37" s="35">
        <v>1.299737532808399</v>
      </c>
      <c r="K37" s="35">
        <v>0.9748031496062991</v>
      </c>
      <c r="L37" s="35">
        <v>2.274540682414698</v>
      </c>
      <c r="M37" s="35">
        <v>0.48740157480314955</v>
      </c>
      <c r="N37" s="35">
        <v>0.3249343832020998</v>
      </c>
      <c r="O37" s="35">
        <v>0</v>
      </c>
      <c r="P37" s="12">
        <v>0</v>
      </c>
      <c r="Q37" s="12">
        <v>0</v>
      </c>
      <c r="R37" s="35">
        <v>21.933070866141733</v>
      </c>
      <c r="S37" s="13">
        <v>1500</v>
      </c>
      <c r="T37" s="12">
        <v>10.34375</v>
      </c>
      <c r="U37" s="12"/>
      <c r="V37" s="12">
        <v>-45.5</v>
      </c>
      <c r="W37" s="3"/>
      <c r="X37" s="20"/>
    </row>
    <row r="38" spans="1:24" ht="12.75">
      <c r="A38" s="3">
        <v>2100</v>
      </c>
      <c r="B38" s="12">
        <v>640.08</v>
      </c>
      <c r="C38" s="13">
        <v>99000</v>
      </c>
      <c r="D38" s="13">
        <v>2402000</v>
      </c>
      <c r="E38" s="34">
        <v>2048000</v>
      </c>
      <c r="F38" s="34">
        <v>350</v>
      </c>
      <c r="G38" s="34">
        <v>1740</v>
      </c>
      <c r="H38" s="34">
        <v>680</v>
      </c>
      <c r="I38" s="34">
        <v>7000</v>
      </c>
      <c r="J38" s="35">
        <v>2.508771929824561</v>
      </c>
      <c r="K38" s="35">
        <v>1.756140350877193</v>
      </c>
      <c r="L38" s="35">
        <v>12.042105263157895</v>
      </c>
      <c r="M38" s="35">
        <v>1.0035087719298246</v>
      </c>
      <c r="N38" s="35">
        <v>0</v>
      </c>
      <c r="O38" s="35">
        <v>0</v>
      </c>
      <c r="P38" s="12">
        <v>0</v>
      </c>
      <c r="Q38" s="12">
        <v>0</v>
      </c>
      <c r="R38" s="35">
        <v>21.32456140350877</v>
      </c>
      <c r="S38" s="13">
        <v>480</v>
      </c>
      <c r="T38" s="12">
        <v>10.333333333333334</v>
      </c>
      <c r="U38" s="12"/>
      <c r="V38" s="12"/>
      <c r="W38" s="3"/>
      <c r="X38" s="20"/>
    </row>
    <row r="39" spans="1:24" ht="12.75">
      <c r="A39" s="3">
        <v>2130</v>
      </c>
      <c r="B39" s="12">
        <v>649.224</v>
      </c>
      <c r="C39" s="13">
        <v>119000</v>
      </c>
      <c r="D39" s="13">
        <v>2428000</v>
      </c>
      <c r="E39" s="34">
        <v>2005000</v>
      </c>
      <c r="F39" s="34">
        <v>330</v>
      </c>
      <c r="G39" s="34">
        <v>2000</v>
      </c>
      <c r="H39" s="34">
        <v>770</v>
      </c>
      <c r="I39" s="34">
        <v>22900</v>
      </c>
      <c r="J39" s="35">
        <v>3.6</v>
      </c>
      <c r="K39" s="35">
        <v>1.2857142857142858</v>
      </c>
      <c r="L39" s="35">
        <v>14.4</v>
      </c>
      <c r="M39" s="35">
        <v>1.542857142857143</v>
      </c>
      <c r="N39" s="35">
        <v>0.7714285714285715</v>
      </c>
      <c r="O39" s="35">
        <v>0</v>
      </c>
      <c r="P39" s="12">
        <v>0</v>
      </c>
      <c r="Q39" s="12">
        <v>0</v>
      </c>
      <c r="R39" s="35">
        <v>34.457142857142856</v>
      </c>
      <c r="S39" s="13">
        <v>1270</v>
      </c>
      <c r="T39" s="12">
        <v>29.666666666666668</v>
      </c>
      <c r="U39" s="12"/>
      <c r="V39" s="12"/>
      <c r="W39" s="3"/>
      <c r="X39" s="20"/>
    </row>
    <row r="40" spans="1:24" ht="12.75">
      <c r="A40" s="3">
        <v>2160</v>
      </c>
      <c r="B40" s="12">
        <v>658.368</v>
      </c>
      <c r="C40" s="13">
        <v>94000</v>
      </c>
      <c r="D40" s="13">
        <v>2124000</v>
      </c>
      <c r="E40" s="34">
        <v>1789000</v>
      </c>
      <c r="F40" s="34">
        <v>220</v>
      </c>
      <c r="G40" s="34">
        <v>1430</v>
      </c>
      <c r="H40" s="34">
        <v>360</v>
      </c>
      <c r="I40" s="34">
        <v>17700</v>
      </c>
      <c r="J40" s="35">
        <v>2.012621359223301</v>
      </c>
      <c r="K40" s="35">
        <v>0.8944983818770228</v>
      </c>
      <c r="L40" s="35">
        <v>6.70873786407767</v>
      </c>
      <c r="M40" s="35">
        <v>0.8944983818770228</v>
      </c>
      <c r="N40" s="35">
        <v>0.4472491909385114</v>
      </c>
      <c r="O40" s="35">
        <v>0</v>
      </c>
      <c r="P40" s="12">
        <v>0</v>
      </c>
      <c r="Q40" s="12">
        <v>0</v>
      </c>
      <c r="R40" s="35">
        <v>25.26957928802589</v>
      </c>
      <c r="S40" s="13">
        <v>2030</v>
      </c>
      <c r="T40" s="12">
        <v>49.5</v>
      </c>
      <c r="U40" s="12"/>
      <c r="V40" s="12">
        <v>-45.5</v>
      </c>
      <c r="W40" s="3"/>
      <c r="X40" s="20"/>
    </row>
    <row r="41" spans="1:24" ht="12.75">
      <c r="A41" s="3">
        <v>2190</v>
      </c>
      <c r="B41" s="12">
        <v>667.5120000000001</v>
      </c>
      <c r="C41" s="13">
        <v>258000</v>
      </c>
      <c r="D41" s="13">
        <v>1816000</v>
      </c>
      <c r="E41" s="34">
        <v>894000</v>
      </c>
      <c r="F41" s="34">
        <v>290</v>
      </c>
      <c r="G41" s="34">
        <v>1700</v>
      </c>
      <c r="H41" s="34">
        <v>350</v>
      </c>
      <c r="I41" s="34">
        <v>1380</v>
      </c>
      <c r="J41" s="35">
        <v>1.6615384615384616</v>
      </c>
      <c r="K41" s="35">
        <v>0.8307692307692308</v>
      </c>
      <c r="L41" s="35">
        <v>1.8692307692307693</v>
      </c>
      <c r="M41" s="35">
        <v>0.4153846153846154</v>
      </c>
      <c r="N41" s="35">
        <v>0</v>
      </c>
      <c r="O41" s="35">
        <v>0</v>
      </c>
      <c r="P41" s="12">
        <v>0</v>
      </c>
      <c r="Q41" s="12">
        <v>0</v>
      </c>
      <c r="R41" s="35">
        <v>38.21538461538461</v>
      </c>
      <c r="S41" s="13">
        <v>390</v>
      </c>
      <c r="T41" s="12">
        <v>3.9</v>
      </c>
      <c r="U41" s="12"/>
      <c r="V41" s="12"/>
      <c r="W41" s="3"/>
      <c r="X41" s="20"/>
    </row>
    <row r="42" spans="1:24" ht="12.75">
      <c r="A42" s="3">
        <v>2220</v>
      </c>
      <c r="B42" s="12">
        <v>676.6560000000001</v>
      </c>
      <c r="C42" s="13">
        <v>166000</v>
      </c>
      <c r="D42" s="13">
        <v>3118000</v>
      </c>
      <c r="E42" s="34">
        <v>2527000</v>
      </c>
      <c r="F42" s="34">
        <v>920</v>
      </c>
      <c r="G42" s="34">
        <v>2490</v>
      </c>
      <c r="H42" s="34">
        <v>690</v>
      </c>
      <c r="I42" s="34">
        <v>6160</v>
      </c>
      <c r="J42" s="35">
        <v>2.304291845493562</v>
      </c>
      <c r="K42" s="35">
        <v>2.304291845493562</v>
      </c>
      <c r="L42" s="35">
        <v>9.54635193133047</v>
      </c>
      <c r="M42" s="35">
        <v>1.645922746781116</v>
      </c>
      <c r="N42" s="35">
        <v>0</v>
      </c>
      <c r="O42" s="35">
        <v>0</v>
      </c>
      <c r="P42" s="12">
        <v>0</v>
      </c>
      <c r="Q42" s="12">
        <v>0</v>
      </c>
      <c r="R42" s="35">
        <v>37.85622317596567</v>
      </c>
      <c r="S42" s="13">
        <v>520</v>
      </c>
      <c r="T42" s="12">
        <v>8.904761904761905</v>
      </c>
      <c r="U42" s="12"/>
      <c r="V42" s="12"/>
      <c r="W42" s="3"/>
      <c r="X42" s="20"/>
    </row>
    <row r="43" spans="1:24" ht="12.75">
      <c r="A43" s="3">
        <v>2250</v>
      </c>
      <c r="B43" s="12">
        <v>685.8</v>
      </c>
      <c r="C43" s="13">
        <v>255000</v>
      </c>
      <c r="D43" s="13">
        <v>3226000</v>
      </c>
      <c r="E43" s="34">
        <v>2317000</v>
      </c>
      <c r="F43" s="34">
        <v>910</v>
      </c>
      <c r="G43" s="34">
        <v>2610</v>
      </c>
      <c r="H43" s="34">
        <v>770</v>
      </c>
      <c r="I43" s="34">
        <v>1820</v>
      </c>
      <c r="J43" s="35">
        <v>2.0905829596412557</v>
      </c>
      <c r="K43" s="35">
        <v>2.0905829596412557</v>
      </c>
      <c r="L43" s="35">
        <v>6.620179372197309</v>
      </c>
      <c r="M43" s="35">
        <v>1.3937219730941706</v>
      </c>
      <c r="N43" s="35">
        <v>0</v>
      </c>
      <c r="O43" s="35">
        <v>0</v>
      </c>
      <c r="P43" s="12">
        <v>0</v>
      </c>
      <c r="Q43" s="12">
        <v>0</v>
      </c>
      <c r="R43" s="35">
        <v>39.72107623318386</v>
      </c>
      <c r="S43" s="13">
        <v>210</v>
      </c>
      <c r="T43" s="12">
        <v>2.368181818181818</v>
      </c>
      <c r="U43" s="12"/>
      <c r="V43" s="12">
        <v>-42.9</v>
      </c>
      <c r="W43" s="3"/>
      <c r="X43" s="20"/>
    </row>
    <row r="44" spans="1:24" ht="12.75">
      <c r="A44" s="3">
        <v>2280</v>
      </c>
      <c r="B44" s="12">
        <v>694.9440000000001</v>
      </c>
      <c r="C44" s="13">
        <v>159000</v>
      </c>
      <c r="D44" s="13">
        <v>2146000</v>
      </c>
      <c r="E44" s="34">
        <v>1578000</v>
      </c>
      <c r="F44" s="34">
        <v>690</v>
      </c>
      <c r="G44" s="34">
        <v>2010</v>
      </c>
      <c r="H44" s="34">
        <v>440</v>
      </c>
      <c r="I44" s="34">
        <v>4300</v>
      </c>
      <c r="J44" s="35">
        <v>6.471523178807947</v>
      </c>
      <c r="K44" s="35">
        <v>1.1556291390728477</v>
      </c>
      <c r="L44" s="35">
        <v>3.466887417218543</v>
      </c>
      <c r="M44" s="35">
        <v>0.6933774834437086</v>
      </c>
      <c r="N44" s="35">
        <v>0</v>
      </c>
      <c r="O44" s="35">
        <v>0</v>
      </c>
      <c r="P44" s="12">
        <v>0</v>
      </c>
      <c r="Q44" s="12">
        <v>0</v>
      </c>
      <c r="R44" s="35">
        <v>30.277483443708608</v>
      </c>
      <c r="S44" s="13">
        <v>430</v>
      </c>
      <c r="T44" s="12">
        <v>9.789473684210526</v>
      </c>
      <c r="U44" s="12"/>
      <c r="V44" s="12"/>
      <c r="W44" s="3"/>
      <c r="X44" s="20"/>
    </row>
    <row r="45" spans="1:24" ht="12.75">
      <c r="A45" s="3">
        <v>2310</v>
      </c>
      <c r="B45" s="12">
        <v>704.0880000000001</v>
      </c>
      <c r="C45" s="13">
        <v>313000</v>
      </c>
      <c r="D45" s="13">
        <v>2903000</v>
      </c>
      <c r="E45" s="34">
        <v>1785000</v>
      </c>
      <c r="F45" s="34">
        <v>770</v>
      </c>
      <c r="G45" s="34">
        <v>2180</v>
      </c>
      <c r="H45" s="34">
        <v>580</v>
      </c>
      <c r="I45" s="34">
        <v>2070</v>
      </c>
      <c r="J45" s="35">
        <v>1.609704641350211</v>
      </c>
      <c r="K45" s="35">
        <v>1.2877637130801687</v>
      </c>
      <c r="L45" s="35">
        <v>2.5755274261603374</v>
      </c>
      <c r="M45" s="35">
        <v>0.9658227848101266</v>
      </c>
      <c r="N45" s="35">
        <v>0</v>
      </c>
      <c r="O45" s="35">
        <v>0</v>
      </c>
      <c r="P45" s="12">
        <v>0</v>
      </c>
      <c r="Q45" s="12">
        <v>0</v>
      </c>
      <c r="R45" s="35">
        <v>37.66708860759494</v>
      </c>
      <c r="S45" s="13">
        <v>490</v>
      </c>
      <c r="T45" s="12">
        <v>3.566666666666667</v>
      </c>
      <c r="U45" s="12"/>
      <c r="V45" s="12"/>
      <c r="W45" s="3"/>
      <c r="X45" s="20"/>
    </row>
    <row r="46" spans="1:24" ht="12.75">
      <c r="A46" s="3">
        <v>2340</v>
      </c>
      <c r="B46" s="12">
        <v>713.2320000000001</v>
      </c>
      <c r="C46" s="13">
        <v>318000</v>
      </c>
      <c r="D46" s="13">
        <v>2127000</v>
      </c>
      <c r="E46" s="34">
        <v>993000</v>
      </c>
      <c r="F46" s="34">
        <v>270</v>
      </c>
      <c r="G46" s="34">
        <v>1610</v>
      </c>
      <c r="H46" s="34">
        <v>640</v>
      </c>
      <c r="I46" s="34">
        <v>2620</v>
      </c>
      <c r="J46" s="35">
        <v>1.4689655172413794</v>
      </c>
      <c r="K46" s="35">
        <v>0</v>
      </c>
      <c r="L46" s="35">
        <v>1.4689655172413794</v>
      </c>
      <c r="M46" s="35">
        <v>0</v>
      </c>
      <c r="N46" s="35">
        <v>0</v>
      </c>
      <c r="O46" s="35">
        <v>0</v>
      </c>
      <c r="P46" s="12">
        <v>0</v>
      </c>
      <c r="Q46" s="12">
        <v>0</v>
      </c>
      <c r="R46" s="35">
        <v>30.113793103448277</v>
      </c>
      <c r="S46" s="13">
        <v>890</v>
      </c>
      <c r="T46" s="12">
        <v>4.115384615384615</v>
      </c>
      <c r="U46" s="12"/>
      <c r="V46" s="12">
        <v>-43.7</v>
      </c>
      <c r="W46" s="3"/>
      <c r="X46" s="20"/>
    </row>
    <row r="47" spans="1:24" ht="12.75">
      <c r="A47" s="3">
        <v>2370</v>
      </c>
      <c r="B47" s="12">
        <v>722.3760000000001</v>
      </c>
      <c r="C47" s="13">
        <v>348000</v>
      </c>
      <c r="D47" s="13">
        <v>2601000</v>
      </c>
      <c r="E47" s="34">
        <v>1358000</v>
      </c>
      <c r="F47" s="34">
        <v>440</v>
      </c>
      <c r="G47" s="34">
        <v>1980</v>
      </c>
      <c r="H47" s="34">
        <v>740</v>
      </c>
      <c r="I47" s="34">
        <v>1740</v>
      </c>
      <c r="J47" s="35">
        <v>2.3620553359683796</v>
      </c>
      <c r="K47" s="35">
        <v>0</v>
      </c>
      <c r="L47" s="35">
        <v>2.6573122529644273</v>
      </c>
      <c r="M47" s="35">
        <v>0</v>
      </c>
      <c r="N47" s="35">
        <v>0</v>
      </c>
      <c r="O47" s="35">
        <v>0</v>
      </c>
      <c r="P47" s="12">
        <v>0</v>
      </c>
      <c r="Q47" s="12">
        <v>0</v>
      </c>
      <c r="R47" s="35">
        <v>38.383399209486164</v>
      </c>
      <c r="S47" s="13">
        <v>350</v>
      </c>
      <c r="T47" s="12">
        <v>2.364</v>
      </c>
      <c r="U47" s="12"/>
      <c r="V47" s="12"/>
      <c r="W47" s="3"/>
      <c r="X47" s="20"/>
    </row>
    <row r="48" spans="1:24" ht="12.75">
      <c r="A48" s="3">
        <v>2400</v>
      </c>
      <c r="B48" s="12">
        <v>731.52</v>
      </c>
      <c r="C48" s="13">
        <v>80000</v>
      </c>
      <c r="D48" s="13">
        <v>1804000</v>
      </c>
      <c r="E48" s="34">
        <v>1520000</v>
      </c>
      <c r="F48" s="34">
        <v>130</v>
      </c>
      <c r="G48" s="34">
        <v>1330</v>
      </c>
      <c r="H48" s="34">
        <v>420</v>
      </c>
      <c r="I48" s="34">
        <v>14600</v>
      </c>
      <c r="J48" s="35">
        <v>4.746376811594203</v>
      </c>
      <c r="K48" s="35">
        <v>1.1391304347826088</v>
      </c>
      <c r="L48" s="35">
        <v>5.695652173913044</v>
      </c>
      <c r="M48" s="35">
        <v>0.7594202898550725</v>
      </c>
      <c r="N48" s="35">
        <v>0</v>
      </c>
      <c r="O48" s="35">
        <v>0</v>
      </c>
      <c r="P48" s="12">
        <v>0</v>
      </c>
      <c r="Q48" s="12">
        <v>0</v>
      </c>
      <c r="R48" s="35">
        <v>17.276811594202897</v>
      </c>
      <c r="S48" s="13">
        <v>1400</v>
      </c>
      <c r="T48" s="12">
        <v>34.95454545454545</v>
      </c>
      <c r="U48" s="12"/>
      <c r="V48" s="12"/>
      <c r="W48" s="3"/>
      <c r="X48" s="20"/>
    </row>
    <row r="49" spans="1:24" ht="12.75">
      <c r="A49" s="3">
        <v>2430</v>
      </c>
      <c r="B49" s="12">
        <v>740.664</v>
      </c>
      <c r="C49" s="13">
        <v>112000</v>
      </c>
      <c r="D49" s="13">
        <v>2332000</v>
      </c>
      <c r="E49" s="34">
        <v>1933000</v>
      </c>
      <c r="F49" s="34">
        <v>1180</v>
      </c>
      <c r="G49" s="34">
        <v>2010</v>
      </c>
      <c r="H49" s="34">
        <v>730</v>
      </c>
      <c r="I49" s="34">
        <v>1930</v>
      </c>
      <c r="J49" s="35">
        <v>4.162068965517242</v>
      </c>
      <c r="K49" s="35">
        <v>1.9586206896551723</v>
      </c>
      <c r="L49" s="35">
        <v>7.589655172413793</v>
      </c>
      <c r="M49" s="35">
        <v>1.2241379310344827</v>
      </c>
      <c r="N49" s="35">
        <v>0</v>
      </c>
      <c r="O49" s="35">
        <v>0</v>
      </c>
      <c r="P49" s="12">
        <v>0</v>
      </c>
      <c r="Q49" s="12">
        <v>0</v>
      </c>
      <c r="R49" s="35">
        <v>21.78965517241379</v>
      </c>
      <c r="S49" s="13">
        <v>160</v>
      </c>
      <c r="T49" s="12">
        <v>2.63</v>
      </c>
      <c r="U49" s="12"/>
      <c r="V49" s="12">
        <v>-41.9</v>
      </c>
      <c r="W49" s="3"/>
      <c r="X49" s="20"/>
    </row>
    <row r="50" spans="1:24" ht="12.75">
      <c r="A50" s="3">
        <v>2460</v>
      </c>
      <c r="B50" s="12">
        <v>749.808</v>
      </c>
      <c r="C50" s="13">
        <v>234000</v>
      </c>
      <c r="D50" s="13">
        <v>2042000</v>
      </c>
      <c r="E50" s="34">
        <v>1208000</v>
      </c>
      <c r="F50" s="34">
        <v>300</v>
      </c>
      <c r="G50" s="34">
        <v>1580</v>
      </c>
      <c r="H50" s="34">
        <v>550</v>
      </c>
      <c r="I50" s="34">
        <v>2270</v>
      </c>
      <c r="J50" s="35">
        <v>1.8229508196721311</v>
      </c>
      <c r="K50" s="35">
        <v>0</v>
      </c>
      <c r="L50" s="35">
        <v>1.8229508196721311</v>
      </c>
      <c r="M50" s="35">
        <v>0</v>
      </c>
      <c r="N50" s="35">
        <v>0</v>
      </c>
      <c r="O50" s="35">
        <v>0</v>
      </c>
      <c r="P50" s="12">
        <v>0</v>
      </c>
      <c r="Q50" s="12">
        <v>0</v>
      </c>
      <c r="R50" s="35">
        <v>22.331147540983608</v>
      </c>
      <c r="S50" s="13">
        <v>620</v>
      </c>
      <c r="T50" s="12">
        <v>4.145833333333333</v>
      </c>
      <c r="U50" s="12"/>
      <c r="V50" s="12"/>
      <c r="W50" s="3"/>
      <c r="X50" s="20"/>
    </row>
    <row r="51" spans="1:24" ht="12.75">
      <c r="A51" s="3">
        <v>2490</v>
      </c>
      <c r="B51" s="12">
        <v>758.952</v>
      </c>
      <c r="C51" s="13">
        <v>87000</v>
      </c>
      <c r="D51" s="13">
        <v>1931000</v>
      </c>
      <c r="E51" s="34">
        <v>1620000</v>
      </c>
      <c r="F51" s="34">
        <v>490</v>
      </c>
      <c r="G51" s="34">
        <v>1370</v>
      </c>
      <c r="H51" s="34">
        <v>750</v>
      </c>
      <c r="I51" s="34">
        <v>1920</v>
      </c>
      <c r="J51" s="35">
        <v>4.244410876132931</v>
      </c>
      <c r="K51" s="35">
        <v>1.4148036253776433</v>
      </c>
      <c r="L51" s="35">
        <v>5.861329305135952</v>
      </c>
      <c r="M51" s="35">
        <v>0.8084592145015106</v>
      </c>
      <c r="N51" s="35">
        <v>0</v>
      </c>
      <c r="O51" s="35">
        <v>0</v>
      </c>
      <c r="P51" s="12">
        <v>0</v>
      </c>
      <c r="Q51" s="12">
        <v>0</v>
      </c>
      <c r="R51" s="35">
        <v>10.105740181268882</v>
      </c>
      <c r="S51" s="13">
        <v>190</v>
      </c>
      <c r="T51" s="12">
        <v>2.5648648648648646</v>
      </c>
      <c r="U51" s="12"/>
      <c r="V51" s="12"/>
      <c r="W51" s="3"/>
      <c r="X51" s="20" t="s">
        <v>3</v>
      </c>
    </row>
    <row r="52" spans="1:24" ht="12.75">
      <c r="A52" s="3">
        <v>2520</v>
      </c>
      <c r="B52" s="12">
        <v>768.096</v>
      </c>
      <c r="C52" s="13">
        <v>95000</v>
      </c>
      <c r="D52" s="13">
        <v>1050000</v>
      </c>
      <c r="E52" s="34">
        <v>712000</v>
      </c>
      <c r="F52" s="34">
        <v>180</v>
      </c>
      <c r="G52" s="34">
        <v>1030</v>
      </c>
      <c r="H52" s="34">
        <v>290</v>
      </c>
      <c r="I52" s="34">
        <v>4760</v>
      </c>
      <c r="J52" s="35">
        <v>0.9204301075268817</v>
      </c>
      <c r="K52" s="35">
        <v>0.46021505376344085</v>
      </c>
      <c r="L52" s="35">
        <v>0.6903225806451613</v>
      </c>
      <c r="M52" s="35">
        <v>0.34516129032258064</v>
      </c>
      <c r="N52" s="35">
        <v>0</v>
      </c>
      <c r="O52" s="35">
        <v>0</v>
      </c>
      <c r="P52" s="12">
        <v>0</v>
      </c>
      <c r="Q52" s="12">
        <v>0</v>
      </c>
      <c r="R52" s="35">
        <v>7.363440860215054</v>
      </c>
      <c r="S52" s="13">
        <v>2960</v>
      </c>
      <c r="T52" s="12">
        <v>16.56</v>
      </c>
      <c r="U52" s="12"/>
      <c r="V52" s="12">
        <v>-45.2</v>
      </c>
      <c r="W52" s="3"/>
      <c r="X52" s="20" t="s">
        <v>4</v>
      </c>
    </row>
    <row r="53" spans="1:24" ht="12.75">
      <c r="A53" s="3">
        <v>2550</v>
      </c>
      <c r="B53" s="12">
        <v>777.24</v>
      </c>
      <c r="C53" s="13">
        <v>244000</v>
      </c>
      <c r="D53" s="13">
        <v>1874000</v>
      </c>
      <c r="E53" s="34">
        <v>1002000</v>
      </c>
      <c r="F53" s="34">
        <v>280</v>
      </c>
      <c r="G53" s="34">
        <v>1620</v>
      </c>
      <c r="H53" s="34">
        <v>1060</v>
      </c>
      <c r="I53" s="34">
        <v>5400</v>
      </c>
      <c r="J53" s="35">
        <v>1.275</v>
      </c>
      <c r="K53" s="35">
        <v>0</v>
      </c>
      <c r="L53" s="35">
        <v>1.275</v>
      </c>
      <c r="M53" s="35">
        <v>0</v>
      </c>
      <c r="N53" s="35">
        <v>0</v>
      </c>
      <c r="O53" s="35">
        <v>0</v>
      </c>
      <c r="P53" s="12">
        <v>0</v>
      </c>
      <c r="Q53" s="12">
        <v>0</v>
      </c>
      <c r="R53" s="35">
        <v>13.3875</v>
      </c>
      <c r="S53" s="13">
        <v>2120</v>
      </c>
      <c r="T53" s="12">
        <v>5.08</v>
      </c>
      <c r="U53" s="12"/>
      <c r="V53" s="12"/>
      <c r="W53" s="3"/>
      <c r="X53" s="20"/>
    </row>
    <row r="54" spans="1:24" ht="12.75">
      <c r="A54" s="3">
        <v>2580</v>
      </c>
      <c r="B54" s="12">
        <v>786.384</v>
      </c>
      <c r="C54" s="13">
        <v>165000</v>
      </c>
      <c r="D54" s="13">
        <v>1358000</v>
      </c>
      <c r="E54" s="34">
        <v>770000</v>
      </c>
      <c r="F54" s="34">
        <v>180</v>
      </c>
      <c r="G54" s="34">
        <v>1020</v>
      </c>
      <c r="H54" s="34">
        <v>520</v>
      </c>
      <c r="I54" s="34">
        <v>8470</v>
      </c>
      <c r="J54" s="35">
        <v>1.5316455696202531</v>
      </c>
      <c r="K54" s="35">
        <v>0</v>
      </c>
      <c r="L54" s="35">
        <v>1.0721518987341772</v>
      </c>
      <c r="M54" s="35">
        <v>0</v>
      </c>
      <c r="N54" s="35">
        <v>0</v>
      </c>
      <c r="O54" s="35">
        <v>0</v>
      </c>
      <c r="P54" s="12">
        <v>0</v>
      </c>
      <c r="Q54" s="12">
        <v>0</v>
      </c>
      <c r="R54" s="35">
        <v>9.649367088607596</v>
      </c>
      <c r="S54" s="13">
        <v>3250</v>
      </c>
      <c r="T54" s="12">
        <v>16.264705882352942</v>
      </c>
      <c r="U54" s="12"/>
      <c r="V54" s="12"/>
      <c r="W54" s="3"/>
      <c r="X54" s="20"/>
    </row>
    <row r="55" spans="1:24" ht="12.75">
      <c r="A55" s="3">
        <v>2610</v>
      </c>
      <c r="B55" s="12">
        <v>795.528</v>
      </c>
      <c r="C55" s="13">
        <v>194000</v>
      </c>
      <c r="D55" s="13">
        <v>1664000</v>
      </c>
      <c r="E55" s="34">
        <v>972000</v>
      </c>
      <c r="F55" s="34">
        <v>210</v>
      </c>
      <c r="G55" s="34">
        <v>1300</v>
      </c>
      <c r="H55" s="34">
        <v>390</v>
      </c>
      <c r="I55" s="34">
        <v>6850</v>
      </c>
      <c r="J55" s="35">
        <v>1.6787965616045846</v>
      </c>
      <c r="K55" s="35">
        <v>0</v>
      </c>
      <c r="L55" s="35">
        <v>1.305730659025788</v>
      </c>
      <c r="M55" s="35">
        <v>0</v>
      </c>
      <c r="N55" s="35">
        <v>0</v>
      </c>
      <c r="O55" s="35">
        <v>0</v>
      </c>
      <c r="P55" s="12">
        <v>0</v>
      </c>
      <c r="Q55" s="12">
        <v>0</v>
      </c>
      <c r="R55" s="35">
        <v>10.259312320916905</v>
      </c>
      <c r="S55" s="13">
        <v>2290</v>
      </c>
      <c r="T55" s="12">
        <v>17.476190476190474</v>
      </c>
      <c r="U55" s="12"/>
      <c r="V55" s="12">
        <v>-44.1</v>
      </c>
      <c r="W55" s="3"/>
      <c r="X55" s="20"/>
    </row>
    <row r="56" spans="1:24" ht="12.75">
      <c r="A56" s="3">
        <v>2640</v>
      </c>
      <c r="B56" s="12">
        <v>804.672</v>
      </c>
      <c r="C56" s="13">
        <v>100000</v>
      </c>
      <c r="D56" s="13">
        <v>1684000</v>
      </c>
      <c r="E56" s="34">
        <v>1326000</v>
      </c>
      <c r="F56" s="34">
        <v>270</v>
      </c>
      <c r="G56" s="34">
        <v>1230</v>
      </c>
      <c r="H56" s="34">
        <v>140</v>
      </c>
      <c r="I56" s="34">
        <v>8460</v>
      </c>
      <c r="J56" s="35">
        <v>1.9726256983240225</v>
      </c>
      <c r="K56" s="35">
        <v>0.8966480446927374</v>
      </c>
      <c r="L56" s="35">
        <v>2.1519553072625697</v>
      </c>
      <c r="M56" s="35">
        <v>0.5379888268156424</v>
      </c>
      <c r="N56" s="35">
        <v>0</v>
      </c>
      <c r="O56" s="35">
        <v>0</v>
      </c>
      <c r="P56" s="12">
        <v>0</v>
      </c>
      <c r="Q56" s="12">
        <v>0</v>
      </c>
      <c r="R56" s="35">
        <v>13.270391061452514</v>
      </c>
      <c r="S56" s="13">
        <v>2050</v>
      </c>
      <c r="T56" s="12">
        <v>59</v>
      </c>
      <c r="U56" s="12"/>
      <c r="V56" s="12"/>
      <c r="W56" s="3"/>
      <c r="X56" s="20"/>
    </row>
    <row r="57" spans="1:24" ht="12.75">
      <c r="A57" s="3">
        <v>2670</v>
      </c>
      <c r="B57" s="12">
        <v>813.816</v>
      </c>
      <c r="C57" s="13">
        <v>100000</v>
      </c>
      <c r="D57" s="13">
        <v>1031000</v>
      </c>
      <c r="E57" s="34">
        <v>672000</v>
      </c>
      <c r="F57" s="34">
        <v>180</v>
      </c>
      <c r="G57" s="34">
        <v>920</v>
      </c>
      <c r="H57" s="34">
        <v>310</v>
      </c>
      <c r="I57" s="34">
        <v>14400</v>
      </c>
      <c r="J57" s="35">
        <v>1.2605150214592276</v>
      </c>
      <c r="K57" s="35">
        <v>0</v>
      </c>
      <c r="L57" s="35">
        <v>0.802145922746781</v>
      </c>
      <c r="M57" s="35">
        <v>0.2291845493562232</v>
      </c>
      <c r="N57" s="35">
        <v>0</v>
      </c>
      <c r="O57" s="35">
        <v>0</v>
      </c>
      <c r="P57" s="12">
        <v>0</v>
      </c>
      <c r="Q57" s="12">
        <v>0</v>
      </c>
      <c r="R57" s="35">
        <v>6.302575107296137</v>
      </c>
      <c r="S57" s="13">
        <v>7000</v>
      </c>
      <c r="T57" s="12">
        <v>46.666666666666664</v>
      </c>
      <c r="U57" s="12"/>
      <c r="V57" s="12"/>
      <c r="W57" s="3"/>
      <c r="X57" s="20"/>
    </row>
    <row r="58" spans="1:24" ht="12.75">
      <c r="A58" s="3">
        <v>2700</v>
      </c>
      <c r="B58" s="12">
        <v>822.96</v>
      </c>
      <c r="C58" s="13">
        <v>136000</v>
      </c>
      <c r="D58" s="13">
        <v>1271000</v>
      </c>
      <c r="E58" s="34">
        <v>784000</v>
      </c>
      <c r="F58" s="34">
        <v>150</v>
      </c>
      <c r="G58" s="34">
        <v>990</v>
      </c>
      <c r="H58" s="34">
        <v>330</v>
      </c>
      <c r="I58" s="34">
        <v>43200</v>
      </c>
      <c r="J58" s="35">
        <v>0</v>
      </c>
      <c r="K58" s="35">
        <v>0</v>
      </c>
      <c r="L58" s="35">
        <v>1.7411764705882353</v>
      </c>
      <c r="M58" s="35">
        <v>0.2901960784313726</v>
      </c>
      <c r="N58" s="35">
        <v>0</v>
      </c>
      <c r="O58" s="35">
        <v>0</v>
      </c>
      <c r="P58" s="12">
        <v>0</v>
      </c>
      <c r="Q58" s="12">
        <v>0</v>
      </c>
      <c r="R58" s="35">
        <v>7.980392156862745</v>
      </c>
      <c r="S58" s="13">
        <v>24800</v>
      </c>
      <c r="T58" s="12">
        <v>129.56521739130434</v>
      </c>
      <c r="U58" s="12"/>
      <c r="V58" s="12">
        <v>-45.5</v>
      </c>
      <c r="W58" s="3"/>
      <c r="X58" s="20"/>
    </row>
    <row r="59" spans="1:24" ht="12.75">
      <c r="A59" s="3">
        <v>2730</v>
      </c>
      <c r="B59" s="12">
        <v>832.104</v>
      </c>
      <c r="C59" s="13">
        <v>85000</v>
      </c>
      <c r="D59" s="13">
        <v>1752000</v>
      </c>
      <c r="E59" s="34">
        <v>1447000</v>
      </c>
      <c r="F59" s="34">
        <v>340</v>
      </c>
      <c r="G59" s="34">
        <v>1610</v>
      </c>
      <c r="H59" s="34">
        <v>420</v>
      </c>
      <c r="I59" s="34">
        <v>51600</v>
      </c>
      <c r="J59" s="35">
        <v>0</v>
      </c>
      <c r="K59" s="35">
        <v>0</v>
      </c>
      <c r="L59" s="35">
        <v>3.591329479768786</v>
      </c>
      <c r="M59" s="35">
        <v>0.5670520231213872</v>
      </c>
      <c r="N59" s="35">
        <v>0</v>
      </c>
      <c r="O59" s="35">
        <v>0</v>
      </c>
      <c r="P59" s="12">
        <v>0</v>
      </c>
      <c r="Q59" s="12">
        <v>0</v>
      </c>
      <c r="R59" s="35">
        <v>11.152023121387284</v>
      </c>
      <c r="S59" s="13">
        <v>14400</v>
      </c>
      <c r="T59" s="12">
        <v>124.0909090909091</v>
      </c>
      <c r="U59" s="12"/>
      <c r="V59" s="12"/>
      <c r="W59" s="3"/>
      <c r="X59" s="20"/>
    </row>
    <row r="60" spans="1:24" ht="12.75">
      <c r="A60" s="3">
        <v>2760</v>
      </c>
      <c r="B60" s="12">
        <v>841.248</v>
      </c>
      <c r="C60" s="13">
        <v>233000</v>
      </c>
      <c r="D60" s="13">
        <v>1651000</v>
      </c>
      <c r="E60" s="34">
        <v>819000</v>
      </c>
      <c r="F60" s="34">
        <v>330</v>
      </c>
      <c r="G60" s="34">
        <v>1270</v>
      </c>
      <c r="H60" s="34">
        <v>480</v>
      </c>
      <c r="I60" s="34">
        <v>30800</v>
      </c>
      <c r="J60" s="35">
        <v>1.5323615160349855</v>
      </c>
      <c r="K60" s="35">
        <v>0</v>
      </c>
      <c r="L60" s="35">
        <v>1.9154518950437318</v>
      </c>
      <c r="M60" s="35">
        <v>0.3830903790087464</v>
      </c>
      <c r="N60" s="35">
        <v>0</v>
      </c>
      <c r="O60" s="35">
        <v>0</v>
      </c>
      <c r="P60" s="12">
        <v>0</v>
      </c>
      <c r="Q60" s="12">
        <v>0</v>
      </c>
      <c r="R60" s="35">
        <v>12.450437317784257</v>
      </c>
      <c r="S60" s="13">
        <v>8940</v>
      </c>
      <c r="T60" s="12">
        <v>64.4</v>
      </c>
      <c r="U60" s="12"/>
      <c r="V60" s="12"/>
      <c r="W60" s="3"/>
      <c r="X60" s="20"/>
    </row>
    <row r="61" spans="1:24" ht="12.75">
      <c r="A61" s="3">
        <v>2790</v>
      </c>
      <c r="B61" s="12">
        <v>850.392</v>
      </c>
      <c r="C61" s="13">
        <v>79000</v>
      </c>
      <c r="D61" s="13">
        <v>1662000</v>
      </c>
      <c r="E61" s="34">
        <v>1380000</v>
      </c>
      <c r="F61" s="34">
        <v>520</v>
      </c>
      <c r="G61" s="34">
        <v>1510</v>
      </c>
      <c r="H61" s="34">
        <v>570</v>
      </c>
      <c r="I61" s="34">
        <v>35400</v>
      </c>
      <c r="J61" s="35">
        <v>0</v>
      </c>
      <c r="K61" s="35">
        <v>0</v>
      </c>
      <c r="L61" s="35">
        <v>3.7333333333333334</v>
      </c>
      <c r="M61" s="35">
        <v>0.7111111111111111</v>
      </c>
      <c r="N61" s="35">
        <v>0</v>
      </c>
      <c r="O61" s="35">
        <v>0</v>
      </c>
      <c r="P61" s="12">
        <v>0</v>
      </c>
      <c r="Q61" s="12">
        <v>0</v>
      </c>
      <c r="R61" s="35">
        <v>11.2</v>
      </c>
      <c r="S61" s="13">
        <v>9480</v>
      </c>
      <c r="T61" s="12">
        <v>62.1875</v>
      </c>
      <c r="U61" s="12"/>
      <c r="V61" s="12">
        <v>-45.5</v>
      </c>
      <c r="W61" s="3"/>
      <c r="X61" s="20"/>
    </row>
    <row r="62" spans="1:24" ht="12.75">
      <c r="A62" s="3">
        <v>2850</v>
      </c>
      <c r="B62" s="12">
        <v>868.68</v>
      </c>
      <c r="C62" s="13">
        <v>77000</v>
      </c>
      <c r="D62" s="13">
        <v>1748000</v>
      </c>
      <c r="E62" s="34">
        <v>1475000</v>
      </c>
      <c r="F62" s="34">
        <v>130</v>
      </c>
      <c r="G62" s="34">
        <v>1310</v>
      </c>
      <c r="H62" s="34">
        <v>680</v>
      </c>
      <c r="I62" s="34">
        <v>56100</v>
      </c>
      <c r="J62" s="35">
        <v>2.25821325648415</v>
      </c>
      <c r="K62" s="35">
        <v>0</v>
      </c>
      <c r="L62" s="35">
        <v>5.269164265129683</v>
      </c>
      <c r="M62" s="35">
        <v>0.5645533141210375</v>
      </c>
      <c r="N62" s="35">
        <v>0</v>
      </c>
      <c r="O62" s="35">
        <v>0</v>
      </c>
      <c r="P62" s="12">
        <v>0</v>
      </c>
      <c r="Q62" s="12">
        <v>0</v>
      </c>
      <c r="R62" s="35">
        <v>12.23198847262248</v>
      </c>
      <c r="S62" s="13">
        <v>7450</v>
      </c>
      <c r="T62" s="12">
        <v>82.77777777777777</v>
      </c>
      <c r="U62" s="12"/>
      <c r="V62" s="12"/>
      <c r="W62" s="3"/>
      <c r="X62" s="20"/>
    </row>
    <row r="63" spans="1:24" ht="12.75">
      <c r="A63" s="3">
        <v>2880</v>
      </c>
      <c r="B63" s="12">
        <v>877.8240000000001</v>
      </c>
      <c r="C63" s="13">
        <v>75000</v>
      </c>
      <c r="D63" s="13">
        <v>1565000</v>
      </c>
      <c r="E63" s="34">
        <v>1297000</v>
      </c>
      <c r="F63" s="34">
        <v>310</v>
      </c>
      <c r="G63" s="34">
        <v>1170</v>
      </c>
      <c r="H63" s="34">
        <v>290</v>
      </c>
      <c r="I63" s="34">
        <v>62100</v>
      </c>
      <c r="J63" s="35">
        <v>2.7243243243243245</v>
      </c>
      <c r="K63" s="35">
        <v>0</v>
      </c>
      <c r="L63" s="35">
        <v>4.0864864864864865</v>
      </c>
      <c r="M63" s="35">
        <v>0.5108108108108108</v>
      </c>
      <c r="N63" s="35">
        <v>0</v>
      </c>
      <c r="O63" s="35">
        <v>0</v>
      </c>
      <c r="P63" s="12">
        <v>0</v>
      </c>
      <c r="Q63" s="12">
        <v>0</v>
      </c>
      <c r="R63" s="35">
        <v>9.364864864864865</v>
      </c>
      <c r="S63" s="13">
        <v>9130</v>
      </c>
      <c r="T63" s="12">
        <v>214.7058823529412</v>
      </c>
      <c r="U63" s="12"/>
      <c r="V63" s="12">
        <v>-47</v>
      </c>
      <c r="W63" s="3"/>
      <c r="X63" s="20"/>
    </row>
    <row r="64" spans="1:24" ht="12.75">
      <c r="A64" s="3">
        <v>2890</v>
      </c>
      <c r="B64" s="12">
        <v>880.8720000000001</v>
      </c>
      <c r="C64" s="13">
        <v>49000</v>
      </c>
      <c r="D64" s="13">
        <v>1181000</v>
      </c>
      <c r="E64" s="34">
        <v>1008000</v>
      </c>
      <c r="F64" s="34">
        <v>250</v>
      </c>
      <c r="G64" s="34">
        <v>1060</v>
      </c>
      <c r="H64" s="34">
        <v>160</v>
      </c>
      <c r="I64" s="34">
        <v>32200</v>
      </c>
      <c r="J64" s="35">
        <v>1.1361990950226244</v>
      </c>
      <c r="K64" s="35">
        <v>0</v>
      </c>
      <c r="L64" s="35">
        <v>3.029864253393665</v>
      </c>
      <c r="M64" s="35">
        <v>0.504977375565611</v>
      </c>
      <c r="N64" s="35">
        <v>0</v>
      </c>
      <c r="O64" s="35">
        <v>0</v>
      </c>
      <c r="P64" s="12">
        <v>0</v>
      </c>
      <c r="Q64" s="12">
        <v>0</v>
      </c>
      <c r="R64" s="35">
        <v>6.438461538461538</v>
      </c>
      <c r="S64" s="13">
        <v>7730</v>
      </c>
      <c r="T64" s="12">
        <v>196.15384615384616</v>
      </c>
      <c r="U64" s="12"/>
      <c r="V64" s="12"/>
      <c r="W64" s="3"/>
      <c r="X64" s="20"/>
    </row>
    <row r="65" spans="1:24" ht="12.75">
      <c r="A65" s="3">
        <v>2910</v>
      </c>
      <c r="B65" s="12">
        <v>886.9680000000001</v>
      </c>
      <c r="C65" s="13">
        <v>79000</v>
      </c>
      <c r="D65" s="13">
        <v>1839000</v>
      </c>
      <c r="E65" s="34">
        <v>1557000</v>
      </c>
      <c r="F65" s="34">
        <v>160</v>
      </c>
      <c r="G65" s="34">
        <v>1640</v>
      </c>
      <c r="H65" s="34">
        <v>400</v>
      </c>
      <c r="I65" s="34">
        <v>66500</v>
      </c>
      <c r="J65" s="35">
        <v>6.550746268656717</v>
      </c>
      <c r="K65" s="35">
        <v>0</v>
      </c>
      <c r="L65" s="35">
        <v>5.359701492537314</v>
      </c>
      <c r="M65" s="35">
        <v>0.7940298507462686</v>
      </c>
      <c r="N65" s="35">
        <v>0</v>
      </c>
      <c r="O65" s="35">
        <v>0</v>
      </c>
      <c r="P65" s="12">
        <v>0</v>
      </c>
      <c r="Q65" s="12">
        <v>0</v>
      </c>
      <c r="R65" s="35">
        <v>11.513432835820895</v>
      </c>
      <c r="S65" s="13">
        <v>5580</v>
      </c>
      <c r="T65" s="12">
        <v>167.5</v>
      </c>
      <c r="U65" s="12"/>
      <c r="V65" s="12"/>
      <c r="W65" s="3"/>
      <c r="X65" s="20"/>
    </row>
    <row r="66" spans="1:24" ht="12.75">
      <c r="A66" s="3">
        <v>2940</v>
      </c>
      <c r="B66" s="12">
        <v>896.1120000000001</v>
      </c>
      <c r="C66" s="13">
        <v>104000</v>
      </c>
      <c r="D66" s="13">
        <v>2371000</v>
      </c>
      <c r="E66" s="34">
        <v>2001000</v>
      </c>
      <c r="F66" s="34">
        <v>0</v>
      </c>
      <c r="G66" s="34">
        <v>1910</v>
      </c>
      <c r="H66" s="34">
        <v>590</v>
      </c>
      <c r="I66" s="34">
        <v>70800</v>
      </c>
      <c r="J66" s="35">
        <v>9.420567375886524</v>
      </c>
      <c r="K66" s="35">
        <v>1.2730496453900708</v>
      </c>
      <c r="L66" s="35">
        <v>8.147517730496453</v>
      </c>
      <c r="M66" s="35">
        <v>1.2730496453900708</v>
      </c>
      <c r="N66" s="35">
        <v>0</v>
      </c>
      <c r="O66" s="35">
        <v>0</v>
      </c>
      <c r="P66" s="12">
        <v>0</v>
      </c>
      <c r="Q66" s="12">
        <v>0</v>
      </c>
      <c r="R66" s="35">
        <v>16.04042553191489</v>
      </c>
      <c r="S66" s="13">
        <v>4030</v>
      </c>
      <c r="T66" s="12">
        <v>120.8695652173913</v>
      </c>
      <c r="U66" s="12"/>
      <c r="V66" s="12"/>
      <c r="W66" s="3"/>
      <c r="X66" s="20"/>
    </row>
    <row r="67" spans="1:24" ht="12.75">
      <c r="A67" s="3">
        <v>2970</v>
      </c>
      <c r="B67" s="12">
        <v>905.2560000000001</v>
      </c>
      <c r="C67" s="13">
        <v>73000</v>
      </c>
      <c r="D67" s="13">
        <v>1752000</v>
      </c>
      <c r="E67" s="34">
        <v>1492000</v>
      </c>
      <c r="F67" s="34">
        <v>300</v>
      </c>
      <c r="G67" s="34">
        <v>1640</v>
      </c>
      <c r="H67" s="34">
        <v>410</v>
      </c>
      <c r="I67" s="34">
        <v>39400</v>
      </c>
      <c r="J67" s="35">
        <v>0</v>
      </c>
      <c r="K67" s="35">
        <v>0</v>
      </c>
      <c r="L67" s="35">
        <v>3.7306590257879657</v>
      </c>
      <c r="M67" s="35">
        <v>0.5595988538681947</v>
      </c>
      <c r="N67" s="35">
        <v>0</v>
      </c>
      <c r="O67" s="35">
        <v>0</v>
      </c>
      <c r="P67" s="12">
        <v>0</v>
      </c>
      <c r="Q67" s="12">
        <v>0</v>
      </c>
      <c r="R67" s="35">
        <v>12.311174785100285</v>
      </c>
      <c r="S67" s="13">
        <v>10600</v>
      </c>
      <c r="T67" s="12">
        <v>95.9090909090909</v>
      </c>
      <c r="U67" s="12"/>
      <c r="V67" s="12">
        <v>-46.8</v>
      </c>
      <c r="W67" s="3"/>
      <c r="X67" s="3"/>
    </row>
    <row r="68" spans="1:24" ht="13.5" thickBot="1">
      <c r="A68" s="117">
        <v>3000</v>
      </c>
      <c r="B68" s="116">
        <v>914.4</v>
      </c>
      <c r="C68" s="138">
        <v>50000</v>
      </c>
      <c r="D68" s="138">
        <v>1092000</v>
      </c>
      <c r="E68" s="115">
        <v>914000</v>
      </c>
      <c r="F68" s="115">
        <v>380</v>
      </c>
      <c r="G68" s="115">
        <v>1040</v>
      </c>
      <c r="H68" s="115">
        <v>240</v>
      </c>
      <c r="I68" s="115">
        <v>17400</v>
      </c>
      <c r="J68" s="113">
        <v>0</v>
      </c>
      <c r="K68" s="113">
        <v>0</v>
      </c>
      <c r="L68" s="113">
        <v>1.6237580993520517</v>
      </c>
      <c r="M68" s="113">
        <v>0.23196544276457884</v>
      </c>
      <c r="N68" s="113">
        <v>0</v>
      </c>
      <c r="O68" s="113">
        <v>0</v>
      </c>
      <c r="P68" s="116">
        <v>0</v>
      </c>
      <c r="Q68" s="116">
        <v>0</v>
      </c>
      <c r="R68" s="113">
        <v>7.074946004319654</v>
      </c>
      <c r="S68" s="138">
        <v>10700</v>
      </c>
      <c r="T68" s="116">
        <v>71.42857142857143</v>
      </c>
      <c r="U68" s="116"/>
      <c r="V68" s="116"/>
      <c r="W68" s="117"/>
      <c r="X68" s="117"/>
    </row>
    <row r="69" spans="1:24" ht="12.75">
      <c r="A69" s="3"/>
      <c r="B69" s="12"/>
      <c r="C69" s="12"/>
      <c r="D69" s="12"/>
      <c r="E69" s="13"/>
      <c r="F69" s="13"/>
      <c r="G69" s="13"/>
      <c r="H69" s="13"/>
      <c r="I69" s="13"/>
      <c r="J69" s="12"/>
      <c r="K69" s="12"/>
      <c r="L69" s="12"/>
      <c r="M69" s="12"/>
      <c r="N69" s="12"/>
      <c r="O69" s="12"/>
      <c r="P69" s="13"/>
      <c r="Q69" s="13"/>
      <c r="R69" s="12"/>
      <c r="S69" s="13"/>
      <c r="T69" s="12"/>
      <c r="U69" s="12"/>
      <c r="V69" s="12"/>
      <c r="W69" s="3"/>
      <c r="X69" s="20"/>
    </row>
    <row r="70" spans="1:24" ht="12.75">
      <c r="A70" s="166" t="s">
        <v>51</v>
      </c>
      <c r="B70" s="166"/>
      <c r="C70" s="166"/>
      <c r="D70" s="166"/>
      <c r="E70" s="166"/>
      <c r="F70" s="166"/>
      <c r="G70" s="166"/>
      <c r="H70" s="13"/>
      <c r="I70" s="13"/>
      <c r="J70" s="12"/>
      <c r="K70" s="12"/>
      <c r="L70" s="12"/>
      <c r="M70" s="12"/>
      <c r="N70" s="12"/>
      <c r="O70" s="12"/>
      <c r="P70" s="13"/>
      <c r="Q70" s="13"/>
      <c r="R70" s="12"/>
      <c r="S70" s="13"/>
      <c r="T70" s="12"/>
      <c r="U70" s="12"/>
      <c r="V70" s="12"/>
      <c r="W70" s="3"/>
      <c r="X70" s="20"/>
    </row>
  </sheetData>
  <mergeCells count="1">
    <mergeCell ref="A70:G70"/>
  </mergeCells>
  <printOptions/>
  <pageMargins left="0.75" right="0.75" top="1" bottom="1" header="0.5" footer="0.5"/>
  <pageSetup fitToHeight="1" fitToWidth="1" orientation="portrait"/>
</worksheet>
</file>

<file path=xl/worksheets/sheet18.xml><?xml version="1.0" encoding="utf-8"?>
<worksheet xmlns="http://schemas.openxmlformats.org/spreadsheetml/2006/main" xmlns:r="http://schemas.openxmlformats.org/officeDocument/2006/relationships">
  <sheetPr>
    <pageSetUpPr fitToPage="1"/>
  </sheetPr>
  <dimension ref="A1:X50"/>
  <sheetViews>
    <sheetView workbookViewId="0" topLeftCell="A1">
      <selection activeCell="A1" sqref="A1"/>
    </sheetView>
  </sheetViews>
  <sheetFormatPr defaultColWidth="11.00390625" defaultRowHeight="12.75"/>
  <cols>
    <col min="1" max="1" width="6.25390625" style="0" bestFit="1" customWidth="1"/>
    <col min="2" max="2" width="5.375" style="8" bestFit="1" customWidth="1"/>
    <col min="3" max="3" width="6.625" style="0" bestFit="1" customWidth="1"/>
    <col min="4" max="4" width="7.25390625" style="0" bestFit="1" customWidth="1"/>
    <col min="5" max="5" width="5.125" style="0" bestFit="1" customWidth="1"/>
    <col min="6" max="6" width="4.75390625" style="31" bestFit="1" customWidth="1"/>
    <col min="7" max="7" width="5.875" style="8" bestFit="1" customWidth="1"/>
    <col min="8" max="8" width="5.00390625" style="8" bestFit="1" customWidth="1"/>
    <col min="9" max="9" width="5.375" style="8" bestFit="1" customWidth="1"/>
    <col min="10" max="10" width="4.375" style="8" bestFit="1" customWidth="1"/>
    <col min="11" max="11" width="3.875" style="8" bestFit="1" customWidth="1"/>
    <col min="12" max="12" width="4.375" style="8" bestFit="1" customWidth="1"/>
    <col min="13" max="13" width="4.75390625" style="8" bestFit="1" customWidth="1"/>
    <col min="14" max="16" width="3.875" style="8" bestFit="1" customWidth="1"/>
    <col min="17" max="17" width="4.75390625" style="8" bestFit="1" customWidth="1"/>
    <col min="18" max="18" width="7.375" style="0" bestFit="1" customWidth="1"/>
    <col min="19" max="19" width="5.875" style="0" bestFit="1" customWidth="1"/>
    <col min="20" max="20" width="5.875" style="8" bestFit="1" customWidth="1"/>
    <col min="21" max="21" width="5.75390625" style="0" bestFit="1" customWidth="1"/>
    <col min="22" max="23" width="4.625" style="0" bestFit="1" customWidth="1"/>
    <col min="24" max="24" width="6.75390625" style="105" bestFit="1" customWidth="1"/>
  </cols>
  <sheetData>
    <row r="1" spans="1:23" ht="13.5" thickBot="1">
      <c r="A1" s="32" t="s">
        <v>21</v>
      </c>
      <c r="B1" s="12"/>
      <c r="C1" s="3"/>
      <c r="D1" s="3"/>
      <c r="E1" s="3"/>
      <c r="F1" s="36"/>
      <c r="G1" s="12"/>
      <c r="H1" s="12"/>
      <c r="I1" s="12"/>
      <c r="J1" s="12"/>
      <c r="K1" s="12"/>
      <c r="L1" s="12"/>
      <c r="M1" s="12"/>
      <c r="N1" s="12"/>
      <c r="O1" s="12"/>
      <c r="P1" s="12"/>
      <c r="Q1" s="12"/>
      <c r="R1" s="3"/>
      <c r="S1" s="3"/>
      <c r="T1" s="12"/>
      <c r="U1" s="3"/>
      <c r="V1" s="12"/>
      <c r="W1" s="13"/>
    </row>
    <row r="2" spans="1:24" ht="13.5">
      <c r="A2" s="106" t="s">
        <v>76</v>
      </c>
      <c r="B2" s="109" t="s">
        <v>76</v>
      </c>
      <c r="C2" s="106" t="s">
        <v>175</v>
      </c>
      <c r="D2" s="107" t="s">
        <v>176</v>
      </c>
      <c r="E2" s="107" t="s">
        <v>177</v>
      </c>
      <c r="F2" s="109" t="s">
        <v>129</v>
      </c>
      <c r="G2" s="109" t="s">
        <v>127</v>
      </c>
      <c r="H2" s="109" t="s">
        <v>130</v>
      </c>
      <c r="I2" s="109" t="s">
        <v>131</v>
      </c>
      <c r="J2" s="109" t="s">
        <v>132</v>
      </c>
      <c r="K2" s="109" t="s">
        <v>133</v>
      </c>
      <c r="L2" s="109" t="s">
        <v>134</v>
      </c>
      <c r="M2" s="109" t="s">
        <v>303</v>
      </c>
      <c r="N2" s="109" t="s">
        <v>304</v>
      </c>
      <c r="O2" s="109" t="s">
        <v>278</v>
      </c>
      <c r="P2" s="109" t="s">
        <v>279</v>
      </c>
      <c r="Q2" s="109" t="s">
        <v>280</v>
      </c>
      <c r="R2" s="106" t="s">
        <v>186</v>
      </c>
      <c r="S2" s="109" t="s">
        <v>187</v>
      </c>
      <c r="T2" s="107" t="s">
        <v>188</v>
      </c>
      <c r="U2" s="111" t="s">
        <v>281</v>
      </c>
      <c r="V2" s="111" t="s">
        <v>282</v>
      </c>
      <c r="W2" s="137" t="s">
        <v>283</v>
      </c>
      <c r="X2" s="110" t="s">
        <v>41</v>
      </c>
    </row>
    <row r="3" spans="1:24" ht="13.5" thickBot="1">
      <c r="A3" s="4" t="s">
        <v>58</v>
      </c>
      <c r="B3" s="7" t="s">
        <v>60</v>
      </c>
      <c r="C3" s="4" t="s">
        <v>174</v>
      </c>
      <c r="D3" s="37" t="s">
        <v>110</v>
      </c>
      <c r="E3" s="37" t="s">
        <v>110</v>
      </c>
      <c r="F3" s="7" t="s">
        <v>270</v>
      </c>
      <c r="G3" s="33" t="s">
        <v>270</v>
      </c>
      <c r="H3" s="7" t="s">
        <v>270</v>
      </c>
      <c r="I3" s="7" t="s">
        <v>270</v>
      </c>
      <c r="J3" s="7" t="s">
        <v>270</v>
      </c>
      <c r="K3" s="7" t="s">
        <v>270</v>
      </c>
      <c r="L3" s="7" t="s">
        <v>270</v>
      </c>
      <c r="M3" s="7" t="s">
        <v>270</v>
      </c>
      <c r="N3" s="7" t="s">
        <v>270</v>
      </c>
      <c r="O3" s="7" t="s">
        <v>270</v>
      </c>
      <c r="P3" s="7" t="s">
        <v>270</v>
      </c>
      <c r="Q3" s="7" t="s">
        <v>270</v>
      </c>
      <c r="R3" s="7" t="s">
        <v>271</v>
      </c>
      <c r="S3" s="7" t="s">
        <v>271</v>
      </c>
      <c r="T3" s="37" t="s">
        <v>271</v>
      </c>
      <c r="U3" s="7" t="s">
        <v>118</v>
      </c>
      <c r="V3" s="7" t="s">
        <v>118</v>
      </c>
      <c r="W3" s="7" t="s">
        <v>118</v>
      </c>
      <c r="X3" s="4"/>
    </row>
    <row r="4" spans="1:23" ht="13.5" thickTop="1">
      <c r="A4" s="3">
        <v>150</v>
      </c>
      <c r="B4" s="12">
        <v>63.02521008403362</v>
      </c>
      <c r="C4" s="23">
        <v>238</v>
      </c>
      <c r="D4" s="23">
        <v>0.11333333333333333</v>
      </c>
      <c r="E4" s="23">
        <v>0.38666666666666666</v>
      </c>
      <c r="F4" s="36">
        <v>0</v>
      </c>
      <c r="G4" s="34">
        <v>1535.294117647059</v>
      </c>
      <c r="H4" s="34">
        <v>133.05882352941177</v>
      </c>
      <c r="I4" s="35">
        <v>8.188235294117646</v>
      </c>
      <c r="J4" s="35">
        <v>17.058823529411764</v>
      </c>
      <c r="K4" s="35">
        <v>56.976470588235294</v>
      </c>
      <c r="L4" s="35">
        <v>0</v>
      </c>
      <c r="M4" s="35">
        <v>2.0470588235294116</v>
      </c>
      <c r="N4" s="35">
        <v>1.7058823529411766</v>
      </c>
      <c r="O4" s="35">
        <v>0</v>
      </c>
      <c r="P4" s="35">
        <v>0</v>
      </c>
      <c r="Q4" s="12">
        <v>58</v>
      </c>
      <c r="R4" s="12">
        <v>5.27027027027027</v>
      </c>
      <c r="S4" s="12">
        <v>1.2</v>
      </c>
      <c r="T4" s="12">
        <v>0.08666666666666666</v>
      </c>
      <c r="U4" s="12"/>
      <c r="V4" s="12"/>
      <c r="W4" s="13"/>
    </row>
    <row r="5" spans="1:23" ht="12.75">
      <c r="A5" s="3">
        <v>210</v>
      </c>
      <c r="B5" s="12">
        <v>88.23529411764706</v>
      </c>
      <c r="C5" s="23">
        <v>354</v>
      </c>
      <c r="D5" s="23">
        <v>0.16857142857142857</v>
      </c>
      <c r="E5" s="23">
        <v>0.3314285714285714</v>
      </c>
      <c r="F5" s="36">
        <v>0</v>
      </c>
      <c r="G5" s="34">
        <v>95552.54237288135</v>
      </c>
      <c r="H5" s="34">
        <v>304.74576271186436</v>
      </c>
      <c r="I5" s="35">
        <v>15.335593220338982</v>
      </c>
      <c r="J5" s="35">
        <v>4.128813559322034</v>
      </c>
      <c r="K5" s="35">
        <v>30.86779661016949</v>
      </c>
      <c r="L5" s="35">
        <v>0.5898305084745763</v>
      </c>
      <c r="M5" s="35">
        <v>1.3762711864406778</v>
      </c>
      <c r="N5" s="35">
        <v>0.5898305084745763</v>
      </c>
      <c r="O5" s="35">
        <v>0</v>
      </c>
      <c r="P5" s="35">
        <v>0</v>
      </c>
      <c r="Q5" s="12">
        <v>59</v>
      </c>
      <c r="R5" s="12">
        <v>15.656565656565656</v>
      </c>
      <c r="S5" s="12">
        <v>2.333333333333333</v>
      </c>
      <c r="T5" s="12">
        <v>0.0031893004115226336</v>
      </c>
      <c r="U5" s="12"/>
      <c r="V5" s="12"/>
      <c r="W5" s="13"/>
    </row>
    <row r="6" spans="1:23" ht="12.75">
      <c r="A6" s="3">
        <v>270</v>
      </c>
      <c r="B6" s="12">
        <v>113.44537815126051</v>
      </c>
      <c r="C6" s="23">
        <v>318</v>
      </c>
      <c r="D6" s="23">
        <v>0.1514285714285714</v>
      </c>
      <c r="E6" s="23">
        <v>0.3485714285714286</v>
      </c>
      <c r="F6" s="36">
        <v>0</v>
      </c>
      <c r="G6" s="34">
        <v>99441.50943396229</v>
      </c>
      <c r="H6" s="34">
        <v>232.49056603773587</v>
      </c>
      <c r="I6" s="35">
        <v>11.739622641509435</v>
      </c>
      <c r="J6" s="35">
        <v>1.3811320754716983</v>
      </c>
      <c r="K6" s="35">
        <v>8.056603773584907</v>
      </c>
      <c r="L6" s="35">
        <v>0.9207547169811322</v>
      </c>
      <c r="M6" s="35">
        <v>0</v>
      </c>
      <c r="N6" s="35">
        <v>0</v>
      </c>
      <c r="O6" s="35">
        <v>0</v>
      </c>
      <c r="P6" s="35">
        <v>0</v>
      </c>
      <c r="Q6" s="12">
        <v>60</v>
      </c>
      <c r="R6" s="12">
        <v>17.719298245614038</v>
      </c>
      <c r="S6" s="12"/>
      <c r="T6" s="12">
        <v>0.0023379629629629627</v>
      </c>
      <c r="U6" s="12">
        <v>-19.1</v>
      </c>
      <c r="V6" s="12"/>
      <c r="W6" s="13"/>
    </row>
    <row r="7" spans="1:23" ht="12.75">
      <c r="A7" s="3">
        <v>330</v>
      </c>
      <c r="B7" s="12">
        <v>138.65546218487395</v>
      </c>
      <c r="C7" s="23">
        <v>296</v>
      </c>
      <c r="D7" s="23">
        <v>0.14095238095238094</v>
      </c>
      <c r="E7" s="23">
        <v>0.35904761904761906</v>
      </c>
      <c r="F7" s="36">
        <v>0</v>
      </c>
      <c r="G7" s="34">
        <v>175763.51351351352</v>
      </c>
      <c r="H7" s="34">
        <v>4101.148648648649</v>
      </c>
      <c r="I7" s="35">
        <v>33.369594594594595</v>
      </c>
      <c r="J7" s="35">
        <v>1.273648648648649</v>
      </c>
      <c r="K7" s="35">
        <v>36.68108108108109</v>
      </c>
      <c r="L7" s="35">
        <v>0</v>
      </c>
      <c r="M7" s="35">
        <v>0.5094594594594595</v>
      </c>
      <c r="N7" s="35">
        <v>0.5094594594594595</v>
      </c>
      <c r="O7" s="35">
        <v>0</v>
      </c>
      <c r="P7" s="35">
        <v>0</v>
      </c>
      <c r="Q7" s="12">
        <v>61</v>
      </c>
      <c r="R7" s="12">
        <v>118.38235294117649</v>
      </c>
      <c r="S7" s="12">
        <v>1</v>
      </c>
      <c r="T7" s="12">
        <v>0.023333333333333334</v>
      </c>
      <c r="U7" s="12"/>
      <c r="V7" s="12"/>
      <c r="W7" s="13"/>
    </row>
    <row r="8" spans="1:24" ht="12.75">
      <c r="A8" s="3">
        <v>390</v>
      </c>
      <c r="B8" s="12">
        <v>163.8655462184874</v>
      </c>
      <c r="C8" s="23">
        <v>408</v>
      </c>
      <c r="D8" s="23">
        <v>0.19428571428571428</v>
      </c>
      <c r="E8" s="23">
        <v>0.3057142857142857</v>
      </c>
      <c r="F8" s="36">
        <v>0</v>
      </c>
      <c r="G8" s="34">
        <v>80564.70588235295</v>
      </c>
      <c r="H8" s="34">
        <v>31470.58823529412</v>
      </c>
      <c r="I8" s="35">
        <v>55.70294117647059</v>
      </c>
      <c r="J8" s="35">
        <v>0.9441176470588235</v>
      </c>
      <c r="K8" s="35">
        <v>26.75</v>
      </c>
      <c r="L8" s="35">
        <v>0</v>
      </c>
      <c r="M8" s="35">
        <v>0</v>
      </c>
      <c r="N8" s="35">
        <v>0.31470588235294117</v>
      </c>
      <c r="O8" s="35">
        <v>0</v>
      </c>
      <c r="P8" s="35">
        <v>0</v>
      </c>
      <c r="Q8" s="12">
        <v>62</v>
      </c>
      <c r="R8" s="12">
        <v>555.5555555555555</v>
      </c>
      <c r="S8" s="12">
        <v>0</v>
      </c>
      <c r="T8" s="12">
        <v>0.390625</v>
      </c>
      <c r="U8" s="12">
        <v>-15.17</v>
      </c>
      <c r="V8" s="12">
        <v>-62.9</v>
      </c>
      <c r="W8" s="13">
        <v>-226.2</v>
      </c>
      <c r="X8" s="105">
        <f>(U8+1000)/(V8+1000)</f>
        <v>1.0509337317255363</v>
      </c>
    </row>
    <row r="9" spans="1:23" ht="12.75">
      <c r="A9" s="3">
        <v>450</v>
      </c>
      <c r="B9" s="12">
        <v>189.07563025210084</v>
      </c>
      <c r="C9" s="23">
        <v>320</v>
      </c>
      <c r="D9" s="23">
        <v>0.15238095238095237</v>
      </c>
      <c r="E9" s="23">
        <v>0.3476190476190476</v>
      </c>
      <c r="F9" s="36">
        <v>0</v>
      </c>
      <c r="G9" s="34">
        <v>160600</v>
      </c>
      <c r="H9" s="34">
        <v>33306.25</v>
      </c>
      <c r="I9" s="35">
        <v>50.415625</v>
      </c>
      <c r="J9" s="35">
        <v>1.140625</v>
      </c>
      <c r="K9" s="35">
        <v>40.15</v>
      </c>
      <c r="L9" s="35">
        <v>0</v>
      </c>
      <c r="M9" s="35">
        <v>0</v>
      </c>
      <c r="N9" s="35">
        <v>0</v>
      </c>
      <c r="O9" s="35">
        <v>0</v>
      </c>
      <c r="P9" s="35">
        <v>0</v>
      </c>
      <c r="Q9" s="12">
        <v>63</v>
      </c>
      <c r="R9" s="12">
        <v>646.0176991150444</v>
      </c>
      <c r="S9" s="12"/>
      <c r="T9" s="12">
        <v>0.20738636363636367</v>
      </c>
      <c r="U9" s="12"/>
      <c r="V9" s="12"/>
      <c r="W9" s="13"/>
    </row>
    <row r="10" spans="1:23" ht="12.75">
      <c r="A10" s="3">
        <v>510</v>
      </c>
      <c r="B10" s="12">
        <v>214.2857142857143</v>
      </c>
      <c r="C10" s="23">
        <v>378</v>
      </c>
      <c r="D10" s="23">
        <v>0.18</v>
      </c>
      <c r="E10" s="23">
        <v>0.32</v>
      </c>
      <c r="F10" s="36">
        <v>0</v>
      </c>
      <c r="G10" s="34">
        <v>97422.22222222222</v>
      </c>
      <c r="H10" s="34">
        <v>36622.222222222226</v>
      </c>
      <c r="I10" s="35">
        <v>87.2888888888889</v>
      </c>
      <c r="J10" s="35">
        <v>0</v>
      </c>
      <c r="K10" s="35">
        <v>33.95555555555556</v>
      </c>
      <c r="L10" s="35">
        <v>0</v>
      </c>
      <c r="M10" s="35">
        <v>0.35555555555555557</v>
      </c>
      <c r="N10" s="35">
        <v>0.35555555555555557</v>
      </c>
      <c r="O10" s="35">
        <v>0</v>
      </c>
      <c r="P10" s="35">
        <v>0</v>
      </c>
      <c r="Q10" s="12">
        <v>64</v>
      </c>
      <c r="R10" s="12">
        <v>419.5519348268839</v>
      </c>
      <c r="S10" s="12">
        <v>1</v>
      </c>
      <c r="T10" s="12">
        <v>0.37591240875912413</v>
      </c>
      <c r="U10" s="12"/>
      <c r="V10" s="12">
        <v>-58.9</v>
      </c>
      <c r="W10" s="13"/>
    </row>
    <row r="11" spans="1:23" ht="12.75">
      <c r="A11" s="3">
        <v>570</v>
      </c>
      <c r="B11" s="12">
        <v>239.49579831932775</v>
      </c>
      <c r="C11" s="23">
        <v>334</v>
      </c>
      <c r="D11" s="23">
        <v>0.15904761904761905</v>
      </c>
      <c r="E11" s="23">
        <v>0.34095238095238095</v>
      </c>
      <c r="F11" s="36">
        <v>0</v>
      </c>
      <c r="G11" s="34">
        <v>129480.23952095809</v>
      </c>
      <c r="H11" s="34">
        <v>26582.035928143712</v>
      </c>
      <c r="I11" s="35">
        <v>37.51497005988024</v>
      </c>
      <c r="J11" s="35">
        <v>0</v>
      </c>
      <c r="K11" s="35">
        <v>33.6562874251497</v>
      </c>
      <c r="L11" s="35">
        <v>0</v>
      </c>
      <c r="M11" s="35">
        <v>0</v>
      </c>
      <c r="N11" s="35">
        <v>0</v>
      </c>
      <c r="O11" s="35">
        <v>0</v>
      </c>
      <c r="P11" s="35">
        <v>0</v>
      </c>
      <c r="Q11" s="12">
        <v>65</v>
      </c>
      <c r="R11" s="12">
        <v>708.5714285714286</v>
      </c>
      <c r="S11" s="12"/>
      <c r="T11" s="12">
        <v>0.2052980132450331</v>
      </c>
      <c r="U11" s="12"/>
      <c r="V11" s="12"/>
      <c r="W11" s="13"/>
    </row>
    <row r="12" spans="1:24" ht="12.75">
      <c r="A12" s="3">
        <v>630</v>
      </c>
      <c r="B12" s="12">
        <v>264.7058823529412</v>
      </c>
      <c r="C12" s="23">
        <v>348</v>
      </c>
      <c r="D12" s="23">
        <v>0.1657142857142857</v>
      </c>
      <c r="E12" s="23">
        <v>0.3342857142857143</v>
      </c>
      <c r="F12" s="36">
        <v>0</v>
      </c>
      <c r="G12" s="34">
        <v>122043.10344827587</v>
      </c>
      <c r="H12" s="34">
        <v>12325.344827586208</v>
      </c>
      <c r="I12" s="35">
        <v>11.094827586206897</v>
      </c>
      <c r="J12" s="35">
        <v>2.21896551724138</v>
      </c>
      <c r="K12" s="35">
        <v>35.906896551724145</v>
      </c>
      <c r="L12" s="35">
        <v>0</v>
      </c>
      <c r="M12" s="35">
        <v>0</v>
      </c>
      <c r="N12" s="35">
        <v>0</v>
      </c>
      <c r="O12" s="35">
        <v>0</v>
      </c>
      <c r="P12" s="35">
        <v>0</v>
      </c>
      <c r="Q12" s="12">
        <v>66</v>
      </c>
      <c r="R12" s="12">
        <v>925.7575757575759</v>
      </c>
      <c r="S12" s="12"/>
      <c r="T12" s="12">
        <v>0.10099173553719008</v>
      </c>
      <c r="U12" s="12">
        <v>-14.88</v>
      </c>
      <c r="V12" s="12">
        <v>-54.6</v>
      </c>
      <c r="W12" s="13"/>
      <c r="X12" s="105">
        <f>(U12+1000)/(V12+1000)</f>
        <v>1.0420139623439815</v>
      </c>
    </row>
    <row r="13" spans="1:23" ht="12.75">
      <c r="A13" s="3">
        <v>690</v>
      </c>
      <c r="B13" s="12">
        <v>289.91596638655466</v>
      </c>
      <c r="C13" s="23">
        <v>328</v>
      </c>
      <c r="D13" s="23">
        <v>0.15619047619047619</v>
      </c>
      <c r="E13" s="23">
        <v>0.3438095238095238</v>
      </c>
      <c r="F13" s="36">
        <v>0</v>
      </c>
      <c r="G13" s="34">
        <v>96633.53658536584</v>
      </c>
      <c r="H13" s="34">
        <v>28175.60975609756</v>
      </c>
      <c r="I13" s="35">
        <v>22.45243902439024</v>
      </c>
      <c r="J13" s="35">
        <v>1.7609756097560976</v>
      </c>
      <c r="K13" s="35">
        <v>5.06280487804878</v>
      </c>
      <c r="L13" s="35">
        <v>0</v>
      </c>
      <c r="M13" s="35">
        <v>0</v>
      </c>
      <c r="N13" s="35">
        <v>0</v>
      </c>
      <c r="O13" s="35">
        <v>0</v>
      </c>
      <c r="P13" s="35">
        <v>0</v>
      </c>
      <c r="Q13" s="12">
        <v>67</v>
      </c>
      <c r="R13" s="12">
        <v>1163.6363636363637</v>
      </c>
      <c r="S13" s="12"/>
      <c r="T13" s="12">
        <v>0.2915717539863326</v>
      </c>
      <c r="U13" s="12"/>
      <c r="V13" s="12"/>
      <c r="W13" s="13"/>
    </row>
    <row r="14" spans="1:24" ht="12.75">
      <c r="A14" s="3">
        <v>750</v>
      </c>
      <c r="B14" s="12">
        <v>315.1260504201681</v>
      </c>
      <c r="C14" s="23">
        <v>321</v>
      </c>
      <c r="D14" s="23">
        <v>0.15285714285714286</v>
      </c>
      <c r="E14" s="23">
        <v>0.34714285714285714</v>
      </c>
      <c r="F14" s="36">
        <v>0</v>
      </c>
      <c r="G14" s="34">
        <v>163514.01869158878</v>
      </c>
      <c r="H14" s="34">
        <v>33157.009345794395</v>
      </c>
      <c r="I14" s="35">
        <v>44.739252336448594</v>
      </c>
      <c r="J14" s="35">
        <v>0</v>
      </c>
      <c r="K14" s="35">
        <v>5.450467289719626</v>
      </c>
      <c r="L14" s="35">
        <v>0.6813084112149532</v>
      </c>
      <c r="M14" s="35">
        <v>0</v>
      </c>
      <c r="N14" s="35">
        <v>0</v>
      </c>
      <c r="O14" s="35">
        <v>0</v>
      </c>
      <c r="P14" s="35">
        <v>0</v>
      </c>
      <c r="Q14" s="12">
        <v>68</v>
      </c>
      <c r="R14" s="12">
        <v>741.1167512690356</v>
      </c>
      <c r="S14" s="12"/>
      <c r="T14" s="12">
        <v>0.2027777777777778</v>
      </c>
      <c r="U14" s="12">
        <v>-16.7</v>
      </c>
      <c r="V14" s="12">
        <v>-56.8</v>
      </c>
      <c r="W14" s="13"/>
      <c r="X14" s="105">
        <f>(U14+1000)/(V14+1000)</f>
        <v>1.042514843087362</v>
      </c>
    </row>
    <row r="15" spans="1:23" ht="12.75">
      <c r="A15" s="3">
        <v>810</v>
      </c>
      <c r="B15" s="12">
        <v>340.33613445378154</v>
      </c>
      <c r="C15" s="23">
        <v>362</v>
      </c>
      <c r="D15" s="23">
        <v>0.17238095238095238</v>
      </c>
      <c r="E15" s="23">
        <v>0.3276190476190476</v>
      </c>
      <c r="F15" s="36">
        <v>0</v>
      </c>
      <c r="G15" s="34">
        <v>112892.81767955801</v>
      </c>
      <c r="H15" s="34">
        <v>23756.906077348063</v>
      </c>
      <c r="I15" s="35">
        <v>19.575690607734806</v>
      </c>
      <c r="J15" s="35">
        <v>0</v>
      </c>
      <c r="K15" s="35">
        <v>5.51160220994475</v>
      </c>
      <c r="L15" s="35">
        <v>0</v>
      </c>
      <c r="M15" s="35">
        <v>0</v>
      </c>
      <c r="N15" s="35">
        <v>0</v>
      </c>
      <c r="O15" s="35">
        <v>0</v>
      </c>
      <c r="P15" s="35">
        <v>0</v>
      </c>
      <c r="Q15" s="12">
        <v>69</v>
      </c>
      <c r="R15" s="12">
        <v>1213.5922330097087</v>
      </c>
      <c r="S15" s="12"/>
      <c r="T15" s="12">
        <v>0.21043771043771042</v>
      </c>
      <c r="U15" s="12"/>
      <c r="V15" s="12"/>
      <c r="W15" s="13"/>
    </row>
    <row r="16" spans="1:23" ht="12.75">
      <c r="A16" s="3">
        <v>930</v>
      </c>
      <c r="B16" s="12">
        <v>390.7563025210084</v>
      </c>
      <c r="C16" s="23">
        <v>287</v>
      </c>
      <c r="D16" s="23">
        <v>0.13666666666666666</v>
      </c>
      <c r="E16" s="23">
        <v>0.36333333333333334</v>
      </c>
      <c r="F16" s="36">
        <v>132.9268292682927</v>
      </c>
      <c r="G16" s="34">
        <v>187160.9756097561</v>
      </c>
      <c r="H16" s="34">
        <v>26851.219512195126</v>
      </c>
      <c r="I16" s="35">
        <v>16.217073170731705</v>
      </c>
      <c r="J16" s="35">
        <v>1.5951219512195123</v>
      </c>
      <c r="K16" s="35">
        <v>38.2829268292683</v>
      </c>
      <c r="L16" s="35">
        <v>0</v>
      </c>
      <c r="M16" s="35">
        <v>0</v>
      </c>
      <c r="N16" s="35">
        <v>0</v>
      </c>
      <c r="O16" s="35">
        <v>0</v>
      </c>
      <c r="P16" s="35">
        <v>0</v>
      </c>
      <c r="Q16" s="12">
        <v>70</v>
      </c>
      <c r="R16" s="12">
        <v>1507.4626865671646</v>
      </c>
      <c r="S16" s="12"/>
      <c r="T16" s="12">
        <v>0.14346590909090912</v>
      </c>
      <c r="U16" s="12"/>
      <c r="V16" s="12">
        <v>-56</v>
      </c>
      <c r="W16" s="13"/>
    </row>
    <row r="17" spans="1:23" ht="12.75">
      <c r="A17" s="3">
        <v>990</v>
      </c>
      <c r="B17" s="12">
        <v>415.96638655462186</v>
      </c>
      <c r="C17" s="23">
        <v>327</v>
      </c>
      <c r="D17" s="23">
        <v>0.1557142857142857</v>
      </c>
      <c r="E17" s="23">
        <v>0.3442857142857143</v>
      </c>
      <c r="F17" s="36">
        <v>0</v>
      </c>
      <c r="G17" s="34">
        <v>125364.22018348625</v>
      </c>
      <c r="H17" s="34">
        <v>28743.11926605505</v>
      </c>
      <c r="I17" s="35">
        <v>19.45688073394496</v>
      </c>
      <c r="J17" s="35">
        <v>1.9899082568807345</v>
      </c>
      <c r="K17" s="35">
        <v>28.964220183486244</v>
      </c>
      <c r="L17" s="35">
        <v>0</v>
      </c>
      <c r="M17" s="35">
        <v>0</v>
      </c>
      <c r="N17" s="35">
        <v>0</v>
      </c>
      <c r="O17" s="35">
        <v>0</v>
      </c>
      <c r="P17" s="35">
        <v>0</v>
      </c>
      <c r="Q17" s="12">
        <v>71</v>
      </c>
      <c r="R17" s="12">
        <v>1340.2061855670102</v>
      </c>
      <c r="S17" s="12"/>
      <c r="T17" s="12">
        <v>0.22927689594356263</v>
      </c>
      <c r="U17" s="12"/>
      <c r="V17" s="12"/>
      <c r="W17" s="13"/>
    </row>
    <row r="18" spans="1:24" ht="12.75">
      <c r="A18" s="3">
        <v>1050</v>
      </c>
      <c r="B18" s="12">
        <v>441.1764705882353</v>
      </c>
      <c r="C18" s="23">
        <v>335</v>
      </c>
      <c r="D18" s="23">
        <v>0.1595238095238095</v>
      </c>
      <c r="E18" s="23">
        <v>0.3404761904761905</v>
      </c>
      <c r="F18" s="36">
        <v>0</v>
      </c>
      <c r="G18" s="34">
        <v>109917.9104477612</v>
      </c>
      <c r="H18" s="34">
        <v>37991.04477611941</v>
      </c>
      <c r="I18" s="35">
        <v>27.105970149253732</v>
      </c>
      <c r="J18" s="35">
        <v>0</v>
      </c>
      <c r="K18" s="35">
        <v>25.825373134328363</v>
      </c>
      <c r="L18" s="35">
        <v>0</v>
      </c>
      <c r="M18" s="35">
        <v>0</v>
      </c>
      <c r="N18" s="35">
        <v>0</v>
      </c>
      <c r="O18" s="35">
        <v>0</v>
      </c>
      <c r="P18" s="35">
        <v>0</v>
      </c>
      <c r="Q18" s="12">
        <v>72</v>
      </c>
      <c r="R18" s="12">
        <v>1401.5748031496064</v>
      </c>
      <c r="S18" s="12"/>
      <c r="T18" s="12">
        <v>0.3456310679611651</v>
      </c>
      <c r="U18" s="12">
        <v>-15.37</v>
      </c>
      <c r="V18" s="12">
        <v>-55.4</v>
      </c>
      <c r="W18" s="13">
        <v>-235.5</v>
      </c>
      <c r="X18" s="105">
        <f>(U18+1000)/(V18+1000)</f>
        <v>1.0423777260215965</v>
      </c>
    </row>
    <row r="19" spans="1:23" ht="12.75">
      <c r="A19" s="3">
        <v>1110</v>
      </c>
      <c r="B19" s="12">
        <v>466.38655462184875</v>
      </c>
      <c r="C19" s="23">
        <v>379</v>
      </c>
      <c r="D19" s="23">
        <v>0.18047619047619048</v>
      </c>
      <c r="E19" s="23">
        <v>0.31952380952380954</v>
      </c>
      <c r="F19" s="36">
        <v>0</v>
      </c>
      <c r="G19" s="34">
        <v>93656.72823218998</v>
      </c>
      <c r="H19" s="34">
        <v>33284.4327176781</v>
      </c>
      <c r="I19" s="35">
        <v>29.21240105540897</v>
      </c>
      <c r="J19" s="35">
        <v>0.8852242744063324</v>
      </c>
      <c r="K19" s="35">
        <v>27.087862796833775</v>
      </c>
      <c r="L19" s="35">
        <v>0</v>
      </c>
      <c r="M19" s="35">
        <v>0</v>
      </c>
      <c r="N19" s="35">
        <v>0</v>
      </c>
      <c r="O19" s="35">
        <v>0</v>
      </c>
      <c r="P19" s="35">
        <v>0</v>
      </c>
      <c r="Q19" s="12">
        <v>73</v>
      </c>
      <c r="R19" s="12">
        <v>1105.8823529411764</v>
      </c>
      <c r="S19" s="12"/>
      <c r="T19" s="12">
        <v>0.35538752362948955</v>
      </c>
      <c r="U19" s="12"/>
      <c r="V19" s="12"/>
      <c r="W19" s="13"/>
    </row>
    <row r="20" spans="1:24" ht="12.75">
      <c r="A20" s="3">
        <v>1170</v>
      </c>
      <c r="B20" s="12">
        <v>491.5966386554622</v>
      </c>
      <c r="C20" s="23">
        <v>256</v>
      </c>
      <c r="D20" s="23">
        <v>0.1219047619047619</v>
      </c>
      <c r="E20" s="23">
        <v>0.3780952380952381</v>
      </c>
      <c r="F20" s="36">
        <v>0</v>
      </c>
      <c r="G20" s="34">
        <v>231376.5625</v>
      </c>
      <c r="H20" s="34">
        <v>43421.875</v>
      </c>
      <c r="I20" s="35">
        <v>45.2828125</v>
      </c>
      <c r="J20" s="35">
        <v>0</v>
      </c>
      <c r="K20" s="35">
        <v>7.44375</v>
      </c>
      <c r="L20" s="35">
        <v>0</v>
      </c>
      <c r="M20" s="35">
        <v>0</v>
      </c>
      <c r="N20" s="35">
        <v>0</v>
      </c>
      <c r="O20" s="35">
        <v>0</v>
      </c>
      <c r="P20" s="35">
        <v>0</v>
      </c>
      <c r="Q20" s="12">
        <v>74</v>
      </c>
      <c r="R20" s="12">
        <v>958.9041095890411</v>
      </c>
      <c r="S20" s="12"/>
      <c r="T20" s="12">
        <v>0.1876675603217158</v>
      </c>
      <c r="U20" s="12">
        <v>-17.95</v>
      </c>
      <c r="V20" s="12">
        <v>-53.5</v>
      </c>
      <c r="W20" s="13"/>
      <c r="X20" s="105">
        <f>(U20+1000)/(V20+1000)</f>
        <v>1.0375594294770205</v>
      </c>
    </row>
    <row r="21" spans="1:23" ht="12.75">
      <c r="A21" s="3">
        <v>1230</v>
      </c>
      <c r="B21" s="12">
        <v>516.8067226890756</v>
      </c>
      <c r="C21" s="23">
        <v>316</v>
      </c>
      <c r="D21" s="23">
        <v>0.15047619047619049</v>
      </c>
      <c r="E21" s="23">
        <v>0.3495238095238095</v>
      </c>
      <c r="F21" s="36">
        <v>0</v>
      </c>
      <c r="G21" s="34">
        <v>131934.17721518988</v>
      </c>
      <c r="H21" s="34">
        <v>46455.69620253164</v>
      </c>
      <c r="I21" s="35">
        <v>54.353164556962014</v>
      </c>
      <c r="J21" s="35">
        <v>1.6259493670886074</v>
      </c>
      <c r="K21" s="35">
        <v>37.86139240506329</v>
      </c>
      <c r="L21" s="35">
        <v>0</v>
      </c>
      <c r="M21" s="35">
        <v>0</v>
      </c>
      <c r="N21" s="35">
        <v>0.4645569620253164</v>
      </c>
      <c r="O21" s="35">
        <v>0</v>
      </c>
      <c r="P21" s="35">
        <v>0</v>
      </c>
      <c r="Q21" s="12">
        <v>75</v>
      </c>
      <c r="R21" s="12">
        <v>829.8755186721992</v>
      </c>
      <c r="S21" s="12">
        <v>0</v>
      </c>
      <c r="T21" s="12">
        <v>0.35211267605633795</v>
      </c>
      <c r="U21" s="12"/>
      <c r="V21" s="12"/>
      <c r="W21" s="13"/>
    </row>
    <row r="22" spans="1:23" ht="12.75">
      <c r="A22" s="3">
        <v>1290</v>
      </c>
      <c r="B22" s="12">
        <v>542.0168067226891</v>
      </c>
      <c r="C22" s="23">
        <v>274</v>
      </c>
      <c r="D22" s="23">
        <v>0.13047619047619047</v>
      </c>
      <c r="E22" s="23">
        <v>0.36952380952380953</v>
      </c>
      <c r="F22" s="36">
        <v>0</v>
      </c>
      <c r="G22" s="34">
        <v>158315.3284671533</v>
      </c>
      <c r="H22" s="34">
        <v>36534.30656934307</v>
      </c>
      <c r="I22" s="35">
        <v>42.19854014598541</v>
      </c>
      <c r="J22" s="35">
        <v>1.416058394160584</v>
      </c>
      <c r="K22" s="35">
        <v>42.19854014598541</v>
      </c>
      <c r="L22" s="35">
        <v>0</v>
      </c>
      <c r="M22" s="35">
        <v>0.5664233576642336</v>
      </c>
      <c r="N22" s="35">
        <v>0.5664233576642336</v>
      </c>
      <c r="O22" s="35">
        <v>0</v>
      </c>
      <c r="P22" s="35">
        <v>0</v>
      </c>
      <c r="Q22" s="12">
        <v>76</v>
      </c>
      <c r="R22" s="12">
        <v>837.6623376623374</v>
      </c>
      <c r="S22" s="12">
        <v>1</v>
      </c>
      <c r="T22" s="12">
        <v>0.23076923076923075</v>
      </c>
      <c r="U22" s="12"/>
      <c r="V22" s="12">
        <v>-51.3</v>
      </c>
      <c r="W22" s="13"/>
    </row>
    <row r="23" spans="1:23" ht="12.75">
      <c r="A23" s="3">
        <v>1350</v>
      </c>
      <c r="B23" s="12">
        <v>567.2268907563025</v>
      </c>
      <c r="C23" s="23">
        <v>141</v>
      </c>
      <c r="D23" s="23">
        <v>0.06714285714285714</v>
      </c>
      <c r="E23" s="23">
        <v>0.43285714285714283</v>
      </c>
      <c r="F23" s="36">
        <v>0</v>
      </c>
      <c r="G23" s="34">
        <v>490602.1276595745</v>
      </c>
      <c r="H23" s="34">
        <v>12700.212765957447</v>
      </c>
      <c r="I23" s="35">
        <v>92.8340425531915</v>
      </c>
      <c r="J23" s="35">
        <v>5.802127659574468</v>
      </c>
      <c r="K23" s="35">
        <v>76.71702127659574</v>
      </c>
      <c r="L23" s="35">
        <v>0</v>
      </c>
      <c r="M23" s="35">
        <v>1.934042553191489</v>
      </c>
      <c r="N23" s="35">
        <v>3.223404255319149</v>
      </c>
      <c r="O23" s="35">
        <v>0</v>
      </c>
      <c r="P23" s="35">
        <v>0</v>
      </c>
      <c r="Q23" s="12">
        <v>77</v>
      </c>
      <c r="R23" s="12">
        <v>128.75816993464053</v>
      </c>
      <c r="S23" s="12">
        <v>0.6</v>
      </c>
      <c r="T23" s="12">
        <v>0.025886990801576873</v>
      </c>
      <c r="U23" s="12"/>
      <c r="V23" s="12"/>
      <c r="W23" s="13"/>
    </row>
    <row r="24" spans="1:24" ht="12.75">
      <c r="A24" s="3">
        <v>1410</v>
      </c>
      <c r="B24" s="12">
        <v>592.436974789916</v>
      </c>
      <c r="C24" s="23">
        <v>299</v>
      </c>
      <c r="D24" s="23">
        <v>0.14238095238095239</v>
      </c>
      <c r="E24" s="23">
        <v>0.3576190476190476</v>
      </c>
      <c r="F24" s="36">
        <v>0</v>
      </c>
      <c r="G24" s="34">
        <v>196164.21404682274</v>
      </c>
      <c r="H24" s="34">
        <v>21977.424749163878</v>
      </c>
      <c r="I24" s="35">
        <v>176.57290969899665</v>
      </c>
      <c r="J24" s="35">
        <v>4.018729096989967</v>
      </c>
      <c r="K24" s="35">
        <v>57.015719063545156</v>
      </c>
      <c r="L24" s="35">
        <v>0</v>
      </c>
      <c r="M24" s="35">
        <v>0.5023411371237458</v>
      </c>
      <c r="N24" s="35">
        <v>1.0046822742474917</v>
      </c>
      <c r="O24" s="35">
        <v>0</v>
      </c>
      <c r="P24" s="35">
        <v>0</v>
      </c>
      <c r="Q24" s="12">
        <v>78</v>
      </c>
      <c r="R24" s="12">
        <v>121.69680111265646</v>
      </c>
      <c r="S24" s="12">
        <v>0.5</v>
      </c>
      <c r="T24" s="12">
        <v>0.11203585147247118</v>
      </c>
      <c r="U24" s="12">
        <v>-20.54</v>
      </c>
      <c r="V24" s="12">
        <v>-46.7</v>
      </c>
      <c r="W24" s="13"/>
      <c r="X24" s="105">
        <f>(U24+1000)/(V24+1000)</f>
        <v>1.0274415189342285</v>
      </c>
    </row>
    <row r="25" spans="1:23" ht="12.75">
      <c r="A25" s="3">
        <v>1470</v>
      </c>
      <c r="B25" s="12">
        <v>617.6470588235294</v>
      </c>
      <c r="C25" s="23">
        <v>248</v>
      </c>
      <c r="D25" s="23">
        <v>0.11809523809523809</v>
      </c>
      <c r="E25" s="23">
        <v>0.3819047619047619</v>
      </c>
      <c r="F25" s="36">
        <v>0</v>
      </c>
      <c r="G25" s="34">
        <v>277142.7419354839</v>
      </c>
      <c r="H25" s="34">
        <v>16816.129032258064</v>
      </c>
      <c r="I25" s="35">
        <v>178.50967741935486</v>
      </c>
      <c r="J25" s="35">
        <v>1.9403225806451614</v>
      </c>
      <c r="K25" s="35">
        <v>55.94596774193549</v>
      </c>
      <c r="L25" s="35">
        <v>0</v>
      </c>
      <c r="M25" s="35">
        <v>0</v>
      </c>
      <c r="N25" s="35">
        <v>0</v>
      </c>
      <c r="O25" s="35">
        <v>0</v>
      </c>
      <c r="P25" s="35">
        <v>0</v>
      </c>
      <c r="Q25" s="12">
        <v>79</v>
      </c>
      <c r="R25" s="12">
        <v>93.18996415770609</v>
      </c>
      <c r="S25" s="12"/>
      <c r="T25" s="12">
        <v>0.060676779463243874</v>
      </c>
      <c r="U25" s="12"/>
      <c r="V25" s="12"/>
      <c r="W25" s="13"/>
    </row>
    <row r="26" spans="1:24" ht="12.75">
      <c r="A26" s="3">
        <v>1530</v>
      </c>
      <c r="B26" s="12">
        <v>642.8571428571429</v>
      </c>
      <c r="C26" s="23">
        <v>265</v>
      </c>
      <c r="D26" s="23">
        <v>0.1261904761904762</v>
      </c>
      <c r="E26" s="23">
        <v>0.3738095238095238</v>
      </c>
      <c r="F26" s="36">
        <v>0</v>
      </c>
      <c r="G26" s="34">
        <v>234611.320754717</v>
      </c>
      <c r="H26" s="34">
        <v>24853.396226415094</v>
      </c>
      <c r="I26" s="35">
        <v>348.3622641509434</v>
      </c>
      <c r="J26" s="35">
        <v>0</v>
      </c>
      <c r="K26" s="35">
        <v>49.46981132075472</v>
      </c>
      <c r="L26" s="35">
        <v>0</v>
      </c>
      <c r="M26" s="35">
        <v>0</v>
      </c>
      <c r="N26" s="35">
        <v>0</v>
      </c>
      <c r="O26" s="35">
        <v>0</v>
      </c>
      <c r="P26" s="35">
        <v>0</v>
      </c>
      <c r="Q26" s="12">
        <v>80</v>
      </c>
      <c r="R26" s="12">
        <v>71.34353741496598</v>
      </c>
      <c r="S26" s="12"/>
      <c r="T26" s="12">
        <v>0.10593434343434344</v>
      </c>
      <c r="U26" s="12">
        <v>-19.67</v>
      </c>
      <c r="V26" s="12">
        <v>-44.9</v>
      </c>
      <c r="W26" s="13"/>
      <c r="X26" s="105">
        <f>(U26+1000)/(V26+1000)</f>
        <v>1.0264160820856456</v>
      </c>
    </row>
    <row r="27" spans="1:23" ht="12.75">
      <c r="A27" s="3">
        <v>1590</v>
      </c>
      <c r="B27" s="12">
        <v>668.0672268907564</v>
      </c>
      <c r="C27" s="23">
        <v>391</v>
      </c>
      <c r="D27" s="23">
        <v>0.18619047619047618</v>
      </c>
      <c r="E27" s="23">
        <v>0.3138095238095238</v>
      </c>
      <c r="F27" s="36">
        <v>0</v>
      </c>
      <c r="G27" s="34">
        <v>73652.94117647059</v>
      </c>
      <c r="H27" s="34">
        <v>33034.27109974425</v>
      </c>
      <c r="I27" s="35">
        <v>1535.5879795396422</v>
      </c>
      <c r="J27" s="35">
        <v>3.370843989769821</v>
      </c>
      <c r="K27" s="35">
        <v>29.157800511508956</v>
      </c>
      <c r="L27" s="35">
        <v>0</v>
      </c>
      <c r="M27" s="35">
        <v>0</v>
      </c>
      <c r="N27" s="35">
        <v>0</v>
      </c>
      <c r="O27" s="35">
        <v>0</v>
      </c>
      <c r="P27" s="35">
        <v>0</v>
      </c>
      <c r="Q27" s="12">
        <v>81</v>
      </c>
      <c r="R27" s="12">
        <v>21.465337860037234</v>
      </c>
      <c r="S27" s="12"/>
      <c r="T27" s="12">
        <v>0.44851258581235703</v>
      </c>
      <c r="U27" s="12"/>
      <c r="V27" s="12"/>
      <c r="W27" s="13"/>
    </row>
    <row r="28" spans="1:24" ht="12.75">
      <c r="A28" s="3">
        <v>1650</v>
      </c>
      <c r="B28" s="12">
        <v>693.2773109243698</v>
      </c>
      <c r="C28" s="23">
        <v>376</v>
      </c>
      <c r="D28" s="23">
        <v>0.17904761904761904</v>
      </c>
      <c r="E28" s="23">
        <v>0.320952380952381</v>
      </c>
      <c r="F28" s="36">
        <v>53.77659574468086</v>
      </c>
      <c r="G28" s="34">
        <v>93392.02127659575</v>
      </c>
      <c r="H28" s="34">
        <v>30114.893617021284</v>
      </c>
      <c r="I28" s="35">
        <v>3801.4675531914895</v>
      </c>
      <c r="J28" s="35">
        <v>0</v>
      </c>
      <c r="K28" s="35">
        <v>32.624468085106386</v>
      </c>
      <c r="L28" s="35">
        <v>0</v>
      </c>
      <c r="M28" s="35">
        <v>199.69042553191494</v>
      </c>
      <c r="N28" s="35">
        <v>0.5377659574468086</v>
      </c>
      <c r="O28" s="35">
        <v>0</v>
      </c>
      <c r="P28" s="35">
        <v>0</v>
      </c>
      <c r="Q28" s="12">
        <v>82</v>
      </c>
      <c r="R28" s="12">
        <v>7.921912576036216</v>
      </c>
      <c r="S28" s="12">
        <v>371.33333333333337</v>
      </c>
      <c r="T28" s="12">
        <v>0.3224568138195778</v>
      </c>
      <c r="U28" s="12">
        <v>-16.61</v>
      </c>
      <c r="V28" s="12">
        <v>-45.3</v>
      </c>
      <c r="W28" s="13">
        <v>-232.1</v>
      </c>
      <c r="X28" s="105">
        <f>(U28+1000)/(V28+1000)</f>
        <v>1.0300513250235674</v>
      </c>
    </row>
    <row r="29" spans="1:23" ht="12.75">
      <c r="A29" s="3">
        <v>1710</v>
      </c>
      <c r="B29" s="12">
        <v>718.4873949579833</v>
      </c>
      <c r="C29" s="23">
        <v>438</v>
      </c>
      <c r="D29" s="23">
        <v>0.20857142857142855</v>
      </c>
      <c r="E29" s="23">
        <v>0.2914285714285715</v>
      </c>
      <c r="F29" s="36">
        <v>0</v>
      </c>
      <c r="G29" s="34">
        <v>60780.821917808236</v>
      </c>
      <c r="H29" s="34">
        <v>35071.23287671234</v>
      </c>
      <c r="I29" s="35">
        <v>2593.8739726027407</v>
      </c>
      <c r="J29" s="35">
        <v>0</v>
      </c>
      <c r="K29" s="35">
        <v>30.87945205479453</v>
      </c>
      <c r="L29" s="35">
        <v>0</v>
      </c>
      <c r="M29" s="35">
        <v>180.6657534246576</v>
      </c>
      <c r="N29" s="35">
        <v>0</v>
      </c>
      <c r="O29" s="35">
        <v>0</v>
      </c>
      <c r="P29" s="35">
        <v>0</v>
      </c>
      <c r="Q29" s="12">
        <v>83</v>
      </c>
      <c r="R29" s="12">
        <v>13.520792932557638</v>
      </c>
      <c r="S29" s="12"/>
      <c r="T29" s="12">
        <v>0.5770114942528736</v>
      </c>
      <c r="U29" s="12"/>
      <c r="V29" s="12"/>
      <c r="W29" s="13"/>
    </row>
    <row r="30" spans="1:23" ht="12.75">
      <c r="A30" s="3">
        <v>1770</v>
      </c>
      <c r="B30" s="12">
        <v>743.6974789915967</v>
      </c>
      <c r="C30" s="23">
        <v>319</v>
      </c>
      <c r="D30" s="23">
        <v>0.1519047619047619</v>
      </c>
      <c r="E30" s="23">
        <v>0.3480952380952381</v>
      </c>
      <c r="F30" s="36">
        <v>0</v>
      </c>
      <c r="G30" s="34">
        <v>134971.473354232</v>
      </c>
      <c r="H30" s="34">
        <v>49497.17868338558</v>
      </c>
      <c r="I30" s="35">
        <v>1556.1821316614423</v>
      </c>
      <c r="J30" s="35">
        <v>0</v>
      </c>
      <c r="K30" s="35">
        <v>33.227272727272734</v>
      </c>
      <c r="L30" s="35">
        <v>0</v>
      </c>
      <c r="M30" s="35">
        <v>153.5329153605016</v>
      </c>
      <c r="N30" s="35">
        <v>0</v>
      </c>
      <c r="O30" s="35">
        <v>0</v>
      </c>
      <c r="P30" s="35">
        <v>0</v>
      </c>
      <c r="Q30" s="12">
        <v>84</v>
      </c>
      <c r="R30" s="12">
        <v>31.80680312177882</v>
      </c>
      <c r="S30" s="12"/>
      <c r="T30" s="12">
        <v>0.3667232597623089</v>
      </c>
      <c r="U30" s="12"/>
      <c r="V30" s="12">
        <v>-46.7</v>
      </c>
      <c r="W30" s="13"/>
    </row>
    <row r="31" spans="1:23" ht="12.75">
      <c r="A31" s="3">
        <v>1830</v>
      </c>
      <c r="B31" s="12">
        <v>768.9075630252102</v>
      </c>
      <c r="C31" s="23">
        <v>313</v>
      </c>
      <c r="D31" s="23">
        <v>0.14904761904761904</v>
      </c>
      <c r="E31" s="23">
        <v>0.35095238095238096</v>
      </c>
      <c r="F31" s="36">
        <v>0</v>
      </c>
      <c r="G31" s="34">
        <v>147400</v>
      </c>
      <c r="H31" s="34">
        <v>30139.297124600642</v>
      </c>
      <c r="I31" s="35">
        <v>974.1115015974441</v>
      </c>
      <c r="J31" s="35">
        <v>0.9418530351437701</v>
      </c>
      <c r="K31" s="35">
        <v>40.97060702875399</v>
      </c>
      <c r="L31" s="35">
        <v>0</v>
      </c>
      <c r="M31" s="35">
        <v>99.36549520766775</v>
      </c>
      <c r="N31" s="35">
        <v>0</v>
      </c>
      <c r="O31" s="35">
        <v>0</v>
      </c>
      <c r="P31" s="35">
        <v>0</v>
      </c>
      <c r="Q31" s="12">
        <v>85</v>
      </c>
      <c r="R31" s="12">
        <v>30.910408113982133</v>
      </c>
      <c r="S31" s="12"/>
      <c r="T31" s="12">
        <v>0.20447284345047922</v>
      </c>
      <c r="U31" s="12"/>
      <c r="V31" s="12"/>
      <c r="W31" s="13"/>
    </row>
    <row r="32" spans="1:24" ht="12.75">
      <c r="A32" s="3">
        <v>1890</v>
      </c>
      <c r="B32" s="12">
        <v>794.1176470588235</v>
      </c>
      <c r="C32" s="23">
        <v>382</v>
      </c>
      <c r="D32" s="23">
        <v>0.1819047619047619</v>
      </c>
      <c r="E32" s="23">
        <v>0.3180952380952381</v>
      </c>
      <c r="F32" s="36">
        <v>0</v>
      </c>
      <c r="G32" s="34">
        <v>76592.67015706807</v>
      </c>
      <c r="H32" s="34">
        <v>34449.214659685866</v>
      </c>
      <c r="I32" s="35">
        <v>635.124607329843</v>
      </c>
      <c r="J32" s="35">
        <v>1.2240837696335078</v>
      </c>
      <c r="K32" s="35">
        <v>26.230366492146597</v>
      </c>
      <c r="L32" s="35">
        <v>0</v>
      </c>
      <c r="M32" s="35">
        <v>74.31937172774869</v>
      </c>
      <c r="N32" s="35">
        <v>0</v>
      </c>
      <c r="O32" s="35">
        <v>0</v>
      </c>
      <c r="P32" s="35">
        <v>0</v>
      </c>
      <c r="Q32" s="12">
        <v>86</v>
      </c>
      <c r="R32" s="12">
        <v>54.135751580104426</v>
      </c>
      <c r="S32" s="12"/>
      <c r="T32" s="12">
        <v>0.44977168949771684</v>
      </c>
      <c r="U32" s="12">
        <v>-18.02</v>
      </c>
      <c r="V32" s="12">
        <v>-46</v>
      </c>
      <c r="W32" s="13"/>
      <c r="X32" s="105">
        <f>(U32+1000)/(V32+1000)</f>
        <v>1.029329140461216</v>
      </c>
    </row>
    <row r="33" spans="1:23" ht="12.75">
      <c r="A33" s="3">
        <v>2010</v>
      </c>
      <c r="B33" s="12">
        <v>844.5378151260504</v>
      </c>
      <c r="C33" s="23">
        <v>351</v>
      </c>
      <c r="D33" s="23">
        <v>0.16714285714285715</v>
      </c>
      <c r="E33" s="23">
        <v>0.33285714285714285</v>
      </c>
      <c r="F33" s="36">
        <v>0</v>
      </c>
      <c r="G33" s="34">
        <v>131834.18803418803</v>
      </c>
      <c r="H33" s="34">
        <v>19476.410256410254</v>
      </c>
      <c r="I33" s="35">
        <v>286.968376068376</v>
      </c>
      <c r="J33" s="35">
        <v>1.394017094017094</v>
      </c>
      <c r="K33" s="35">
        <v>20.91025641025641</v>
      </c>
      <c r="L33" s="35">
        <v>0</v>
      </c>
      <c r="M33" s="35">
        <v>57.75213675213674</v>
      </c>
      <c r="N33" s="35">
        <v>0</v>
      </c>
      <c r="O33" s="35">
        <v>0</v>
      </c>
      <c r="P33" s="35">
        <v>0</v>
      </c>
      <c r="Q33" s="12">
        <v>87</v>
      </c>
      <c r="R33" s="12">
        <v>67.5414364640884</v>
      </c>
      <c r="S33" s="12"/>
      <c r="T33" s="12">
        <v>0.14773413897280965</v>
      </c>
      <c r="U33" s="12"/>
      <c r="V33" s="12"/>
      <c r="W33" s="13"/>
    </row>
    <row r="34" spans="1:24" ht="12.75">
      <c r="A34" s="3">
        <v>2070</v>
      </c>
      <c r="B34" s="12">
        <v>869.7478991596639</v>
      </c>
      <c r="C34" s="23">
        <v>247</v>
      </c>
      <c r="D34" s="23">
        <v>0.11761904761904762</v>
      </c>
      <c r="E34" s="23">
        <v>0.3823809523809524</v>
      </c>
      <c r="F34" s="36">
        <v>0</v>
      </c>
      <c r="G34" s="34">
        <v>241225.1012145749</v>
      </c>
      <c r="H34" s="34">
        <v>26983.400809716597</v>
      </c>
      <c r="I34" s="35">
        <v>677.1858299595142</v>
      </c>
      <c r="J34" s="35">
        <v>0</v>
      </c>
      <c r="K34" s="35">
        <v>61.444129554655866</v>
      </c>
      <c r="L34" s="35">
        <v>0</v>
      </c>
      <c r="M34" s="35">
        <v>41.93805668016194</v>
      </c>
      <c r="N34" s="35">
        <v>0</v>
      </c>
      <c r="O34" s="35">
        <v>0</v>
      </c>
      <c r="P34" s="35">
        <v>0</v>
      </c>
      <c r="Q34" s="12">
        <v>88</v>
      </c>
      <c r="R34" s="12">
        <v>39.846375420067204</v>
      </c>
      <c r="S34" s="12"/>
      <c r="T34" s="12">
        <v>0.1118598382749326</v>
      </c>
      <c r="U34" s="12">
        <v>-19.72</v>
      </c>
      <c r="V34" s="12">
        <v>-47</v>
      </c>
      <c r="W34" s="13"/>
      <c r="X34" s="105">
        <f>(U34+1000)/(V34+1000)</f>
        <v>1.0286253934942287</v>
      </c>
    </row>
    <row r="35" spans="1:23" ht="12.75">
      <c r="A35" s="3">
        <v>2130</v>
      </c>
      <c r="B35" s="12">
        <v>894.9579831932773</v>
      </c>
      <c r="C35" s="23">
        <v>305</v>
      </c>
      <c r="D35" s="23">
        <v>0.14523809523809525</v>
      </c>
      <c r="E35" s="23">
        <v>0.3547619047619047</v>
      </c>
      <c r="F35" s="36">
        <v>0</v>
      </c>
      <c r="G35" s="34">
        <v>140450.81967213113</v>
      </c>
      <c r="H35" s="34">
        <v>29067.213114754093</v>
      </c>
      <c r="I35" s="35">
        <v>741.0918032786883</v>
      </c>
      <c r="J35" s="35">
        <v>0</v>
      </c>
      <c r="K35" s="35">
        <v>41.76885245901639</v>
      </c>
      <c r="L35" s="35">
        <v>0</v>
      </c>
      <c r="M35" s="35">
        <v>76.45409836065572</v>
      </c>
      <c r="N35" s="35">
        <v>11.480327868852457</v>
      </c>
      <c r="O35" s="35">
        <v>0</v>
      </c>
      <c r="P35" s="35">
        <v>0</v>
      </c>
      <c r="Q35" s="12">
        <v>89</v>
      </c>
      <c r="R35" s="12">
        <v>39.222148978246544</v>
      </c>
      <c r="S35" s="12">
        <v>6.659574468085106</v>
      </c>
      <c r="T35" s="12">
        <v>0.20695652173913043</v>
      </c>
      <c r="U35" s="12"/>
      <c r="V35" s="12"/>
      <c r="W35" s="13"/>
    </row>
    <row r="36" spans="1:23" ht="12.75">
      <c r="A36" s="3">
        <v>2190</v>
      </c>
      <c r="B36" s="12">
        <v>920.1680672268908</v>
      </c>
      <c r="C36" s="23">
        <v>328</v>
      </c>
      <c r="D36" s="23">
        <v>0.15619047619047619</v>
      </c>
      <c r="E36" s="23">
        <v>0.3438095238095238</v>
      </c>
      <c r="F36" s="36">
        <v>0</v>
      </c>
      <c r="G36" s="34">
        <v>134494.51219512196</v>
      </c>
      <c r="H36" s="34">
        <v>40502.439024390245</v>
      </c>
      <c r="I36" s="35">
        <v>696.685975609756</v>
      </c>
      <c r="J36" s="35">
        <v>0</v>
      </c>
      <c r="K36" s="35">
        <v>24.653658536585365</v>
      </c>
      <c r="L36" s="35">
        <v>0</v>
      </c>
      <c r="M36" s="35">
        <v>59.6530487804878</v>
      </c>
      <c r="N36" s="35">
        <v>8.584756097560975</v>
      </c>
      <c r="O36" s="35">
        <v>0</v>
      </c>
      <c r="P36" s="35">
        <v>0</v>
      </c>
      <c r="Q36" s="12">
        <v>90</v>
      </c>
      <c r="R36" s="12">
        <v>58.13586097946288</v>
      </c>
      <c r="S36" s="12">
        <v>6.948717948717949</v>
      </c>
      <c r="T36" s="12">
        <v>0.3011456628477905</v>
      </c>
      <c r="U36" s="12" t="s">
        <v>263</v>
      </c>
      <c r="V36" s="12">
        <v>-46.3</v>
      </c>
      <c r="W36" s="13"/>
    </row>
    <row r="37" spans="1:23" ht="12.75">
      <c r="A37" s="3">
        <v>2310</v>
      </c>
      <c r="B37" s="12">
        <v>970.5882352941177</v>
      </c>
      <c r="C37" s="23">
        <v>173</v>
      </c>
      <c r="D37" s="23">
        <v>0.08238095238095237</v>
      </c>
      <c r="E37" s="23">
        <v>0.4176190476190476</v>
      </c>
      <c r="F37" s="36">
        <v>0</v>
      </c>
      <c r="G37" s="34">
        <v>454215.0289017341</v>
      </c>
      <c r="H37" s="34">
        <v>32494.62427745665</v>
      </c>
      <c r="I37" s="35">
        <v>396.4242774566475</v>
      </c>
      <c r="J37" s="35">
        <v>0</v>
      </c>
      <c r="K37" s="35">
        <v>64.38092485549133</v>
      </c>
      <c r="L37" s="35">
        <v>0</v>
      </c>
      <c r="M37" s="35">
        <v>17.74277456647399</v>
      </c>
      <c r="N37" s="35">
        <v>0</v>
      </c>
      <c r="O37" s="35">
        <v>0</v>
      </c>
      <c r="P37" s="35">
        <v>0</v>
      </c>
      <c r="Q37" s="12">
        <v>91</v>
      </c>
      <c r="R37" s="12">
        <v>81.96930946291559</v>
      </c>
      <c r="S37" s="12"/>
      <c r="T37" s="12">
        <v>0.07154017857142858</v>
      </c>
      <c r="U37" s="12"/>
      <c r="V37" s="12"/>
      <c r="W37" s="13"/>
    </row>
    <row r="38" spans="1:24" ht="12.75">
      <c r="A38" s="3">
        <v>2370</v>
      </c>
      <c r="B38" s="12">
        <v>995.7983193277312</v>
      </c>
      <c r="C38" s="23">
        <v>262</v>
      </c>
      <c r="D38" s="23">
        <v>0.12476190476190475</v>
      </c>
      <c r="E38" s="23">
        <v>0.37523809523809526</v>
      </c>
      <c r="F38" s="36">
        <v>0</v>
      </c>
      <c r="G38" s="34">
        <v>212038.16793893132</v>
      </c>
      <c r="H38" s="34">
        <v>55641.22137404581</v>
      </c>
      <c r="I38" s="35">
        <v>284.22137404580155</v>
      </c>
      <c r="J38" s="35">
        <v>0</v>
      </c>
      <c r="K38" s="35">
        <v>41.80610687022901</v>
      </c>
      <c r="L38" s="35">
        <v>0</v>
      </c>
      <c r="M38" s="35">
        <v>14.737404580152674</v>
      </c>
      <c r="N38" s="35">
        <v>0</v>
      </c>
      <c r="O38" s="35">
        <v>0</v>
      </c>
      <c r="P38" s="35">
        <v>0</v>
      </c>
      <c r="Q38" s="12">
        <v>92</v>
      </c>
      <c r="R38" s="12">
        <v>195.76719576719577</v>
      </c>
      <c r="S38" s="12"/>
      <c r="T38" s="12">
        <v>0.2624113475177305</v>
      </c>
      <c r="U38" s="12">
        <v>-18.32</v>
      </c>
      <c r="V38" s="12">
        <v>-49.7</v>
      </c>
      <c r="W38" s="13">
        <v>-237.3</v>
      </c>
      <c r="X38" s="105">
        <f>(U38+1000)/(V38+1000)</f>
        <v>1.0330211512154057</v>
      </c>
    </row>
    <row r="39" spans="1:23" ht="12.75">
      <c r="A39" s="3">
        <v>2430</v>
      </c>
      <c r="B39" s="12">
        <v>1021.0084033613446</v>
      </c>
      <c r="C39" s="23">
        <v>273</v>
      </c>
      <c r="D39" s="23">
        <v>0.13</v>
      </c>
      <c r="E39" s="23">
        <v>0.37</v>
      </c>
      <c r="F39" s="36">
        <v>0</v>
      </c>
      <c r="G39" s="34">
        <v>216307.6923076923</v>
      </c>
      <c r="H39" s="34">
        <v>31307.692307692305</v>
      </c>
      <c r="I39" s="35">
        <v>153.69230769230768</v>
      </c>
      <c r="J39" s="35">
        <v>0</v>
      </c>
      <c r="K39" s="35">
        <v>38.42307692307692</v>
      </c>
      <c r="L39" s="35">
        <v>0</v>
      </c>
      <c r="M39" s="35">
        <v>13.092307692307692</v>
      </c>
      <c r="N39" s="35">
        <v>0</v>
      </c>
      <c r="O39" s="35">
        <v>0</v>
      </c>
      <c r="P39" s="35">
        <v>0</v>
      </c>
      <c r="Q39" s="12">
        <v>93</v>
      </c>
      <c r="R39" s="12">
        <v>203.7037037037037</v>
      </c>
      <c r="S39" s="12"/>
      <c r="T39" s="12">
        <v>0.14473684210526314</v>
      </c>
      <c r="U39" s="12"/>
      <c r="V39" s="12"/>
      <c r="W39" s="13"/>
    </row>
    <row r="40" spans="1:24" ht="12.75">
      <c r="A40" s="3">
        <v>2490</v>
      </c>
      <c r="B40" s="12">
        <v>1046.218487394958</v>
      </c>
      <c r="C40" s="23">
        <v>317</v>
      </c>
      <c r="D40" s="23">
        <v>0.15095238095238092</v>
      </c>
      <c r="E40" s="23">
        <v>0.34904761904761905</v>
      </c>
      <c r="F40" s="36">
        <v>0</v>
      </c>
      <c r="G40" s="34">
        <v>157699.05362776027</v>
      </c>
      <c r="H40" s="34">
        <v>12162.712933753945</v>
      </c>
      <c r="I40" s="35">
        <v>78.84952681388015</v>
      </c>
      <c r="J40" s="35">
        <v>1.1561514195583598</v>
      </c>
      <c r="K40" s="35">
        <v>34.915772870662465</v>
      </c>
      <c r="L40" s="35">
        <v>0</v>
      </c>
      <c r="M40" s="35">
        <v>8.324290220820192</v>
      </c>
      <c r="N40" s="35">
        <v>0</v>
      </c>
      <c r="O40" s="35">
        <v>0</v>
      </c>
      <c r="P40" s="35">
        <v>0</v>
      </c>
      <c r="Q40" s="12">
        <v>94</v>
      </c>
      <c r="R40" s="12">
        <v>152.02312138728323</v>
      </c>
      <c r="S40" s="12"/>
      <c r="T40" s="12">
        <v>0.07712609970674487</v>
      </c>
      <c r="U40" s="12">
        <v>-18.71</v>
      </c>
      <c r="V40" s="12">
        <v>-48.2</v>
      </c>
      <c r="W40" s="13"/>
      <c r="X40" s="105">
        <f>(U40+1000)/(V40+1000)</f>
        <v>1.030983399873923</v>
      </c>
    </row>
    <row r="41" spans="1:23" ht="12.75">
      <c r="A41" s="3">
        <v>2550</v>
      </c>
      <c r="B41" s="12">
        <v>1071.4285714285716</v>
      </c>
      <c r="C41" s="23">
        <v>259</v>
      </c>
      <c r="D41" s="23">
        <v>0.12333333333333332</v>
      </c>
      <c r="E41" s="23">
        <v>0.3766666666666667</v>
      </c>
      <c r="F41" s="36">
        <v>152.70270270270274</v>
      </c>
      <c r="G41" s="34">
        <v>166751.3513513514</v>
      </c>
      <c r="H41" s="34">
        <v>15209.189189189192</v>
      </c>
      <c r="I41" s="35">
        <v>142.01351351351354</v>
      </c>
      <c r="J41" s="35">
        <v>1.8324324324324326</v>
      </c>
      <c r="K41" s="35">
        <v>44.8945945945946</v>
      </c>
      <c r="L41" s="35">
        <v>0</v>
      </c>
      <c r="M41" s="35">
        <v>10.383783783783786</v>
      </c>
      <c r="N41" s="35">
        <v>0.610810810810811</v>
      </c>
      <c r="O41" s="35">
        <v>0</v>
      </c>
      <c r="P41" s="35">
        <v>0</v>
      </c>
      <c r="Q41" s="12">
        <v>95</v>
      </c>
      <c r="R41" s="12">
        <v>105.73248407643312</v>
      </c>
      <c r="S41" s="12">
        <v>17</v>
      </c>
      <c r="T41" s="12">
        <v>0.0912087912087912</v>
      </c>
      <c r="U41" s="12"/>
      <c r="V41" s="12"/>
      <c r="W41" s="13"/>
    </row>
    <row r="42" spans="1:23" ht="12.75">
      <c r="A42" s="3">
        <v>2610</v>
      </c>
      <c r="B42" s="12">
        <v>1096.638655462185</v>
      </c>
      <c r="C42" s="23">
        <v>324</v>
      </c>
      <c r="D42" s="23">
        <v>0.15428571428571428</v>
      </c>
      <c r="E42" s="23">
        <v>0.34571428571428575</v>
      </c>
      <c r="F42" s="36">
        <v>0</v>
      </c>
      <c r="G42" s="34">
        <v>143631.48148148152</v>
      </c>
      <c r="H42" s="34">
        <v>27561.111111111117</v>
      </c>
      <c r="I42" s="35">
        <v>97.92037037037039</v>
      </c>
      <c r="J42" s="35">
        <v>1.7925925925925932</v>
      </c>
      <c r="K42" s="35">
        <v>6.274074074074075</v>
      </c>
      <c r="L42" s="35">
        <v>0</v>
      </c>
      <c r="M42" s="35">
        <v>6.05</v>
      </c>
      <c r="N42" s="35">
        <v>0</v>
      </c>
      <c r="O42" s="35">
        <v>0</v>
      </c>
      <c r="P42" s="35">
        <v>0</v>
      </c>
      <c r="Q42" s="12">
        <v>96</v>
      </c>
      <c r="R42" s="12">
        <v>276.40449438202245</v>
      </c>
      <c r="S42" s="12"/>
      <c r="T42" s="12">
        <v>0.19188767550702027</v>
      </c>
      <c r="U42" s="12" t="s">
        <v>263</v>
      </c>
      <c r="V42" s="12">
        <v>-50.4</v>
      </c>
      <c r="W42" s="13"/>
    </row>
    <row r="43" spans="1:23" ht="12.75">
      <c r="A43" s="3">
        <v>2670</v>
      </c>
      <c r="B43" s="12">
        <v>1121.8487394957983</v>
      </c>
      <c r="C43" s="23">
        <v>324</v>
      </c>
      <c r="D43" s="23">
        <v>0.15428571428571428</v>
      </c>
      <c r="E43" s="23">
        <v>0.34571428571428575</v>
      </c>
      <c r="F43" s="36">
        <v>89.62962962962963</v>
      </c>
      <c r="G43" s="34">
        <v>98592.5925925926</v>
      </c>
      <c r="H43" s="34">
        <v>27112.962962962967</v>
      </c>
      <c r="I43" s="35">
        <v>92.76666666666668</v>
      </c>
      <c r="J43" s="35">
        <v>1.7925925925925932</v>
      </c>
      <c r="K43" s="35">
        <v>37.19629629629631</v>
      </c>
      <c r="L43" s="35">
        <v>0</v>
      </c>
      <c r="M43" s="35">
        <v>4.481481481481482</v>
      </c>
      <c r="N43" s="35">
        <v>0.4481481481481483</v>
      </c>
      <c r="O43" s="35">
        <v>0</v>
      </c>
      <c r="P43" s="35">
        <v>0</v>
      </c>
      <c r="Q43" s="12">
        <v>97</v>
      </c>
      <c r="R43" s="12">
        <v>286.7298578199052</v>
      </c>
      <c r="S43" s="12">
        <v>10</v>
      </c>
      <c r="T43" s="12">
        <v>0.275</v>
      </c>
      <c r="U43" s="12"/>
      <c r="V43" s="12"/>
      <c r="W43" s="13"/>
    </row>
    <row r="44" spans="1:24" ht="12.75">
      <c r="A44" s="3">
        <v>2730</v>
      </c>
      <c r="B44" s="12">
        <v>1147.0588235294117</v>
      </c>
      <c r="C44" s="23">
        <v>343</v>
      </c>
      <c r="D44" s="23">
        <v>0.1633333333333333</v>
      </c>
      <c r="E44" s="23">
        <v>0.33666666666666667</v>
      </c>
      <c r="F44" s="36">
        <v>0</v>
      </c>
      <c r="G44" s="34">
        <v>97702.04081632655</v>
      </c>
      <c r="H44" s="34">
        <v>25559.183673469393</v>
      </c>
      <c r="I44" s="35">
        <v>37.9265306122449</v>
      </c>
      <c r="J44" s="35">
        <v>1.442857142857143</v>
      </c>
      <c r="K44" s="35">
        <v>49.263265306122456</v>
      </c>
      <c r="L44" s="35">
        <v>0</v>
      </c>
      <c r="M44" s="35">
        <v>3.091836734693878</v>
      </c>
      <c r="N44" s="35">
        <v>0.4122448979591838</v>
      </c>
      <c r="O44" s="35">
        <v>0</v>
      </c>
      <c r="P44" s="35">
        <v>0</v>
      </c>
      <c r="Q44" s="12">
        <v>98</v>
      </c>
      <c r="R44" s="12">
        <v>649.2146596858639</v>
      </c>
      <c r="S44" s="12">
        <v>7.5</v>
      </c>
      <c r="T44" s="12">
        <v>0.2616033755274262</v>
      </c>
      <c r="U44" s="12">
        <v>-19.11</v>
      </c>
      <c r="V44" s="12">
        <v>-51.8</v>
      </c>
      <c r="W44" s="13"/>
      <c r="X44" s="105">
        <f>(U44+1000)/(V44+1000)</f>
        <v>1.034475848977009</v>
      </c>
    </row>
    <row r="45" spans="1:23" ht="12.75">
      <c r="A45" s="3">
        <v>2790</v>
      </c>
      <c r="B45" s="12">
        <v>1172.2689075630253</v>
      </c>
      <c r="C45" s="23">
        <v>355</v>
      </c>
      <c r="D45" s="23">
        <v>0.16904761904761903</v>
      </c>
      <c r="E45" s="23">
        <v>0.330952380952381</v>
      </c>
      <c r="F45" s="36">
        <v>0</v>
      </c>
      <c r="G45" s="34">
        <v>108654.9295774648</v>
      </c>
      <c r="H45" s="34">
        <v>18344.08450704226</v>
      </c>
      <c r="I45" s="35">
        <v>32.107042253521136</v>
      </c>
      <c r="J45" s="35">
        <v>1.1746478873239439</v>
      </c>
      <c r="K45" s="35">
        <v>32.890140845070434</v>
      </c>
      <c r="L45" s="35">
        <v>0</v>
      </c>
      <c r="M45" s="35">
        <v>2.153521126760564</v>
      </c>
      <c r="N45" s="35">
        <v>0</v>
      </c>
      <c r="O45" s="35">
        <v>0</v>
      </c>
      <c r="P45" s="35">
        <v>0</v>
      </c>
      <c r="Q45" s="12">
        <v>99</v>
      </c>
      <c r="R45" s="12">
        <v>551.1764705882352</v>
      </c>
      <c r="S45" s="12"/>
      <c r="T45" s="12">
        <v>0.16882882882882885</v>
      </c>
      <c r="U45" s="12"/>
      <c r="V45" s="12"/>
      <c r="W45" s="13"/>
    </row>
    <row r="46" spans="1:24" ht="12.75">
      <c r="A46" s="3">
        <v>2850</v>
      </c>
      <c r="B46" s="12">
        <v>1197.4789915966387</v>
      </c>
      <c r="C46" s="23">
        <v>314</v>
      </c>
      <c r="D46" s="23">
        <v>0.14952380952380953</v>
      </c>
      <c r="E46" s="23">
        <v>0.3504761904761905</v>
      </c>
      <c r="F46" s="36">
        <v>93.75796178343948</v>
      </c>
      <c r="G46" s="34">
        <v>23908.28025477707</v>
      </c>
      <c r="H46" s="34">
        <v>25549.044585987263</v>
      </c>
      <c r="I46" s="35">
        <v>62.11464968152866</v>
      </c>
      <c r="J46" s="35">
        <v>3.0471337579617837</v>
      </c>
      <c r="K46" s="35">
        <v>37.0343949044586</v>
      </c>
      <c r="L46" s="35">
        <v>0</v>
      </c>
      <c r="M46" s="35">
        <v>2.1095541401273885</v>
      </c>
      <c r="N46" s="35">
        <v>0</v>
      </c>
      <c r="O46" s="35">
        <v>0</v>
      </c>
      <c r="P46" s="35">
        <v>0</v>
      </c>
      <c r="Q46" s="12">
        <v>100</v>
      </c>
      <c r="R46" s="12">
        <v>392.0863309352518</v>
      </c>
      <c r="S46" s="12"/>
      <c r="T46" s="12">
        <v>1.0686274509803924</v>
      </c>
      <c r="U46" s="12">
        <v>-15.43</v>
      </c>
      <c r="V46" s="12">
        <v>-52.4</v>
      </c>
      <c r="W46" s="13"/>
      <c r="X46" s="105">
        <f>(U46+1000)/(V46+1000)</f>
        <v>1.0390143520472774</v>
      </c>
    </row>
    <row r="47" spans="1:23" ht="12.75">
      <c r="A47" s="3">
        <v>2910</v>
      </c>
      <c r="B47" s="12">
        <v>1222.689075630252</v>
      </c>
      <c r="C47" s="23">
        <v>361</v>
      </c>
      <c r="D47" s="23">
        <v>0.1719047619047619</v>
      </c>
      <c r="E47" s="23">
        <v>0.3280952380952381</v>
      </c>
      <c r="F47" s="36">
        <v>0</v>
      </c>
      <c r="G47" s="34">
        <v>9733.795013850417</v>
      </c>
      <c r="H47" s="34">
        <v>15459.5567867036</v>
      </c>
      <c r="I47" s="35">
        <v>71.38116343490306</v>
      </c>
      <c r="J47" s="35">
        <v>2.4811634349030474</v>
      </c>
      <c r="K47" s="35">
        <v>37.40831024930748</v>
      </c>
      <c r="L47" s="35">
        <v>0</v>
      </c>
      <c r="M47" s="35">
        <v>2.0994459833795016</v>
      </c>
      <c r="N47" s="35">
        <v>0.5725761772853186</v>
      </c>
      <c r="O47" s="35">
        <v>0</v>
      </c>
      <c r="P47" s="35">
        <v>0</v>
      </c>
      <c r="Q47" s="12">
        <v>101</v>
      </c>
      <c r="R47" s="12">
        <v>209.3023255813953</v>
      </c>
      <c r="S47" s="12">
        <v>3.6666666666666665</v>
      </c>
      <c r="T47" s="12">
        <v>1.5882352941176467</v>
      </c>
      <c r="U47" s="12"/>
      <c r="V47" s="12"/>
      <c r="W47" s="13"/>
    </row>
    <row r="48" spans="1:24" ht="13.5" thickBot="1">
      <c r="A48" s="117">
        <v>2970</v>
      </c>
      <c r="B48" s="116">
        <v>1247.8991596638657</v>
      </c>
      <c r="C48" s="139">
        <v>276</v>
      </c>
      <c r="D48" s="139">
        <v>0.13142857142857142</v>
      </c>
      <c r="E48" s="139">
        <v>0.36857142857142855</v>
      </c>
      <c r="F48" s="133">
        <v>336.5217391304348</v>
      </c>
      <c r="G48" s="115">
        <v>31408.695652173916</v>
      </c>
      <c r="H48" s="115">
        <v>33371.739130434784</v>
      </c>
      <c r="I48" s="113">
        <v>287.1652173913044</v>
      </c>
      <c r="J48" s="113">
        <v>5.889130434782609</v>
      </c>
      <c r="K48" s="113">
        <v>57.7695652173913</v>
      </c>
      <c r="L48" s="113">
        <v>0.8413043478260869</v>
      </c>
      <c r="M48" s="113">
        <v>13.741304347826087</v>
      </c>
      <c r="N48" s="113">
        <v>16.265217391304347</v>
      </c>
      <c r="O48" s="113">
        <v>12.339130434782609</v>
      </c>
      <c r="P48" s="113">
        <v>0</v>
      </c>
      <c r="Q48" s="116">
        <v>102</v>
      </c>
      <c r="R48" s="116">
        <v>113.87559808612438</v>
      </c>
      <c r="S48" s="116">
        <v>0.8448275862068966</v>
      </c>
      <c r="T48" s="116">
        <v>1.0625</v>
      </c>
      <c r="U48" s="116">
        <v>-15.75</v>
      </c>
      <c r="V48" s="116">
        <v>-53.5</v>
      </c>
      <c r="W48" s="138">
        <v>-241.1</v>
      </c>
      <c r="X48" s="118">
        <f>(U48+1000)/(V48+1000)</f>
        <v>1.0398837823560485</v>
      </c>
    </row>
    <row r="49" spans="1:23" ht="12.75">
      <c r="A49" s="3"/>
      <c r="B49" s="12"/>
      <c r="C49" s="3"/>
      <c r="D49" s="3"/>
      <c r="E49" s="3"/>
      <c r="F49" s="36"/>
      <c r="G49" s="12"/>
      <c r="H49" s="12"/>
      <c r="I49" s="12"/>
      <c r="J49" s="12"/>
      <c r="K49" s="12"/>
      <c r="L49" s="12"/>
      <c r="M49" s="12"/>
      <c r="N49" s="12"/>
      <c r="O49" s="12"/>
      <c r="P49" s="12"/>
      <c r="Q49" s="12"/>
      <c r="R49" s="3"/>
      <c r="S49" s="3"/>
      <c r="T49" s="12"/>
      <c r="U49" s="3"/>
      <c r="V49" s="12"/>
      <c r="W49" s="13"/>
    </row>
    <row r="50" spans="1:23" ht="12.75">
      <c r="A50" s="32" t="s">
        <v>51</v>
      </c>
      <c r="B50" s="12"/>
      <c r="C50" s="3"/>
      <c r="D50" s="3"/>
      <c r="E50" s="3"/>
      <c r="F50" s="36"/>
      <c r="G50" s="12"/>
      <c r="H50" s="12"/>
      <c r="I50" s="12"/>
      <c r="J50" s="12"/>
      <c r="K50" s="12"/>
      <c r="L50" s="12"/>
      <c r="M50" s="12"/>
      <c r="N50" s="12"/>
      <c r="O50" s="12"/>
      <c r="P50" s="12"/>
      <c r="Q50" s="12"/>
      <c r="R50" s="3"/>
      <c r="S50" s="3"/>
      <c r="T50" s="12"/>
      <c r="U50" s="3"/>
      <c r="V50" s="3"/>
      <c r="W50" s="3"/>
    </row>
  </sheetData>
  <printOptions/>
  <pageMargins left="0.75" right="0.75" top="1" bottom="1" header="0.5" footer="0.5"/>
  <pageSetup fitToHeight="1" fitToWidth="1" orientation="portrait"/>
</worksheet>
</file>

<file path=xl/worksheets/sheet19.xml><?xml version="1.0" encoding="utf-8"?>
<worksheet xmlns="http://schemas.openxmlformats.org/spreadsheetml/2006/main" xmlns:r="http://schemas.openxmlformats.org/officeDocument/2006/relationships">
  <sheetPr>
    <pageSetUpPr fitToPage="1"/>
  </sheetPr>
  <dimension ref="A1:AD54"/>
  <sheetViews>
    <sheetView workbookViewId="0" topLeftCell="A1">
      <selection activeCell="A1" sqref="A1"/>
    </sheetView>
  </sheetViews>
  <sheetFormatPr defaultColWidth="11.00390625" defaultRowHeight="12.75"/>
  <cols>
    <col min="1" max="1" width="8.25390625" style="62" bestFit="1" customWidth="1"/>
    <col min="2" max="2" width="6.25390625" style="62" bestFit="1" customWidth="1"/>
    <col min="3" max="3" width="4.25390625" style="62" customWidth="1"/>
    <col min="4" max="4" width="6.25390625" style="62" bestFit="1" customWidth="1"/>
    <col min="5" max="5" width="6.125" style="8" bestFit="1" customWidth="1"/>
    <col min="6" max="6" width="6.125" style="62" bestFit="1" customWidth="1"/>
    <col min="7" max="7" width="4.375" style="62" bestFit="1" customWidth="1"/>
    <col min="8" max="8" width="6.125" style="0" bestFit="1" customWidth="1"/>
    <col min="9" max="9" width="4.00390625" style="0" bestFit="1" customWidth="1"/>
    <col min="10" max="10" width="5.25390625" style="0" bestFit="1" customWidth="1"/>
    <col min="11" max="11" width="4.375" style="0" bestFit="1" customWidth="1"/>
    <col min="12" max="12" width="4.00390625" style="0" bestFit="1" customWidth="1"/>
    <col min="13" max="13" width="4.375" style="0" bestFit="1" customWidth="1"/>
    <col min="14" max="18" width="4.00390625" style="0" bestFit="1" customWidth="1"/>
    <col min="19" max="19" width="4.375" style="0" bestFit="1" customWidth="1"/>
    <col min="20" max="21" width="7.25390625" style="0" bestFit="1" customWidth="1"/>
    <col min="22" max="22" width="5.375" style="45" bestFit="1" customWidth="1"/>
    <col min="23" max="26" width="4.375" style="0" bestFit="1" customWidth="1"/>
    <col min="27" max="27" width="4.875" style="0" bestFit="1" customWidth="1"/>
    <col min="28" max="28" width="4.375" style="0" bestFit="1" customWidth="1"/>
    <col min="29" max="29" width="4.875" style="0" bestFit="1" customWidth="1"/>
    <col min="30" max="30" width="4.125" style="0" bestFit="1" customWidth="1"/>
  </cols>
  <sheetData>
    <row r="1" spans="1:30" ht="15.75" thickBot="1">
      <c r="A1" s="32" t="s">
        <v>22</v>
      </c>
      <c r="B1" s="2"/>
      <c r="C1" s="3"/>
      <c r="D1" s="3"/>
      <c r="F1" s="3"/>
      <c r="G1" s="3"/>
      <c r="H1" s="3"/>
      <c r="I1" s="3"/>
      <c r="J1" s="3"/>
      <c r="K1" s="3"/>
      <c r="L1" s="3"/>
      <c r="M1" s="3"/>
      <c r="N1" s="3"/>
      <c r="O1" s="3"/>
      <c r="P1" s="3"/>
      <c r="Q1" s="3"/>
      <c r="R1" s="3"/>
      <c r="S1" s="3"/>
      <c r="T1" s="3"/>
      <c r="U1" s="3"/>
      <c r="V1" s="46"/>
      <c r="W1" s="12"/>
      <c r="X1" s="3"/>
      <c r="Y1" s="3"/>
      <c r="Z1" s="3"/>
      <c r="AA1" s="3"/>
      <c r="AB1" s="3"/>
      <c r="AC1" s="3"/>
      <c r="AD1" s="3"/>
    </row>
    <row r="2" spans="1:30" ht="13.5">
      <c r="A2" s="106" t="s">
        <v>111</v>
      </c>
      <c r="B2" s="106" t="s">
        <v>111</v>
      </c>
      <c r="C2" s="106" t="s">
        <v>264</v>
      </c>
      <c r="D2" s="106" t="s">
        <v>147</v>
      </c>
      <c r="E2" s="109" t="s">
        <v>147</v>
      </c>
      <c r="F2" s="106" t="s">
        <v>126</v>
      </c>
      <c r="G2" s="106" t="s">
        <v>127</v>
      </c>
      <c r="H2" s="106" t="s">
        <v>128</v>
      </c>
      <c r="I2" s="106" t="s">
        <v>129</v>
      </c>
      <c r="J2" s="106" t="s">
        <v>130</v>
      </c>
      <c r="K2" s="106" t="s">
        <v>131</v>
      </c>
      <c r="L2" s="106" t="s">
        <v>132</v>
      </c>
      <c r="M2" s="106" t="s">
        <v>133</v>
      </c>
      <c r="N2" s="106" t="s">
        <v>134</v>
      </c>
      <c r="O2" s="106" t="s">
        <v>303</v>
      </c>
      <c r="P2" s="106" t="s">
        <v>304</v>
      </c>
      <c r="Q2" s="106" t="s">
        <v>278</v>
      </c>
      <c r="R2" s="106" t="s">
        <v>279</v>
      </c>
      <c r="S2" s="106" t="s">
        <v>280</v>
      </c>
      <c r="T2" s="106" t="s">
        <v>186</v>
      </c>
      <c r="U2" s="109" t="s">
        <v>187</v>
      </c>
      <c r="V2" s="134" t="s">
        <v>188</v>
      </c>
      <c r="W2" s="111" t="s">
        <v>282</v>
      </c>
      <c r="X2" s="110" t="s">
        <v>154</v>
      </c>
      <c r="Y2" s="110" t="s">
        <v>155</v>
      </c>
      <c r="Z2" s="110" t="s">
        <v>173</v>
      </c>
      <c r="AA2" s="110" t="s">
        <v>125</v>
      </c>
      <c r="AB2" s="110" t="s">
        <v>116</v>
      </c>
      <c r="AC2" s="110" t="s">
        <v>117</v>
      </c>
      <c r="AD2" s="110" t="s">
        <v>283</v>
      </c>
    </row>
    <row r="3" spans="1:30" ht="13.5" thickBot="1">
      <c r="A3" s="4" t="s">
        <v>285</v>
      </c>
      <c r="B3" s="4" t="s">
        <v>229</v>
      </c>
      <c r="C3" s="4" t="s">
        <v>265</v>
      </c>
      <c r="D3" s="4" t="s">
        <v>284</v>
      </c>
      <c r="E3" s="7" t="s">
        <v>148</v>
      </c>
      <c r="F3" s="4" t="s">
        <v>286</v>
      </c>
      <c r="G3" s="4" t="s">
        <v>286</v>
      </c>
      <c r="H3" s="4" t="s">
        <v>286</v>
      </c>
      <c r="I3" s="4" t="s">
        <v>286</v>
      </c>
      <c r="J3" s="4" t="s">
        <v>286</v>
      </c>
      <c r="K3" s="4" t="s">
        <v>286</v>
      </c>
      <c r="L3" s="4" t="s">
        <v>286</v>
      </c>
      <c r="M3" s="4" t="s">
        <v>286</v>
      </c>
      <c r="N3" s="4" t="s">
        <v>286</v>
      </c>
      <c r="O3" s="4" t="s">
        <v>286</v>
      </c>
      <c r="P3" s="4" t="s">
        <v>286</v>
      </c>
      <c r="Q3" s="4" t="s">
        <v>286</v>
      </c>
      <c r="R3" s="4" t="s">
        <v>286</v>
      </c>
      <c r="S3" s="4" t="s">
        <v>286</v>
      </c>
      <c r="T3" s="7" t="s">
        <v>271</v>
      </c>
      <c r="U3" s="7" t="s">
        <v>271</v>
      </c>
      <c r="V3" s="47" t="s">
        <v>271</v>
      </c>
      <c r="W3" s="7" t="s">
        <v>118</v>
      </c>
      <c r="X3" s="4" t="s">
        <v>118</v>
      </c>
      <c r="Y3" s="4" t="s">
        <v>118</v>
      </c>
      <c r="Z3" s="4" t="s">
        <v>118</v>
      </c>
      <c r="AA3" s="4" t="s">
        <v>118</v>
      </c>
      <c r="AB3" s="4" t="s">
        <v>118</v>
      </c>
      <c r="AC3" s="4" t="s">
        <v>118</v>
      </c>
      <c r="AD3" s="4" t="s">
        <v>118</v>
      </c>
    </row>
    <row r="4" spans="1:30" ht="12.75">
      <c r="A4" s="3" t="s">
        <v>119</v>
      </c>
      <c r="B4" s="18">
        <v>0.135416666666667</v>
      </c>
      <c r="C4" s="3">
        <v>1</v>
      </c>
      <c r="D4" s="3">
        <v>120</v>
      </c>
      <c r="E4" s="35">
        <v>36.58536585365854</v>
      </c>
      <c r="F4" s="3">
        <v>220100</v>
      </c>
      <c r="G4" s="3">
        <v>810</v>
      </c>
      <c r="H4" s="3">
        <v>779100</v>
      </c>
      <c r="I4" s="3">
        <v>0</v>
      </c>
      <c r="J4" s="3">
        <v>7</v>
      </c>
      <c r="K4" s="3">
        <v>0</v>
      </c>
      <c r="L4" s="3">
        <v>0</v>
      </c>
      <c r="M4" s="3">
        <v>0</v>
      </c>
      <c r="N4" s="3">
        <v>0</v>
      </c>
      <c r="O4" s="3">
        <v>0</v>
      </c>
      <c r="P4" s="3">
        <v>0</v>
      </c>
      <c r="Q4" s="3">
        <v>0</v>
      </c>
      <c r="R4" s="3">
        <v>0</v>
      </c>
      <c r="S4" s="3">
        <v>1</v>
      </c>
      <c r="T4" s="12"/>
      <c r="U4" s="12"/>
      <c r="V4" s="46">
        <v>0.008641975308641974</v>
      </c>
      <c r="W4" s="12"/>
      <c r="X4" s="12"/>
      <c r="Y4" s="12"/>
      <c r="Z4" s="12"/>
      <c r="AA4" s="12"/>
      <c r="AB4" s="12"/>
      <c r="AC4" s="12"/>
      <c r="AD4" s="13" t="s">
        <v>263</v>
      </c>
    </row>
    <row r="5" spans="1:30" ht="12.75">
      <c r="A5" s="3" t="s">
        <v>119</v>
      </c>
      <c r="B5" s="18">
        <v>0.604166666666667</v>
      </c>
      <c r="C5" s="3">
        <v>4</v>
      </c>
      <c r="D5" s="3">
        <v>360</v>
      </c>
      <c r="E5" s="35">
        <v>109.75609756097562</v>
      </c>
      <c r="F5" s="3">
        <v>220400</v>
      </c>
      <c r="G5" s="3">
        <v>430</v>
      </c>
      <c r="H5" s="3">
        <v>779100</v>
      </c>
      <c r="I5" s="3">
        <v>0</v>
      </c>
      <c r="J5" s="3">
        <v>21</v>
      </c>
      <c r="K5" s="3">
        <v>0</v>
      </c>
      <c r="L5" s="3">
        <v>0</v>
      </c>
      <c r="M5" s="3">
        <v>0</v>
      </c>
      <c r="N5" s="3">
        <v>0</v>
      </c>
      <c r="O5" s="3">
        <v>0</v>
      </c>
      <c r="P5" s="3">
        <v>0</v>
      </c>
      <c r="Q5" s="3">
        <v>0</v>
      </c>
      <c r="R5" s="3">
        <v>0</v>
      </c>
      <c r="S5" s="3">
        <v>20</v>
      </c>
      <c r="T5" s="12"/>
      <c r="U5" s="12"/>
      <c r="V5" s="46">
        <v>0.04883720930232558</v>
      </c>
      <c r="W5" s="12"/>
      <c r="X5" s="12"/>
      <c r="Y5" s="12"/>
      <c r="Z5" s="12"/>
      <c r="AA5" s="12"/>
      <c r="AB5" s="12"/>
      <c r="AC5" s="12"/>
      <c r="AD5" s="13" t="s">
        <v>263</v>
      </c>
    </row>
    <row r="6" spans="1:30" ht="12.75">
      <c r="A6" s="3" t="s">
        <v>119</v>
      </c>
      <c r="B6" s="18">
        <v>0.742361111111111</v>
      </c>
      <c r="C6" s="3">
        <v>2</v>
      </c>
      <c r="D6" s="3">
        <v>600</v>
      </c>
      <c r="E6" s="35">
        <v>182.9268292682927</v>
      </c>
      <c r="F6" s="3">
        <v>220500</v>
      </c>
      <c r="G6" s="3">
        <v>430</v>
      </c>
      <c r="H6" s="3">
        <v>779000</v>
      </c>
      <c r="I6" s="3">
        <v>0</v>
      </c>
      <c r="J6" s="3">
        <v>23</v>
      </c>
      <c r="K6" s="3">
        <v>0</v>
      </c>
      <c r="L6" s="3">
        <v>0</v>
      </c>
      <c r="M6" s="3">
        <v>0</v>
      </c>
      <c r="N6" s="3">
        <v>0</v>
      </c>
      <c r="O6" s="3">
        <v>0</v>
      </c>
      <c r="P6" s="3">
        <v>0</v>
      </c>
      <c r="Q6" s="3">
        <v>0</v>
      </c>
      <c r="R6" s="3">
        <v>0</v>
      </c>
      <c r="S6" s="3">
        <v>17</v>
      </c>
      <c r="T6" s="12"/>
      <c r="U6" s="12"/>
      <c r="V6" s="46">
        <v>0.053488372093023255</v>
      </c>
      <c r="W6" s="12"/>
      <c r="X6" s="12"/>
      <c r="Y6" s="12"/>
      <c r="Z6" s="12"/>
      <c r="AA6" s="12"/>
      <c r="AB6" s="12"/>
      <c r="AC6" s="12"/>
      <c r="AD6" s="13" t="s">
        <v>263</v>
      </c>
    </row>
    <row r="7" spans="1:30" ht="12.75">
      <c r="A7" s="3" t="s">
        <v>119</v>
      </c>
      <c r="B7" s="18">
        <v>0.815972222222222</v>
      </c>
      <c r="C7" s="3">
        <v>10</v>
      </c>
      <c r="D7" s="3">
        <v>720</v>
      </c>
      <c r="E7" s="35">
        <v>219.51219512195124</v>
      </c>
      <c r="F7" s="3">
        <v>216100</v>
      </c>
      <c r="G7" s="3">
        <v>410</v>
      </c>
      <c r="H7" s="3">
        <v>782600</v>
      </c>
      <c r="I7" s="3">
        <v>0</v>
      </c>
      <c r="J7" s="3">
        <v>810</v>
      </c>
      <c r="K7" s="3">
        <v>1</v>
      </c>
      <c r="L7" s="3">
        <v>0</v>
      </c>
      <c r="M7" s="3">
        <v>0</v>
      </c>
      <c r="N7" s="3">
        <v>0</v>
      </c>
      <c r="O7" s="3">
        <v>0</v>
      </c>
      <c r="P7" s="3">
        <v>0</v>
      </c>
      <c r="Q7" s="3">
        <v>0</v>
      </c>
      <c r="R7" s="3">
        <v>0</v>
      </c>
      <c r="S7" s="3">
        <v>113</v>
      </c>
      <c r="T7" s="12">
        <v>810</v>
      </c>
      <c r="U7" s="12"/>
      <c r="V7" s="46">
        <v>1.975609756097561</v>
      </c>
      <c r="W7" s="12">
        <v>-71.1</v>
      </c>
      <c r="X7" s="12"/>
      <c r="Y7" s="12"/>
      <c r="Z7" s="12"/>
      <c r="AA7" s="12"/>
      <c r="AB7" s="12"/>
      <c r="AC7" s="12"/>
      <c r="AD7" s="13" t="s">
        <v>263</v>
      </c>
    </row>
    <row r="8" spans="1:30" ht="12.75">
      <c r="A8" s="3" t="s">
        <v>119</v>
      </c>
      <c r="B8" s="18">
        <v>0.890277777777778</v>
      </c>
      <c r="C8" s="3">
        <v>12</v>
      </c>
      <c r="D8" s="3">
        <v>840</v>
      </c>
      <c r="E8" s="35">
        <v>256.0975609756098</v>
      </c>
      <c r="F8" s="3">
        <v>216000</v>
      </c>
      <c r="G8" s="3">
        <v>420</v>
      </c>
      <c r="H8" s="3">
        <v>782200</v>
      </c>
      <c r="I8" s="3">
        <v>0</v>
      </c>
      <c r="J8" s="3">
        <v>1270</v>
      </c>
      <c r="K8" s="3">
        <v>1</v>
      </c>
      <c r="L8" s="3">
        <v>0</v>
      </c>
      <c r="M8" s="3">
        <v>0</v>
      </c>
      <c r="N8" s="3">
        <v>0</v>
      </c>
      <c r="O8" s="3">
        <v>0</v>
      </c>
      <c r="P8" s="3">
        <v>0</v>
      </c>
      <c r="Q8" s="3">
        <v>0</v>
      </c>
      <c r="R8" s="3">
        <v>0</v>
      </c>
      <c r="S8" s="3">
        <v>112</v>
      </c>
      <c r="T8" s="12">
        <v>1270</v>
      </c>
      <c r="U8" s="12"/>
      <c r="V8" s="46">
        <v>3.0238095238095237</v>
      </c>
      <c r="W8" s="12">
        <v>-72.1</v>
      </c>
      <c r="X8" s="12"/>
      <c r="Y8" s="12"/>
      <c r="Z8" s="12"/>
      <c r="AA8" s="12"/>
      <c r="AB8" s="12"/>
      <c r="AC8" s="12"/>
      <c r="AD8" s="13" t="s">
        <v>263</v>
      </c>
    </row>
    <row r="9" spans="1:30" ht="12.75">
      <c r="A9" s="3" t="s">
        <v>119</v>
      </c>
      <c r="B9" s="18">
        <v>0.958333333333333</v>
      </c>
      <c r="C9" s="3">
        <v>17</v>
      </c>
      <c r="D9" s="3">
        <v>960</v>
      </c>
      <c r="E9" s="35">
        <v>292.6829268292683</v>
      </c>
      <c r="F9" s="3">
        <v>215000</v>
      </c>
      <c r="G9" s="3">
        <v>320</v>
      </c>
      <c r="H9" s="3">
        <v>782500</v>
      </c>
      <c r="I9" s="3">
        <v>0</v>
      </c>
      <c r="J9" s="3">
        <v>2090</v>
      </c>
      <c r="K9" s="3">
        <v>2</v>
      </c>
      <c r="L9" s="3">
        <v>0</v>
      </c>
      <c r="M9" s="3">
        <v>0</v>
      </c>
      <c r="N9" s="3">
        <v>0</v>
      </c>
      <c r="O9" s="3">
        <v>0</v>
      </c>
      <c r="P9" s="3">
        <v>0</v>
      </c>
      <c r="Q9" s="3">
        <v>0</v>
      </c>
      <c r="R9" s="3">
        <v>0</v>
      </c>
      <c r="S9" s="3">
        <v>88</v>
      </c>
      <c r="T9" s="12">
        <v>1045</v>
      </c>
      <c r="U9" s="12"/>
      <c r="V9" s="46">
        <v>6.53125</v>
      </c>
      <c r="W9" s="12">
        <v>-69</v>
      </c>
      <c r="X9" s="12"/>
      <c r="Y9" s="12"/>
      <c r="Z9" s="12"/>
      <c r="AA9" s="12"/>
      <c r="AB9" s="12"/>
      <c r="AC9" s="12"/>
      <c r="AD9" s="13">
        <v>-260</v>
      </c>
    </row>
    <row r="10" spans="1:30" ht="12.75">
      <c r="A10" s="3" t="s">
        <v>120</v>
      </c>
      <c r="B10" s="18">
        <v>0.0208333333333333</v>
      </c>
      <c r="C10" s="3">
        <v>18</v>
      </c>
      <c r="D10" s="3">
        <v>1080</v>
      </c>
      <c r="E10" s="35">
        <v>329.26829268292687</v>
      </c>
      <c r="F10" s="3">
        <v>216000</v>
      </c>
      <c r="G10" s="3">
        <v>360</v>
      </c>
      <c r="H10" s="3">
        <v>782100</v>
      </c>
      <c r="I10" s="3">
        <v>0</v>
      </c>
      <c r="J10" s="3">
        <v>1480</v>
      </c>
      <c r="K10" s="3">
        <v>2</v>
      </c>
      <c r="L10" s="3">
        <v>0</v>
      </c>
      <c r="M10" s="3">
        <v>0</v>
      </c>
      <c r="N10" s="3">
        <v>0</v>
      </c>
      <c r="O10" s="3">
        <v>0</v>
      </c>
      <c r="P10" s="3">
        <v>0</v>
      </c>
      <c r="Q10" s="3">
        <v>0</v>
      </c>
      <c r="R10" s="3">
        <v>0</v>
      </c>
      <c r="S10" s="3">
        <v>88</v>
      </c>
      <c r="T10" s="12">
        <v>740</v>
      </c>
      <c r="U10" s="12"/>
      <c r="V10" s="46">
        <v>4.111111111111111</v>
      </c>
      <c r="W10" s="12">
        <v>-65.1</v>
      </c>
      <c r="X10" s="12"/>
      <c r="Y10" s="12"/>
      <c r="Z10" s="12"/>
      <c r="AA10" s="12"/>
      <c r="AB10" s="12"/>
      <c r="AC10" s="12"/>
      <c r="AD10" s="13" t="s">
        <v>263</v>
      </c>
    </row>
    <row r="11" spans="1:30" ht="12.75">
      <c r="A11" s="3" t="s">
        <v>120</v>
      </c>
      <c r="B11" s="18">
        <v>0.08125</v>
      </c>
      <c r="C11" s="3">
        <v>55</v>
      </c>
      <c r="D11" s="3">
        <v>1200</v>
      </c>
      <c r="E11" s="35">
        <v>365.8536585365854</v>
      </c>
      <c r="F11" s="3">
        <v>213500</v>
      </c>
      <c r="G11" s="3">
        <v>370</v>
      </c>
      <c r="H11" s="3">
        <v>779700</v>
      </c>
      <c r="I11" s="3">
        <v>0</v>
      </c>
      <c r="J11" s="3">
        <v>6260</v>
      </c>
      <c r="K11" s="3">
        <v>3</v>
      </c>
      <c r="L11" s="3">
        <v>1</v>
      </c>
      <c r="M11" s="3">
        <v>0</v>
      </c>
      <c r="N11" s="3">
        <v>0</v>
      </c>
      <c r="O11" s="3">
        <v>0</v>
      </c>
      <c r="P11" s="3">
        <v>0</v>
      </c>
      <c r="Q11" s="3">
        <v>0</v>
      </c>
      <c r="R11" s="3">
        <v>0</v>
      </c>
      <c r="S11" s="3">
        <v>117</v>
      </c>
      <c r="T11" s="12">
        <v>2086.6666666666665</v>
      </c>
      <c r="U11" s="12"/>
      <c r="V11" s="46">
        <v>16.91891891891892</v>
      </c>
      <c r="W11" s="12">
        <v>-57</v>
      </c>
      <c r="X11" s="12"/>
      <c r="Y11" s="12"/>
      <c r="Z11" s="12"/>
      <c r="AA11" s="12"/>
      <c r="AB11" s="12"/>
      <c r="AC11" s="12"/>
      <c r="AD11" s="13">
        <v>-277</v>
      </c>
    </row>
    <row r="12" spans="1:30" ht="12.75">
      <c r="A12" s="3" t="s">
        <v>120</v>
      </c>
      <c r="B12" s="18">
        <v>0.153472222222222</v>
      </c>
      <c r="C12" s="3">
        <v>37</v>
      </c>
      <c r="D12" s="3">
        <v>1320</v>
      </c>
      <c r="E12" s="35">
        <v>402.4390243902439</v>
      </c>
      <c r="F12" s="3">
        <v>216100</v>
      </c>
      <c r="G12" s="3">
        <v>410</v>
      </c>
      <c r="H12" s="3">
        <v>779600</v>
      </c>
      <c r="I12" s="3">
        <v>0</v>
      </c>
      <c r="J12" s="3">
        <v>3840</v>
      </c>
      <c r="K12" s="3">
        <v>10</v>
      </c>
      <c r="L12" s="3">
        <v>0</v>
      </c>
      <c r="M12" s="3">
        <v>1</v>
      </c>
      <c r="N12" s="3">
        <v>0</v>
      </c>
      <c r="O12" s="3">
        <v>0</v>
      </c>
      <c r="P12" s="3">
        <v>0</v>
      </c>
      <c r="Q12" s="3">
        <v>0</v>
      </c>
      <c r="R12" s="3">
        <v>0</v>
      </c>
      <c r="S12" s="3">
        <v>82</v>
      </c>
      <c r="T12" s="12">
        <v>349.09090909090907</v>
      </c>
      <c r="U12" s="12"/>
      <c r="V12" s="46">
        <v>9.365853658536585</v>
      </c>
      <c r="W12" s="12">
        <v>-60.1</v>
      </c>
      <c r="X12" s="12"/>
      <c r="Y12" s="12"/>
      <c r="Z12" s="12"/>
      <c r="AA12" s="12"/>
      <c r="AB12" s="12"/>
      <c r="AC12" s="12"/>
      <c r="AD12" s="13" t="s">
        <v>263</v>
      </c>
    </row>
    <row r="13" spans="1:30" ht="12.75">
      <c r="A13" s="3" t="s">
        <v>120</v>
      </c>
      <c r="B13" s="18">
        <v>0.23125</v>
      </c>
      <c r="C13" s="3">
        <v>42</v>
      </c>
      <c r="D13" s="3">
        <v>1440</v>
      </c>
      <c r="E13" s="35">
        <v>439.0243902439025</v>
      </c>
      <c r="F13" s="3">
        <v>215500</v>
      </c>
      <c r="G13" s="3">
        <v>400</v>
      </c>
      <c r="H13" s="3">
        <v>779400</v>
      </c>
      <c r="I13" s="3">
        <v>0</v>
      </c>
      <c r="J13" s="3">
        <v>4550</v>
      </c>
      <c r="K13" s="3">
        <v>28</v>
      </c>
      <c r="L13" s="3">
        <v>0</v>
      </c>
      <c r="M13" s="3">
        <v>2</v>
      </c>
      <c r="N13" s="3">
        <v>0</v>
      </c>
      <c r="O13" s="3">
        <v>0</v>
      </c>
      <c r="P13" s="3">
        <v>0</v>
      </c>
      <c r="Q13" s="3">
        <v>0</v>
      </c>
      <c r="R13" s="3">
        <v>1</v>
      </c>
      <c r="S13" s="3">
        <v>96</v>
      </c>
      <c r="T13" s="12">
        <v>151.66666666666666</v>
      </c>
      <c r="U13" s="12"/>
      <c r="V13" s="46">
        <v>11.375</v>
      </c>
      <c r="W13" s="12">
        <v>-58.7</v>
      </c>
      <c r="X13" s="29">
        <v>-50.8</v>
      </c>
      <c r="Y13" s="12"/>
      <c r="Z13" s="12"/>
      <c r="AA13" s="12"/>
      <c r="AB13" s="12"/>
      <c r="AC13" s="12"/>
      <c r="AD13" s="13">
        <v>-272</v>
      </c>
    </row>
    <row r="14" spans="1:30" ht="12.75">
      <c r="A14" s="3" t="s">
        <v>120</v>
      </c>
      <c r="B14" s="18">
        <v>0.310416666666667</v>
      </c>
      <c r="C14" s="3">
        <v>121</v>
      </c>
      <c r="D14" s="3">
        <v>1560</v>
      </c>
      <c r="E14" s="35">
        <v>475.609756097561</v>
      </c>
      <c r="F14" s="3">
        <v>210800</v>
      </c>
      <c r="G14" s="3">
        <v>300</v>
      </c>
      <c r="H14" s="3">
        <v>771900</v>
      </c>
      <c r="I14" s="3">
        <v>0</v>
      </c>
      <c r="J14" s="3">
        <v>16800</v>
      </c>
      <c r="K14" s="3">
        <v>111</v>
      </c>
      <c r="L14" s="3">
        <v>0</v>
      </c>
      <c r="M14" s="3">
        <v>6</v>
      </c>
      <c r="N14" s="3">
        <v>0</v>
      </c>
      <c r="O14" s="3">
        <v>1</v>
      </c>
      <c r="P14" s="3">
        <v>1</v>
      </c>
      <c r="Q14" s="3">
        <v>0</v>
      </c>
      <c r="R14" s="3">
        <v>1</v>
      </c>
      <c r="S14" s="3">
        <v>106</v>
      </c>
      <c r="T14" s="12">
        <v>143.5897435897436</v>
      </c>
      <c r="U14" s="12">
        <v>1</v>
      </c>
      <c r="V14" s="46">
        <v>56</v>
      </c>
      <c r="W14" s="12">
        <v>-57.6</v>
      </c>
      <c r="X14" s="29">
        <v>-49.4</v>
      </c>
      <c r="Y14" s="12"/>
      <c r="Z14" s="12"/>
      <c r="AA14" s="12"/>
      <c r="AB14" s="12"/>
      <c r="AC14" s="12"/>
      <c r="AD14" s="13">
        <v>-277</v>
      </c>
    </row>
    <row r="15" spans="1:30" ht="12.75">
      <c r="A15" s="3" t="s">
        <v>120</v>
      </c>
      <c r="B15" s="18">
        <v>0.425</v>
      </c>
      <c r="C15" s="3">
        <v>61</v>
      </c>
      <c r="D15" s="3">
        <v>1680</v>
      </c>
      <c r="E15" s="35">
        <v>512.1951219512196</v>
      </c>
      <c r="F15" s="3">
        <v>213500</v>
      </c>
      <c r="G15" s="3">
        <v>330</v>
      </c>
      <c r="H15" s="3">
        <v>778000</v>
      </c>
      <c r="I15" s="3">
        <v>0</v>
      </c>
      <c r="J15" s="3">
        <v>8060</v>
      </c>
      <c r="K15" s="3">
        <v>38</v>
      </c>
      <c r="L15" s="3">
        <v>0</v>
      </c>
      <c r="M15" s="3">
        <v>2</v>
      </c>
      <c r="N15" s="3">
        <v>0</v>
      </c>
      <c r="O15" s="3">
        <v>0</v>
      </c>
      <c r="P15" s="3">
        <v>1</v>
      </c>
      <c r="Q15" s="3">
        <v>0</v>
      </c>
      <c r="R15" s="3">
        <v>1</v>
      </c>
      <c r="S15" s="3">
        <v>81</v>
      </c>
      <c r="T15" s="12">
        <v>201.5</v>
      </c>
      <c r="U15" s="12">
        <v>0</v>
      </c>
      <c r="V15" s="46">
        <v>24.424242424242426</v>
      </c>
      <c r="W15" s="12">
        <v>-57.1</v>
      </c>
      <c r="X15" s="29">
        <v>-49.8</v>
      </c>
      <c r="Y15" s="12"/>
      <c r="Z15" s="12"/>
      <c r="AA15" s="12"/>
      <c r="AB15" s="12"/>
      <c r="AC15" s="12"/>
      <c r="AD15" s="13">
        <v>-276</v>
      </c>
    </row>
    <row r="16" spans="1:30" ht="12.75">
      <c r="A16" s="3" t="s">
        <v>120</v>
      </c>
      <c r="B16" s="18">
        <v>0.479166666666667</v>
      </c>
      <c r="C16" s="3">
        <v>9</v>
      </c>
      <c r="D16" s="3">
        <v>1800</v>
      </c>
      <c r="E16" s="35">
        <v>548.7804878048781</v>
      </c>
      <c r="F16" s="3">
        <v>220600</v>
      </c>
      <c r="G16" s="3">
        <v>370</v>
      </c>
      <c r="H16" s="3">
        <v>778900</v>
      </c>
      <c r="I16" s="3">
        <v>0</v>
      </c>
      <c r="J16" s="3">
        <v>68</v>
      </c>
      <c r="K16" s="3">
        <v>0</v>
      </c>
      <c r="L16" s="3">
        <v>0</v>
      </c>
      <c r="M16" s="3">
        <v>0</v>
      </c>
      <c r="N16" s="3">
        <v>0</v>
      </c>
      <c r="O16" s="3">
        <v>0</v>
      </c>
      <c r="P16" s="3">
        <v>0</v>
      </c>
      <c r="Q16" s="3">
        <v>0</v>
      </c>
      <c r="R16" s="3">
        <v>0</v>
      </c>
      <c r="S16" s="3">
        <v>26</v>
      </c>
      <c r="T16" s="12"/>
      <c r="U16" s="12"/>
      <c r="V16" s="46">
        <v>0.1837837837837838</v>
      </c>
      <c r="W16" s="12"/>
      <c r="X16" s="12"/>
      <c r="Y16" s="12"/>
      <c r="Z16" s="12"/>
      <c r="AA16" s="12"/>
      <c r="AB16" s="12"/>
      <c r="AC16" s="12"/>
      <c r="AD16" s="13"/>
    </row>
    <row r="17" spans="1:30" ht="12.75">
      <c r="A17" s="3" t="s">
        <v>120</v>
      </c>
      <c r="B17" s="18">
        <v>0.531944444444444</v>
      </c>
      <c r="C17" s="3">
        <v>91</v>
      </c>
      <c r="D17" s="3">
        <v>1920</v>
      </c>
      <c r="E17" s="35">
        <v>585.3658536585366</v>
      </c>
      <c r="F17" s="3">
        <v>212300</v>
      </c>
      <c r="G17" s="3">
        <v>340</v>
      </c>
      <c r="H17" s="3">
        <v>775800</v>
      </c>
      <c r="I17" s="3">
        <v>0</v>
      </c>
      <c r="J17" s="3">
        <v>11500</v>
      </c>
      <c r="K17" s="3">
        <v>15</v>
      </c>
      <c r="L17" s="3">
        <v>0</v>
      </c>
      <c r="M17" s="3">
        <v>1</v>
      </c>
      <c r="N17" s="3">
        <v>0</v>
      </c>
      <c r="O17" s="3">
        <v>0</v>
      </c>
      <c r="P17" s="3">
        <v>1</v>
      </c>
      <c r="Q17" s="3">
        <v>0</v>
      </c>
      <c r="R17" s="3">
        <v>1</v>
      </c>
      <c r="S17" s="3">
        <v>74</v>
      </c>
      <c r="T17" s="12">
        <v>718.75</v>
      </c>
      <c r="U17" s="12"/>
      <c r="V17" s="46">
        <v>33.8235294117647</v>
      </c>
      <c r="W17" s="12">
        <v>-57.5</v>
      </c>
      <c r="X17" s="12"/>
      <c r="Y17" s="12"/>
      <c r="Z17" s="12"/>
      <c r="AA17" s="12"/>
      <c r="AB17" s="12"/>
      <c r="AC17" s="12"/>
      <c r="AD17" s="13"/>
    </row>
    <row r="18" spans="1:30" ht="12.75">
      <c r="A18" s="3" t="s">
        <v>120</v>
      </c>
      <c r="B18" s="18">
        <v>0.540277777777778</v>
      </c>
      <c r="C18" s="3">
        <v>71</v>
      </c>
      <c r="D18" s="3">
        <v>2040</v>
      </c>
      <c r="E18" s="35">
        <v>621.9512195121952</v>
      </c>
      <c r="F18" s="3">
        <v>213300</v>
      </c>
      <c r="G18" s="3">
        <v>380</v>
      </c>
      <c r="H18" s="3">
        <v>776300</v>
      </c>
      <c r="I18" s="3">
        <v>0</v>
      </c>
      <c r="J18" s="3">
        <v>9940</v>
      </c>
      <c r="K18" s="3">
        <v>12</v>
      </c>
      <c r="L18" s="3">
        <v>0</v>
      </c>
      <c r="M18" s="3">
        <v>1</v>
      </c>
      <c r="N18" s="3">
        <v>0</v>
      </c>
      <c r="O18" s="3">
        <v>0</v>
      </c>
      <c r="P18" s="3">
        <v>0</v>
      </c>
      <c r="Q18" s="3">
        <v>0</v>
      </c>
      <c r="R18" s="3">
        <v>1</v>
      </c>
      <c r="S18" s="3">
        <v>59</v>
      </c>
      <c r="T18" s="12">
        <v>764.6153846153846</v>
      </c>
      <c r="U18" s="12"/>
      <c r="V18" s="46">
        <v>26.157894736842106</v>
      </c>
      <c r="W18" s="12">
        <v>-57.4</v>
      </c>
      <c r="X18" s="12"/>
      <c r="Y18" s="12"/>
      <c r="Z18" s="12"/>
      <c r="AA18" s="12"/>
      <c r="AB18" s="12"/>
      <c r="AC18" s="12"/>
      <c r="AD18" s="13"/>
    </row>
    <row r="19" spans="1:30" ht="12.75">
      <c r="A19" s="3" t="s">
        <v>120</v>
      </c>
      <c r="B19" s="18">
        <v>0.634027777777778</v>
      </c>
      <c r="C19" s="3">
        <v>23</v>
      </c>
      <c r="D19" s="3">
        <v>2160</v>
      </c>
      <c r="E19" s="35">
        <v>658.5365853658537</v>
      </c>
      <c r="F19" s="3">
        <v>217800</v>
      </c>
      <c r="G19" s="3">
        <v>410</v>
      </c>
      <c r="H19" s="3">
        <v>778500</v>
      </c>
      <c r="I19" s="3">
        <v>0</v>
      </c>
      <c r="J19" s="3">
        <v>3200</v>
      </c>
      <c r="K19" s="3">
        <v>3</v>
      </c>
      <c r="L19" s="3">
        <v>0</v>
      </c>
      <c r="M19" s="3">
        <v>0</v>
      </c>
      <c r="N19" s="3">
        <v>0</v>
      </c>
      <c r="O19" s="3">
        <v>0</v>
      </c>
      <c r="P19" s="3">
        <v>0</v>
      </c>
      <c r="Q19" s="3">
        <v>0</v>
      </c>
      <c r="R19" s="3">
        <v>0</v>
      </c>
      <c r="S19" s="3">
        <v>47</v>
      </c>
      <c r="T19" s="12">
        <v>1066.6666666666667</v>
      </c>
      <c r="U19" s="12"/>
      <c r="V19" s="46">
        <v>7.804878048780488</v>
      </c>
      <c r="W19" s="12">
        <v>-57</v>
      </c>
      <c r="X19" s="12"/>
      <c r="Y19" s="12"/>
      <c r="Z19" s="12"/>
      <c r="AA19" s="12"/>
      <c r="AB19" s="12"/>
      <c r="AC19" s="12"/>
      <c r="AD19" s="13"/>
    </row>
    <row r="20" spans="1:30" ht="12.75">
      <c r="A20" s="3" t="s">
        <v>120</v>
      </c>
      <c r="B20" s="18">
        <v>0.702083333333333</v>
      </c>
      <c r="C20" s="3">
        <v>33</v>
      </c>
      <c r="D20" s="3">
        <v>2280</v>
      </c>
      <c r="E20" s="35">
        <v>695.1219512195122</v>
      </c>
      <c r="F20" s="3">
        <v>214900</v>
      </c>
      <c r="G20" s="3">
        <v>420</v>
      </c>
      <c r="H20" s="3">
        <v>781000</v>
      </c>
      <c r="I20" s="3">
        <v>0</v>
      </c>
      <c r="J20" s="3">
        <v>3590</v>
      </c>
      <c r="K20" s="3">
        <v>3</v>
      </c>
      <c r="L20" s="3">
        <v>0</v>
      </c>
      <c r="M20" s="3">
        <v>0</v>
      </c>
      <c r="N20" s="3">
        <v>0</v>
      </c>
      <c r="O20" s="3">
        <v>0</v>
      </c>
      <c r="P20" s="3">
        <v>0</v>
      </c>
      <c r="Q20" s="3">
        <v>0</v>
      </c>
      <c r="R20" s="3">
        <v>0</v>
      </c>
      <c r="S20" s="3">
        <v>65</v>
      </c>
      <c r="T20" s="12">
        <v>1196.6666666666667</v>
      </c>
      <c r="U20" s="12"/>
      <c r="V20" s="46">
        <v>8.547619047619047</v>
      </c>
      <c r="W20" s="12">
        <v>-57.5</v>
      </c>
      <c r="X20" s="12"/>
      <c r="Y20" s="12"/>
      <c r="Z20" s="12"/>
      <c r="AA20" s="12"/>
      <c r="AB20" s="12"/>
      <c r="AC20" s="12"/>
      <c r="AD20" s="13"/>
    </row>
    <row r="21" spans="1:30" ht="12.75">
      <c r="A21" s="3" t="s">
        <v>120</v>
      </c>
      <c r="B21" s="18">
        <v>0.766666666666667</v>
      </c>
      <c r="C21" s="3">
        <v>45</v>
      </c>
      <c r="D21" s="3">
        <v>2400</v>
      </c>
      <c r="E21" s="35">
        <v>731.7073170731708</v>
      </c>
      <c r="F21" s="3">
        <v>213400</v>
      </c>
      <c r="G21" s="3">
        <v>490</v>
      </c>
      <c r="H21" s="3">
        <v>778800</v>
      </c>
      <c r="I21" s="3">
        <v>0</v>
      </c>
      <c r="J21" s="3">
        <v>7200</v>
      </c>
      <c r="K21" s="3">
        <v>3</v>
      </c>
      <c r="L21" s="3">
        <v>0</v>
      </c>
      <c r="M21" s="3">
        <v>0</v>
      </c>
      <c r="N21" s="3">
        <v>0</v>
      </c>
      <c r="O21" s="3">
        <v>0</v>
      </c>
      <c r="P21" s="3">
        <v>0</v>
      </c>
      <c r="Q21" s="3">
        <v>0</v>
      </c>
      <c r="R21" s="3">
        <v>0</v>
      </c>
      <c r="S21" s="3">
        <v>60</v>
      </c>
      <c r="T21" s="12">
        <v>2400</v>
      </c>
      <c r="U21" s="12"/>
      <c r="V21" s="46">
        <v>14.693877551020408</v>
      </c>
      <c r="W21" s="12">
        <v>-58</v>
      </c>
      <c r="X21" s="12"/>
      <c r="Y21" s="12"/>
      <c r="Z21" s="12"/>
      <c r="AA21" s="12"/>
      <c r="AB21" s="12"/>
      <c r="AC21" s="12"/>
      <c r="AD21" s="13"/>
    </row>
    <row r="22" spans="1:30" ht="12.75">
      <c r="A22" s="3" t="s">
        <v>120</v>
      </c>
      <c r="B22" s="18">
        <v>0.822916666666667</v>
      </c>
      <c r="C22" s="3">
        <v>43</v>
      </c>
      <c r="D22" s="3">
        <v>2520</v>
      </c>
      <c r="E22" s="35">
        <v>768.2926829268293</v>
      </c>
      <c r="F22" s="3">
        <v>213800</v>
      </c>
      <c r="G22" s="3">
        <v>570</v>
      </c>
      <c r="H22" s="3">
        <v>779500</v>
      </c>
      <c r="I22" s="3">
        <v>0</v>
      </c>
      <c r="J22" s="3">
        <v>6100</v>
      </c>
      <c r="K22" s="3">
        <v>4</v>
      </c>
      <c r="L22" s="3">
        <v>0</v>
      </c>
      <c r="M22" s="3">
        <v>0</v>
      </c>
      <c r="N22" s="3">
        <v>0</v>
      </c>
      <c r="O22" s="3">
        <v>0</v>
      </c>
      <c r="P22" s="3">
        <v>0</v>
      </c>
      <c r="Q22" s="3">
        <v>0</v>
      </c>
      <c r="R22" s="3">
        <v>0</v>
      </c>
      <c r="S22" s="3">
        <v>51</v>
      </c>
      <c r="T22" s="12">
        <v>1525</v>
      </c>
      <c r="U22" s="12"/>
      <c r="V22" s="46">
        <v>10.701754385964913</v>
      </c>
      <c r="W22" s="12">
        <v>-58.1</v>
      </c>
      <c r="X22" s="12"/>
      <c r="Y22" s="12"/>
      <c r="Z22" s="12"/>
      <c r="AA22" s="12"/>
      <c r="AB22" s="12"/>
      <c r="AC22" s="12"/>
      <c r="AD22" s="13"/>
    </row>
    <row r="23" spans="1:30" ht="12.75">
      <c r="A23" s="3" t="s">
        <v>120</v>
      </c>
      <c r="B23" s="18">
        <v>0.88125</v>
      </c>
      <c r="C23" s="3">
        <v>62</v>
      </c>
      <c r="D23" s="3">
        <v>2640</v>
      </c>
      <c r="E23" s="35">
        <v>804.8780487804878</v>
      </c>
      <c r="F23" s="3">
        <v>212600</v>
      </c>
      <c r="G23" s="3">
        <v>700</v>
      </c>
      <c r="H23" s="3">
        <v>777800</v>
      </c>
      <c r="I23" s="3">
        <v>0</v>
      </c>
      <c r="J23" s="3">
        <v>8800</v>
      </c>
      <c r="K23" s="3">
        <v>13</v>
      </c>
      <c r="L23" s="3">
        <v>0</v>
      </c>
      <c r="M23" s="3">
        <v>2</v>
      </c>
      <c r="N23" s="3">
        <v>0</v>
      </c>
      <c r="O23" s="3">
        <v>0</v>
      </c>
      <c r="P23" s="3">
        <v>0</v>
      </c>
      <c r="Q23" s="3">
        <v>0</v>
      </c>
      <c r="R23" s="3">
        <v>1</v>
      </c>
      <c r="S23" s="3">
        <v>65</v>
      </c>
      <c r="T23" s="12">
        <v>586.6666666666666</v>
      </c>
      <c r="U23" s="12"/>
      <c r="V23" s="46">
        <v>12.571428571428571</v>
      </c>
      <c r="W23" s="12">
        <v>-58.1</v>
      </c>
      <c r="X23" s="12"/>
      <c r="Y23" s="12"/>
      <c r="Z23" s="12"/>
      <c r="AA23" s="12"/>
      <c r="AB23" s="12"/>
      <c r="AC23" s="12"/>
      <c r="AD23" s="13"/>
    </row>
    <row r="24" spans="1:30" ht="12.75">
      <c r="A24" s="3" t="s">
        <v>120</v>
      </c>
      <c r="B24" s="18">
        <v>0.951388888888889</v>
      </c>
      <c r="C24" s="3">
        <v>57</v>
      </c>
      <c r="D24" s="3">
        <v>2760</v>
      </c>
      <c r="E24" s="35">
        <v>841.4634146341464</v>
      </c>
      <c r="F24" s="3">
        <v>213400</v>
      </c>
      <c r="G24" s="3">
        <v>740</v>
      </c>
      <c r="H24" s="3">
        <v>778800</v>
      </c>
      <c r="I24" s="3">
        <v>0</v>
      </c>
      <c r="J24" s="3">
        <v>7030</v>
      </c>
      <c r="K24" s="3">
        <v>16</v>
      </c>
      <c r="L24" s="3">
        <v>0</v>
      </c>
      <c r="M24" s="3">
        <v>3</v>
      </c>
      <c r="N24" s="3">
        <v>0</v>
      </c>
      <c r="O24" s="3">
        <v>1</v>
      </c>
      <c r="P24" s="3">
        <v>1</v>
      </c>
      <c r="Q24" s="3">
        <v>0</v>
      </c>
      <c r="R24" s="3">
        <v>0</v>
      </c>
      <c r="S24" s="3">
        <v>45</v>
      </c>
      <c r="T24" s="12">
        <v>370</v>
      </c>
      <c r="U24" s="12">
        <v>1</v>
      </c>
      <c r="V24" s="46">
        <v>9.5</v>
      </c>
      <c r="W24" s="12">
        <v>-57.7</v>
      </c>
      <c r="X24" s="12"/>
      <c r="Y24" s="12"/>
      <c r="Z24" s="12"/>
      <c r="AA24" s="12"/>
      <c r="AB24" s="12"/>
      <c r="AC24" s="12"/>
      <c r="AD24" s="13"/>
    </row>
    <row r="25" spans="1:30" ht="12.75">
      <c r="A25" s="3" t="s">
        <v>121</v>
      </c>
      <c r="B25" s="18">
        <v>0.0666666666666667</v>
      </c>
      <c r="C25" s="3">
        <v>14</v>
      </c>
      <c r="D25" s="3">
        <v>2880</v>
      </c>
      <c r="E25" s="35">
        <v>878.048780487805</v>
      </c>
      <c r="F25" s="3">
        <v>215600</v>
      </c>
      <c r="G25" s="3">
        <v>250</v>
      </c>
      <c r="H25" s="3">
        <v>781500</v>
      </c>
      <c r="I25" s="3">
        <v>0</v>
      </c>
      <c r="J25" s="3">
        <v>2680</v>
      </c>
      <c r="K25" s="3">
        <v>5</v>
      </c>
      <c r="L25" s="3">
        <v>0</v>
      </c>
      <c r="M25" s="3">
        <v>1</v>
      </c>
      <c r="N25" s="3">
        <v>0</v>
      </c>
      <c r="O25" s="3">
        <v>0</v>
      </c>
      <c r="P25" s="3">
        <v>0</v>
      </c>
      <c r="Q25" s="3">
        <v>0</v>
      </c>
      <c r="R25" s="3">
        <v>0</v>
      </c>
      <c r="S25" s="3">
        <v>6</v>
      </c>
      <c r="T25" s="12">
        <v>446.6666666666667</v>
      </c>
      <c r="U25" s="12"/>
      <c r="V25" s="46">
        <v>10.72</v>
      </c>
      <c r="W25" s="12">
        <v>-58</v>
      </c>
      <c r="X25" s="12"/>
      <c r="Y25" s="12"/>
      <c r="Z25" s="12"/>
      <c r="AA25" s="12"/>
      <c r="AB25" s="12"/>
      <c r="AC25" s="12"/>
      <c r="AD25" s="13"/>
    </row>
    <row r="26" spans="1:30" ht="12.75">
      <c r="A26" s="3" t="s">
        <v>121</v>
      </c>
      <c r="B26" s="18">
        <v>0.183333333333333</v>
      </c>
      <c r="C26" s="3">
        <v>38</v>
      </c>
      <c r="D26" s="3">
        <v>3120</v>
      </c>
      <c r="E26" s="35">
        <v>951.219512195122</v>
      </c>
      <c r="F26" s="3">
        <v>215300</v>
      </c>
      <c r="G26" s="3">
        <v>370</v>
      </c>
      <c r="H26" s="3">
        <v>778300</v>
      </c>
      <c r="I26" s="3">
        <v>0</v>
      </c>
      <c r="J26" s="3">
        <v>6010</v>
      </c>
      <c r="K26" s="3">
        <v>30</v>
      </c>
      <c r="L26" s="3">
        <v>0</v>
      </c>
      <c r="M26" s="3">
        <v>5</v>
      </c>
      <c r="N26" s="3">
        <v>0</v>
      </c>
      <c r="O26" s="3">
        <v>1</v>
      </c>
      <c r="P26" s="3">
        <v>1</v>
      </c>
      <c r="Q26" s="3">
        <v>0</v>
      </c>
      <c r="R26" s="3">
        <v>0</v>
      </c>
      <c r="S26" s="3">
        <v>6</v>
      </c>
      <c r="T26" s="12">
        <v>171.71428571428572</v>
      </c>
      <c r="U26" s="12">
        <v>1</v>
      </c>
      <c r="V26" s="46">
        <v>16.243243243243242</v>
      </c>
      <c r="W26" s="12">
        <v>-55.6</v>
      </c>
      <c r="X26" s="12"/>
      <c r="Y26" s="12"/>
      <c r="Z26" s="12"/>
      <c r="AA26" s="12"/>
      <c r="AB26" s="12"/>
      <c r="AC26" s="12"/>
      <c r="AD26" s="13"/>
    </row>
    <row r="27" spans="1:30" ht="12.75">
      <c r="A27" s="3" t="s">
        <v>121</v>
      </c>
      <c r="B27" s="18">
        <v>0.2875</v>
      </c>
      <c r="C27" s="3">
        <v>31</v>
      </c>
      <c r="D27" s="3">
        <v>3360</v>
      </c>
      <c r="E27" s="35">
        <v>1024.3902439024391</v>
      </c>
      <c r="F27" s="3">
        <v>216300</v>
      </c>
      <c r="G27" s="3">
        <v>350</v>
      </c>
      <c r="H27" s="3">
        <v>776800</v>
      </c>
      <c r="I27" s="3">
        <v>0</v>
      </c>
      <c r="J27" s="3">
        <v>6500</v>
      </c>
      <c r="K27" s="3">
        <v>43</v>
      </c>
      <c r="L27" s="3">
        <v>0</v>
      </c>
      <c r="M27" s="3">
        <v>16</v>
      </c>
      <c r="N27" s="3">
        <v>0</v>
      </c>
      <c r="O27" s="3">
        <v>4</v>
      </c>
      <c r="P27" s="3">
        <v>6</v>
      </c>
      <c r="Q27" s="3">
        <v>1</v>
      </c>
      <c r="R27" s="3">
        <v>1</v>
      </c>
      <c r="S27" s="3">
        <v>6</v>
      </c>
      <c r="T27" s="12">
        <v>110.16949152542372</v>
      </c>
      <c r="U27" s="12">
        <v>0.6666666666666666</v>
      </c>
      <c r="V27" s="46">
        <v>18.571428571428573</v>
      </c>
      <c r="W27" s="12">
        <v>-54.9</v>
      </c>
      <c r="X27" s="29">
        <v>-36</v>
      </c>
      <c r="Y27" s="29">
        <v>-32.5</v>
      </c>
      <c r="Z27" s="29"/>
      <c r="AA27" s="29">
        <v>-32.1</v>
      </c>
      <c r="AB27" s="29" t="s">
        <v>263</v>
      </c>
      <c r="AC27" s="29" t="s">
        <v>263</v>
      </c>
      <c r="AD27" s="13">
        <v>-246</v>
      </c>
    </row>
    <row r="28" spans="1:30" ht="12.75">
      <c r="A28" s="3" t="s">
        <v>121</v>
      </c>
      <c r="B28" s="18">
        <v>0.383333333333333</v>
      </c>
      <c r="C28" s="3">
        <v>36</v>
      </c>
      <c r="D28" s="3">
        <v>3600</v>
      </c>
      <c r="E28" s="35">
        <v>1097.5609756097563</v>
      </c>
      <c r="F28" s="3">
        <v>216000</v>
      </c>
      <c r="G28" s="3">
        <v>370</v>
      </c>
      <c r="H28" s="3">
        <v>777000</v>
      </c>
      <c r="I28" s="3">
        <v>0</v>
      </c>
      <c r="J28" s="3">
        <v>6560</v>
      </c>
      <c r="K28" s="3">
        <v>19</v>
      </c>
      <c r="L28" s="3">
        <v>0</v>
      </c>
      <c r="M28" s="3">
        <v>7</v>
      </c>
      <c r="N28" s="3">
        <v>0</v>
      </c>
      <c r="O28" s="3">
        <v>5</v>
      </c>
      <c r="P28" s="3">
        <v>8</v>
      </c>
      <c r="Q28" s="3">
        <v>4</v>
      </c>
      <c r="R28" s="3">
        <v>5</v>
      </c>
      <c r="S28" s="3">
        <v>12</v>
      </c>
      <c r="T28" s="12">
        <v>252.30769230769232</v>
      </c>
      <c r="U28" s="12">
        <v>0.625</v>
      </c>
      <c r="V28" s="46">
        <v>17.72972972972973</v>
      </c>
      <c r="W28" s="12">
        <v>-54.9</v>
      </c>
      <c r="X28" s="29" t="s">
        <v>263</v>
      </c>
      <c r="Y28" s="29" t="s">
        <v>263</v>
      </c>
      <c r="Z28" s="29"/>
      <c r="AA28" s="29" t="s">
        <v>263</v>
      </c>
      <c r="AB28" s="29" t="s">
        <v>263</v>
      </c>
      <c r="AC28" s="29" t="s">
        <v>263</v>
      </c>
      <c r="AD28" s="13" t="s">
        <v>263</v>
      </c>
    </row>
    <row r="29" spans="1:30" ht="12.75">
      <c r="A29" s="3" t="s">
        <v>121</v>
      </c>
      <c r="B29" s="18">
        <v>0.475694444444444</v>
      </c>
      <c r="C29" s="3">
        <v>22</v>
      </c>
      <c r="D29" s="3">
        <v>3840</v>
      </c>
      <c r="E29" s="35">
        <v>1170.7317073170732</v>
      </c>
      <c r="F29" s="3">
        <v>217100</v>
      </c>
      <c r="G29" s="3">
        <v>390</v>
      </c>
      <c r="H29" s="3">
        <v>778400</v>
      </c>
      <c r="I29" s="3">
        <v>0</v>
      </c>
      <c r="J29" s="3">
        <v>4020</v>
      </c>
      <c r="K29" s="3">
        <v>20</v>
      </c>
      <c r="L29" s="3">
        <v>0</v>
      </c>
      <c r="M29" s="3">
        <v>14</v>
      </c>
      <c r="N29" s="3">
        <v>0</v>
      </c>
      <c r="O29" s="3">
        <v>11</v>
      </c>
      <c r="P29" s="3">
        <v>19</v>
      </c>
      <c r="Q29" s="3">
        <v>10</v>
      </c>
      <c r="R29" s="3">
        <v>11</v>
      </c>
      <c r="S29" s="3">
        <v>25</v>
      </c>
      <c r="T29" s="12">
        <v>118.23529411764706</v>
      </c>
      <c r="U29" s="12">
        <v>0.5789473684210527</v>
      </c>
      <c r="V29" s="46">
        <v>10.307692307692308</v>
      </c>
      <c r="W29" s="12">
        <v>-54.8</v>
      </c>
      <c r="X29" s="29" t="s">
        <v>263</v>
      </c>
      <c r="Y29" s="29" t="s">
        <v>263</v>
      </c>
      <c r="Z29" s="29"/>
      <c r="AA29" s="29" t="s">
        <v>263</v>
      </c>
      <c r="AB29" s="29" t="s">
        <v>263</v>
      </c>
      <c r="AC29" s="29" t="s">
        <v>263</v>
      </c>
      <c r="AD29" s="13" t="s">
        <v>263</v>
      </c>
    </row>
    <row r="30" spans="1:30" ht="12.75">
      <c r="A30" s="3" t="s">
        <v>121</v>
      </c>
      <c r="B30" s="18">
        <v>0.583333333333333</v>
      </c>
      <c r="C30" s="3">
        <v>31</v>
      </c>
      <c r="D30" s="3">
        <v>4080</v>
      </c>
      <c r="E30" s="35">
        <v>1243.9024390243903</v>
      </c>
      <c r="F30" s="3">
        <v>215800</v>
      </c>
      <c r="G30" s="3">
        <v>410</v>
      </c>
      <c r="H30" s="3">
        <v>777800</v>
      </c>
      <c r="I30" s="3">
        <v>0</v>
      </c>
      <c r="J30" s="3">
        <v>5750</v>
      </c>
      <c r="K30" s="3">
        <v>39</v>
      </c>
      <c r="L30" s="3">
        <v>0</v>
      </c>
      <c r="M30" s="3">
        <v>42</v>
      </c>
      <c r="N30" s="3">
        <v>0</v>
      </c>
      <c r="O30" s="3">
        <v>21</v>
      </c>
      <c r="P30" s="3">
        <v>41</v>
      </c>
      <c r="Q30" s="3">
        <v>18</v>
      </c>
      <c r="R30" s="3">
        <v>20</v>
      </c>
      <c r="S30" s="3">
        <v>40</v>
      </c>
      <c r="T30" s="12">
        <v>70.98765432098766</v>
      </c>
      <c r="U30" s="12">
        <v>0.5121951219512195</v>
      </c>
      <c r="V30" s="46">
        <v>14.024390243902438</v>
      </c>
      <c r="W30" s="12">
        <v>-54.7</v>
      </c>
      <c r="X30" s="29">
        <v>-35.2</v>
      </c>
      <c r="Y30" s="29">
        <v>-31.6</v>
      </c>
      <c r="Z30" s="29"/>
      <c r="AA30" s="29">
        <v>-31.5</v>
      </c>
      <c r="AB30" s="29" t="s">
        <v>263</v>
      </c>
      <c r="AC30" s="29">
        <v>-29.6</v>
      </c>
      <c r="AD30" s="13">
        <v>-242</v>
      </c>
    </row>
    <row r="31" spans="1:30" ht="12.75">
      <c r="A31" s="3" t="s">
        <v>121</v>
      </c>
      <c r="B31" s="18">
        <v>0.694444444444444</v>
      </c>
      <c r="C31" s="3">
        <v>48</v>
      </c>
      <c r="D31" s="3">
        <v>4320</v>
      </c>
      <c r="E31" s="35">
        <v>1317.0731707317075</v>
      </c>
      <c r="F31" s="3">
        <v>213700</v>
      </c>
      <c r="G31" s="3">
        <v>460</v>
      </c>
      <c r="H31" s="3">
        <v>777500</v>
      </c>
      <c r="I31" s="3">
        <v>0</v>
      </c>
      <c r="J31" s="3">
        <v>8020</v>
      </c>
      <c r="K31" s="3">
        <v>78</v>
      </c>
      <c r="L31" s="3">
        <v>0</v>
      </c>
      <c r="M31" s="3">
        <v>66</v>
      </c>
      <c r="N31" s="3">
        <v>0</v>
      </c>
      <c r="O31" s="3">
        <v>27</v>
      </c>
      <c r="P31" s="3">
        <v>47</v>
      </c>
      <c r="Q31" s="3">
        <v>18</v>
      </c>
      <c r="R31" s="3">
        <v>20</v>
      </c>
      <c r="S31" s="3">
        <v>36</v>
      </c>
      <c r="T31" s="12">
        <v>55.69444444444444</v>
      </c>
      <c r="U31" s="12">
        <v>0.574468085106383</v>
      </c>
      <c r="V31" s="46">
        <v>17.434782608695652</v>
      </c>
      <c r="W31" s="12">
        <v>-54.9</v>
      </c>
      <c r="X31" s="29"/>
      <c r="Y31" s="29"/>
      <c r="Z31" s="29"/>
      <c r="AA31" s="29"/>
      <c r="AB31" s="29"/>
      <c r="AC31" s="29"/>
      <c r="AD31" s="13"/>
    </row>
    <row r="32" spans="1:30" ht="12.75">
      <c r="A32" s="3" t="s">
        <v>121</v>
      </c>
      <c r="B32" s="18">
        <v>0.78125</v>
      </c>
      <c r="C32" s="3">
        <v>45</v>
      </c>
      <c r="D32" s="3">
        <v>4560</v>
      </c>
      <c r="E32" s="35">
        <v>1390.2439024390244</v>
      </c>
      <c r="F32" s="3">
        <v>213400</v>
      </c>
      <c r="G32" s="3">
        <v>480</v>
      </c>
      <c r="H32" s="3">
        <v>775900</v>
      </c>
      <c r="I32" s="3">
        <v>0</v>
      </c>
      <c r="J32" s="3">
        <v>9870</v>
      </c>
      <c r="K32" s="3">
        <v>112</v>
      </c>
      <c r="L32" s="3">
        <v>0</v>
      </c>
      <c r="M32" s="3">
        <v>72</v>
      </c>
      <c r="N32" s="3">
        <v>0</v>
      </c>
      <c r="O32" s="3">
        <v>25</v>
      </c>
      <c r="P32" s="3">
        <v>43</v>
      </c>
      <c r="Q32" s="3">
        <v>16</v>
      </c>
      <c r="R32" s="3">
        <v>18</v>
      </c>
      <c r="S32" s="3">
        <v>35</v>
      </c>
      <c r="T32" s="12">
        <v>53.641304347826086</v>
      </c>
      <c r="U32" s="12">
        <v>0.5813953488372093</v>
      </c>
      <c r="V32" s="46">
        <v>20.5625</v>
      </c>
      <c r="W32" s="12">
        <v>-55.3</v>
      </c>
      <c r="X32" s="29"/>
      <c r="Y32" s="29"/>
      <c r="Z32" s="29"/>
      <c r="AA32" s="29"/>
      <c r="AB32" s="29"/>
      <c r="AC32" s="29"/>
      <c r="AD32" s="13"/>
    </row>
    <row r="33" spans="1:30" ht="12.75">
      <c r="A33" s="3" t="s">
        <v>121</v>
      </c>
      <c r="B33" s="18">
        <v>0.886805555555556</v>
      </c>
      <c r="C33" s="3">
        <v>47</v>
      </c>
      <c r="D33" s="3">
        <v>4800</v>
      </c>
      <c r="E33" s="35">
        <v>1463.4146341463415</v>
      </c>
      <c r="F33" s="3">
        <v>212800</v>
      </c>
      <c r="G33" s="3">
        <v>480</v>
      </c>
      <c r="H33" s="3">
        <v>777300</v>
      </c>
      <c r="I33" s="3">
        <v>0</v>
      </c>
      <c r="J33" s="3">
        <v>9120</v>
      </c>
      <c r="K33" s="3">
        <v>132</v>
      </c>
      <c r="L33" s="3">
        <v>0</v>
      </c>
      <c r="M33" s="3">
        <v>70</v>
      </c>
      <c r="N33" s="3">
        <v>0</v>
      </c>
      <c r="O33" s="3">
        <v>22</v>
      </c>
      <c r="P33" s="3">
        <v>36</v>
      </c>
      <c r="Q33" s="3">
        <v>14</v>
      </c>
      <c r="R33" s="3">
        <v>15</v>
      </c>
      <c r="S33" s="3">
        <v>32</v>
      </c>
      <c r="T33" s="12">
        <v>45.148514851485146</v>
      </c>
      <c r="U33" s="12">
        <v>0.6111111111111112</v>
      </c>
      <c r="V33" s="46">
        <v>19</v>
      </c>
      <c r="W33" s="12">
        <v>-54.5</v>
      </c>
      <c r="X33" s="29">
        <v>-36.7</v>
      </c>
      <c r="Y33" s="29">
        <v>-32.4</v>
      </c>
      <c r="Z33" s="29"/>
      <c r="AA33" s="29">
        <v>-32</v>
      </c>
      <c r="AB33" s="29" t="s">
        <v>263</v>
      </c>
      <c r="AC33" s="29">
        <v>-30.2</v>
      </c>
      <c r="AD33" s="13">
        <v>-235</v>
      </c>
    </row>
    <row r="34" spans="1:30" ht="12.75">
      <c r="A34" s="3" t="s">
        <v>122</v>
      </c>
      <c r="B34" s="18">
        <v>0.236111111111111</v>
      </c>
      <c r="C34" s="3">
        <v>42</v>
      </c>
      <c r="D34" s="3">
        <v>5040</v>
      </c>
      <c r="E34" s="35">
        <v>1536.5853658536587</v>
      </c>
      <c r="F34" s="3">
        <v>213900</v>
      </c>
      <c r="G34" s="3">
        <v>500</v>
      </c>
      <c r="H34" s="3">
        <v>779300</v>
      </c>
      <c r="I34" s="3">
        <v>0</v>
      </c>
      <c r="J34" s="3">
        <v>6150</v>
      </c>
      <c r="K34" s="3">
        <v>85</v>
      </c>
      <c r="L34" s="3">
        <v>0</v>
      </c>
      <c r="M34" s="3">
        <v>28</v>
      </c>
      <c r="N34" s="3">
        <v>0</v>
      </c>
      <c r="O34" s="3">
        <v>11</v>
      </c>
      <c r="P34" s="3">
        <v>16</v>
      </c>
      <c r="Q34" s="3">
        <v>7</v>
      </c>
      <c r="R34" s="3">
        <v>7</v>
      </c>
      <c r="S34" s="3">
        <v>19</v>
      </c>
      <c r="T34" s="12">
        <v>54.424778761061944</v>
      </c>
      <c r="U34" s="12">
        <v>0.6875</v>
      </c>
      <c r="V34" s="46">
        <v>12.3</v>
      </c>
      <c r="W34" s="12">
        <v>-51.7</v>
      </c>
      <c r="X34" s="29"/>
      <c r="Y34" s="29"/>
      <c r="Z34" s="29"/>
      <c r="AA34" s="29"/>
      <c r="AB34" s="29"/>
      <c r="AC34" s="29"/>
      <c r="AD34" s="13"/>
    </row>
    <row r="35" spans="1:30" ht="12.75">
      <c r="A35" s="3" t="s">
        <v>122</v>
      </c>
      <c r="B35" s="18">
        <v>0.3375</v>
      </c>
      <c r="C35" s="3">
        <v>47</v>
      </c>
      <c r="D35" s="3">
        <v>5280</v>
      </c>
      <c r="E35" s="35">
        <v>1609.7560975609756</v>
      </c>
      <c r="F35" s="3">
        <v>213900</v>
      </c>
      <c r="G35" s="3">
        <v>370</v>
      </c>
      <c r="H35" s="3">
        <v>777000</v>
      </c>
      <c r="I35" s="3">
        <v>0</v>
      </c>
      <c r="J35" s="3">
        <v>8430</v>
      </c>
      <c r="K35" s="3">
        <v>180</v>
      </c>
      <c r="L35" s="3">
        <v>0</v>
      </c>
      <c r="M35" s="3">
        <v>37</v>
      </c>
      <c r="N35" s="3">
        <v>0</v>
      </c>
      <c r="O35" s="3">
        <v>12</v>
      </c>
      <c r="P35" s="3">
        <v>19</v>
      </c>
      <c r="Q35" s="3">
        <v>9</v>
      </c>
      <c r="R35" s="3">
        <v>9</v>
      </c>
      <c r="S35" s="3">
        <v>27</v>
      </c>
      <c r="T35" s="12">
        <v>38.8479262672811</v>
      </c>
      <c r="U35" s="12">
        <v>0.631578947368421</v>
      </c>
      <c r="V35" s="46">
        <v>22.783783783783782</v>
      </c>
      <c r="W35" s="12">
        <v>-52</v>
      </c>
      <c r="X35" s="29"/>
      <c r="Y35" s="29"/>
      <c r="Z35" s="29"/>
      <c r="AA35" s="29"/>
      <c r="AB35" s="29"/>
      <c r="AC35" s="29"/>
      <c r="AD35" s="13"/>
    </row>
    <row r="36" spans="1:30" ht="12.75">
      <c r="A36" s="3" t="s">
        <v>122</v>
      </c>
      <c r="B36" s="18">
        <v>0.471527777777778</v>
      </c>
      <c r="C36" s="3">
        <v>37</v>
      </c>
      <c r="D36" s="3">
        <v>5520</v>
      </c>
      <c r="E36" s="35">
        <v>1682.9268292682927</v>
      </c>
      <c r="F36" s="3">
        <v>213700</v>
      </c>
      <c r="G36" s="3">
        <v>410</v>
      </c>
      <c r="H36" s="3">
        <v>779600</v>
      </c>
      <c r="I36" s="3">
        <v>0</v>
      </c>
      <c r="J36" s="3">
        <v>5980</v>
      </c>
      <c r="K36" s="3">
        <v>192</v>
      </c>
      <c r="L36" s="3">
        <v>0</v>
      </c>
      <c r="M36" s="3">
        <v>38</v>
      </c>
      <c r="N36" s="3">
        <v>0</v>
      </c>
      <c r="O36" s="3">
        <v>11</v>
      </c>
      <c r="P36" s="3">
        <v>16</v>
      </c>
      <c r="Q36" s="3">
        <v>8</v>
      </c>
      <c r="R36" s="3">
        <v>8</v>
      </c>
      <c r="S36" s="3">
        <v>22</v>
      </c>
      <c r="T36" s="12">
        <v>26</v>
      </c>
      <c r="U36" s="12">
        <v>0.6875</v>
      </c>
      <c r="V36" s="46">
        <v>14.585365853658537</v>
      </c>
      <c r="W36" s="12">
        <v>-50.8</v>
      </c>
      <c r="X36" s="29">
        <v>-34.3</v>
      </c>
      <c r="Y36" s="29">
        <v>-34</v>
      </c>
      <c r="Z36" s="29"/>
      <c r="AA36" s="29">
        <v>-32.1</v>
      </c>
      <c r="AB36" s="29" t="s">
        <v>263</v>
      </c>
      <c r="AC36" s="29">
        <v>-30.3</v>
      </c>
      <c r="AD36" s="13">
        <v>-214</v>
      </c>
    </row>
    <row r="37" spans="1:30" ht="12.75">
      <c r="A37" s="3" t="s">
        <v>122</v>
      </c>
      <c r="B37" s="18">
        <v>0.569444444444444</v>
      </c>
      <c r="C37" s="3">
        <v>67</v>
      </c>
      <c r="D37" s="3">
        <v>5760</v>
      </c>
      <c r="E37" s="35">
        <v>1756.09756097561</v>
      </c>
      <c r="F37" s="3">
        <v>212900</v>
      </c>
      <c r="G37" s="3">
        <v>510</v>
      </c>
      <c r="H37" s="3">
        <v>776400</v>
      </c>
      <c r="I37" s="3">
        <v>0</v>
      </c>
      <c r="J37" s="3">
        <v>9530</v>
      </c>
      <c r="K37" s="3">
        <v>497</v>
      </c>
      <c r="L37" s="3">
        <v>0</v>
      </c>
      <c r="M37" s="3">
        <v>120</v>
      </c>
      <c r="N37" s="3">
        <v>1</v>
      </c>
      <c r="O37" s="3">
        <v>17</v>
      </c>
      <c r="P37" s="3">
        <v>22</v>
      </c>
      <c r="Q37" s="3">
        <v>10</v>
      </c>
      <c r="R37" s="3">
        <v>8</v>
      </c>
      <c r="S37" s="3">
        <v>27</v>
      </c>
      <c r="T37" s="12">
        <v>15.445705024311183</v>
      </c>
      <c r="U37" s="12">
        <v>0.7727272727272727</v>
      </c>
      <c r="V37" s="46">
        <v>18.686274509803923</v>
      </c>
      <c r="W37" s="12">
        <v>-49</v>
      </c>
      <c r="X37" s="12"/>
      <c r="Y37" s="12"/>
      <c r="Z37" s="12"/>
      <c r="AA37" s="12"/>
      <c r="AB37" s="12"/>
      <c r="AC37" s="12"/>
      <c r="AD37" s="13"/>
    </row>
    <row r="38" spans="1:30" ht="12.75">
      <c r="A38" s="3" t="s">
        <v>122</v>
      </c>
      <c r="B38" s="18">
        <v>0.6875</v>
      </c>
      <c r="C38" s="3">
        <v>86</v>
      </c>
      <c r="D38" s="3">
        <v>6000</v>
      </c>
      <c r="E38" s="35">
        <v>1829.268292682927</v>
      </c>
      <c r="F38" s="3">
        <v>211700</v>
      </c>
      <c r="G38" s="3">
        <v>570</v>
      </c>
      <c r="H38" s="3">
        <v>773400</v>
      </c>
      <c r="I38" s="3">
        <v>0</v>
      </c>
      <c r="J38" s="3">
        <v>12500</v>
      </c>
      <c r="K38" s="3">
        <v>1100</v>
      </c>
      <c r="L38" s="3">
        <v>1</v>
      </c>
      <c r="M38" s="3">
        <v>435</v>
      </c>
      <c r="N38" s="3">
        <v>0</v>
      </c>
      <c r="O38" s="3">
        <v>57</v>
      </c>
      <c r="P38" s="3">
        <v>108</v>
      </c>
      <c r="Q38" s="3">
        <v>27</v>
      </c>
      <c r="R38" s="3">
        <v>26</v>
      </c>
      <c r="S38" s="3">
        <v>36</v>
      </c>
      <c r="T38" s="12">
        <v>8.143322475570033</v>
      </c>
      <c r="U38" s="12">
        <v>0.5277777777777778</v>
      </c>
      <c r="V38" s="46">
        <v>21.92982456140351</v>
      </c>
      <c r="W38" s="12">
        <v>-47.1</v>
      </c>
      <c r="X38" s="12"/>
      <c r="Y38" s="12"/>
      <c r="Z38" s="12"/>
      <c r="AA38" s="12"/>
      <c r="AB38" s="12"/>
      <c r="AC38" s="12"/>
      <c r="AD38" s="13"/>
    </row>
    <row r="39" spans="1:30" ht="12.75">
      <c r="A39" s="3" t="s">
        <v>122</v>
      </c>
      <c r="B39" s="18">
        <v>0.7875</v>
      </c>
      <c r="C39" s="3">
        <v>119</v>
      </c>
      <c r="D39" s="3">
        <v>6240</v>
      </c>
      <c r="E39" s="35">
        <v>1902.439024390244</v>
      </c>
      <c r="F39" s="3">
        <v>211300</v>
      </c>
      <c r="G39" s="3">
        <v>780</v>
      </c>
      <c r="H39" s="3">
        <v>769600</v>
      </c>
      <c r="I39" s="3">
        <v>0</v>
      </c>
      <c r="J39" s="3">
        <v>15000</v>
      </c>
      <c r="K39" s="3">
        <v>1730</v>
      </c>
      <c r="L39" s="3">
        <v>2</v>
      </c>
      <c r="M39" s="3">
        <v>895</v>
      </c>
      <c r="N39" s="3">
        <v>3</v>
      </c>
      <c r="O39" s="3">
        <v>128</v>
      </c>
      <c r="P39" s="3">
        <v>274</v>
      </c>
      <c r="Q39" s="3">
        <v>72</v>
      </c>
      <c r="R39" s="3">
        <v>78</v>
      </c>
      <c r="S39" s="3">
        <v>146</v>
      </c>
      <c r="T39" s="12">
        <v>5.714285714285714</v>
      </c>
      <c r="U39" s="12">
        <v>0.46715328467153283</v>
      </c>
      <c r="V39" s="46">
        <v>19.23076923076923</v>
      </c>
      <c r="W39" s="12">
        <v>-47.2</v>
      </c>
      <c r="X39" s="12">
        <v>-32.3</v>
      </c>
      <c r="Y39" s="12">
        <v>-30.8</v>
      </c>
      <c r="Z39" s="12"/>
      <c r="AA39" s="12">
        <v>-30.5</v>
      </c>
      <c r="AB39" s="29">
        <v>-28.9</v>
      </c>
      <c r="AC39" s="29">
        <v>-29.9</v>
      </c>
      <c r="AD39" s="13">
        <v>-204</v>
      </c>
    </row>
    <row r="40" spans="1:30" ht="12.75">
      <c r="A40" s="3" t="s">
        <v>122</v>
      </c>
      <c r="B40" s="18">
        <v>0.928472222222222</v>
      </c>
      <c r="C40" s="3">
        <v>269</v>
      </c>
      <c r="D40" s="3">
        <v>6480</v>
      </c>
      <c r="E40" s="35">
        <v>1975.609756097561</v>
      </c>
      <c r="F40" s="3">
        <v>204500</v>
      </c>
      <c r="G40" s="3">
        <v>1300</v>
      </c>
      <c r="H40" s="3">
        <v>750500</v>
      </c>
      <c r="I40" s="3">
        <v>0</v>
      </c>
      <c r="J40" s="3">
        <v>34300</v>
      </c>
      <c r="K40" s="3">
        <v>4410</v>
      </c>
      <c r="L40" s="3">
        <v>11</v>
      </c>
      <c r="M40" s="3">
        <v>2690</v>
      </c>
      <c r="N40" s="3">
        <v>7</v>
      </c>
      <c r="O40" s="3">
        <v>375</v>
      </c>
      <c r="P40" s="3">
        <v>891</v>
      </c>
      <c r="Q40" s="3">
        <v>228</v>
      </c>
      <c r="R40" s="3">
        <v>259</v>
      </c>
      <c r="S40" s="3">
        <v>484</v>
      </c>
      <c r="T40" s="12">
        <v>4.830985915492958</v>
      </c>
      <c r="U40" s="12">
        <v>0.4208754208754209</v>
      </c>
      <c r="V40" s="46">
        <v>26.384615384615383</v>
      </c>
      <c r="W40" s="12">
        <v>-48.3</v>
      </c>
      <c r="X40" s="12">
        <v>-33.2</v>
      </c>
      <c r="Y40" s="12">
        <v>-31.6</v>
      </c>
      <c r="Z40" s="12"/>
      <c r="AA40" s="12">
        <v>-31.2</v>
      </c>
      <c r="AB40" s="12">
        <v>-30.2</v>
      </c>
      <c r="AC40" s="12">
        <v>-30.7</v>
      </c>
      <c r="AD40" s="13">
        <v>-219</v>
      </c>
    </row>
    <row r="41" spans="1:30" ht="12.75">
      <c r="A41" s="3" t="s">
        <v>69</v>
      </c>
      <c r="B41" s="18">
        <v>0.763888888888889</v>
      </c>
      <c r="C41" s="3">
        <v>19</v>
      </c>
      <c r="D41" s="3">
        <v>6720</v>
      </c>
      <c r="E41" s="35">
        <v>2048.7804878048782</v>
      </c>
      <c r="F41" s="3">
        <v>216400</v>
      </c>
      <c r="G41" s="3">
        <v>670</v>
      </c>
      <c r="H41" s="3">
        <v>779900</v>
      </c>
      <c r="I41" s="3">
        <v>0</v>
      </c>
      <c r="J41" s="3">
        <v>2090</v>
      </c>
      <c r="K41" s="3">
        <v>216</v>
      </c>
      <c r="L41" s="3">
        <v>1</v>
      </c>
      <c r="M41" s="3">
        <v>199</v>
      </c>
      <c r="N41" s="3">
        <v>0</v>
      </c>
      <c r="O41" s="3">
        <v>41</v>
      </c>
      <c r="P41" s="3">
        <v>113</v>
      </c>
      <c r="Q41" s="3">
        <v>40</v>
      </c>
      <c r="R41" s="3">
        <v>50</v>
      </c>
      <c r="S41" s="3">
        <v>311</v>
      </c>
      <c r="T41" s="12">
        <v>5.036144578313253</v>
      </c>
      <c r="U41" s="12">
        <v>0.36283185840707965</v>
      </c>
      <c r="V41" s="46">
        <v>3.1194029850746268</v>
      </c>
      <c r="W41" s="12">
        <v>-49.9</v>
      </c>
      <c r="X41" s="12"/>
      <c r="Y41" s="12"/>
      <c r="Z41" s="12"/>
      <c r="AA41" s="12"/>
      <c r="AB41" s="12"/>
      <c r="AC41" s="12"/>
      <c r="AD41" s="13"/>
    </row>
    <row r="42" spans="1:30" ht="12.75">
      <c r="A42" s="3" t="s">
        <v>258</v>
      </c>
      <c r="B42" s="18">
        <v>0.0798611111111111</v>
      </c>
      <c r="C42" s="3">
        <v>47</v>
      </c>
      <c r="D42" s="3">
        <v>6960</v>
      </c>
      <c r="E42" s="35">
        <v>2121.951219512195</v>
      </c>
      <c r="F42" s="3">
        <v>212500</v>
      </c>
      <c r="G42" s="3">
        <v>350</v>
      </c>
      <c r="H42" s="3">
        <v>779500</v>
      </c>
      <c r="I42" s="3">
        <v>0</v>
      </c>
      <c r="J42" s="3">
        <v>5360</v>
      </c>
      <c r="K42" s="3">
        <v>644</v>
      </c>
      <c r="L42" s="3">
        <v>2</v>
      </c>
      <c r="M42" s="3">
        <v>596</v>
      </c>
      <c r="N42" s="3">
        <v>2</v>
      </c>
      <c r="O42" s="3">
        <v>94</v>
      </c>
      <c r="P42" s="3">
        <v>261</v>
      </c>
      <c r="Q42" s="3">
        <v>71</v>
      </c>
      <c r="R42" s="3">
        <v>89</v>
      </c>
      <c r="S42" s="3">
        <v>492</v>
      </c>
      <c r="T42" s="12">
        <v>4.32258064516129</v>
      </c>
      <c r="U42" s="12">
        <v>0.36015325670498083</v>
      </c>
      <c r="V42" s="46">
        <v>15.314285714285715</v>
      </c>
      <c r="W42" s="12">
        <v>-50</v>
      </c>
      <c r="X42" s="12">
        <v>-34.2</v>
      </c>
      <c r="Y42" s="12">
        <v>-32.5</v>
      </c>
      <c r="Z42" s="12"/>
      <c r="AA42" s="12">
        <v>-31.7</v>
      </c>
      <c r="AB42" s="29">
        <v>-29.6</v>
      </c>
      <c r="AC42" s="29">
        <v>-30.1</v>
      </c>
      <c r="AD42" s="13">
        <v>-216</v>
      </c>
    </row>
    <row r="43" spans="1:30" ht="12.75">
      <c r="A43" s="3" t="s">
        <v>258</v>
      </c>
      <c r="B43" s="18">
        <v>0</v>
      </c>
      <c r="C43" s="3">
        <v>209</v>
      </c>
      <c r="D43" s="3">
        <v>7200</v>
      </c>
      <c r="E43" s="35">
        <v>2195.1219512195125</v>
      </c>
      <c r="F43" s="3">
        <v>202100</v>
      </c>
      <c r="G43" s="3">
        <v>580</v>
      </c>
      <c r="H43" s="3">
        <v>757600</v>
      </c>
      <c r="I43" s="3">
        <v>0</v>
      </c>
      <c r="J43" s="3">
        <v>33300</v>
      </c>
      <c r="K43" s="3">
        <v>2890</v>
      </c>
      <c r="L43" s="3">
        <v>5</v>
      </c>
      <c r="M43" s="3">
        <v>1880</v>
      </c>
      <c r="N43" s="3">
        <v>6</v>
      </c>
      <c r="O43" s="3">
        <v>202</v>
      </c>
      <c r="P43" s="3">
        <v>651</v>
      </c>
      <c r="Q43" s="3">
        <v>140</v>
      </c>
      <c r="R43" s="3">
        <v>164</v>
      </c>
      <c r="S43" s="3">
        <v>522</v>
      </c>
      <c r="T43" s="12">
        <v>6.981132075471698</v>
      </c>
      <c r="U43" s="12">
        <v>0.3102918586789555</v>
      </c>
      <c r="V43" s="46">
        <v>57.41379310344828</v>
      </c>
      <c r="W43" s="12">
        <v>-50.8</v>
      </c>
      <c r="X43" s="12"/>
      <c r="Y43" s="12"/>
      <c r="Z43" s="12"/>
      <c r="AA43" s="12"/>
      <c r="AB43" s="12"/>
      <c r="AC43" s="12"/>
      <c r="AD43" s="13"/>
    </row>
    <row r="44" spans="1:30" ht="12.75">
      <c r="A44" s="3" t="s">
        <v>258</v>
      </c>
      <c r="B44" s="18">
        <v>0.679166666666667</v>
      </c>
      <c r="C44" s="3">
        <v>108</v>
      </c>
      <c r="D44" s="3">
        <v>7440</v>
      </c>
      <c r="E44" s="35">
        <v>2268.2926829268295</v>
      </c>
      <c r="F44" s="3">
        <v>207500</v>
      </c>
      <c r="G44" s="3">
        <v>820</v>
      </c>
      <c r="H44" s="3">
        <v>773700</v>
      </c>
      <c r="I44" s="3">
        <v>0</v>
      </c>
      <c r="J44" s="3">
        <v>13600</v>
      </c>
      <c r="K44" s="3">
        <v>1030</v>
      </c>
      <c r="L44" s="3">
        <v>2</v>
      </c>
      <c r="M44" s="3">
        <v>1010</v>
      </c>
      <c r="N44" s="3">
        <v>2</v>
      </c>
      <c r="O44" s="3">
        <v>135</v>
      </c>
      <c r="P44" s="3">
        <v>408</v>
      </c>
      <c r="Q44" s="3">
        <v>101</v>
      </c>
      <c r="R44" s="3">
        <v>116</v>
      </c>
      <c r="S44" s="3">
        <v>1540</v>
      </c>
      <c r="T44" s="12">
        <v>6.666666666666667</v>
      </c>
      <c r="U44" s="12">
        <v>0.33088235294117646</v>
      </c>
      <c r="V44" s="46">
        <v>16.585365853658537</v>
      </c>
      <c r="W44" s="12">
        <v>-52.4</v>
      </c>
      <c r="X44" s="12"/>
      <c r="Y44" s="12"/>
      <c r="Z44" s="12"/>
      <c r="AA44" s="12"/>
      <c r="AB44" s="12"/>
      <c r="AC44" s="12"/>
      <c r="AD44" s="13"/>
    </row>
    <row r="45" spans="1:30" ht="12.75">
      <c r="A45" s="3" t="s">
        <v>258</v>
      </c>
      <c r="B45" s="18">
        <v>0.866666666666667</v>
      </c>
      <c r="C45" s="3">
        <v>143</v>
      </c>
      <c r="D45" s="3">
        <v>7680</v>
      </c>
      <c r="E45" s="35">
        <v>2341.4634146341464</v>
      </c>
      <c r="F45" s="3">
        <v>203300</v>
      </c>
      <c r="G45" s="3">
        <v>940</v>
      </c>
      <c r="H45" s="3">
        <v>771700</v>
      </c>
      <c r="I45" s="3">
        <v>0</v>
      </c>
      <c r="J45" s="3">
        <v>18200</v>
      </c>
      <c r="K45" s="3">
        <v>1680</v>
      </c>
      <c r="L45" s="3">
        <v>4</v>
      </c>
      <c r="M45" s="3">
        <v>1680</v>
      </c>
      <c r="N45" s="3">
        <v>4</v>
      </c>
      <c r="O45" s="3">
        <v>199</v>
      </c>
      <c r="P45" s="3">
        <v>637</v>
      </c>
      <c r="Q45" s="3">
        <v>142</v>
      </c>
      <c r="R45" s="3">
        <v>174</v>
      </c>
      <c r="S45" s="3">
        <v>1370</v>
      </c>
      <c r="T45" s="12">
        <v>5.416666666666667</v>
      </c>
      <c r="U45" s="12">
        <v>0.31240188383045525</v>
      </c>
      <c r="V45" s="46">
        <v>19.361702127659573</v>
      </c>
      <c r="W45" s="12">
        <v>-52.3</v>
      </c>
      <c r="X45" s="12">
        <v>-37.7</v>
      </c>
      <c r="Y45" s="12">
        <v>-35.1</v>
      </c>
      <c r="Z45" s="12"/>
      <c r="AA45" s="12" t="s">
        <v>263</v>
      </c>
      <c r="AB45" s="12">
        <v>-30.3</v>
      </c>
      <c r="AC45" s="12">
        <v>-32.7</v>
      </c>
      <c r="AD45" s="13">
        <v>-229</v>
      </c>
    </row>
    <row r="46" spans="1:30" ht="12.75">
      <c r="A46" s="3" t="s">
        <v>258</v>
      </c>
      <c r="B46" s="18">
        <v>0</v>
      </c>
      <c r="C46" s="3">
        <v>78</v>
      </c>
      <c r="D46" s="3">
        <v>7920</v>
      </c>
      <c r="E46" s="35">
        <v>2414.6341463414637</v>
      </c>
      <c r="F46" s="3">
        <v>203900</v>
      </c>
      <c r="G46" s="3">
        <v>1100</v>
      </c>
      <c r="H46" s="3">
        <v>778500</v>
      </c>
      <c r="I46" s="3">
        <v>0</v>
      </c>
      <c r="J46" s="3">
        <v>11500</v>
      </c>
      <c r="K46" s="3">
        <v>1260</v>
      </c>
      <c r="L46" s="3">
        <v>5</v>
      </c>
      <c r="M46" s="3">
        <v>1440</v>
      </c>
      <c r="N46" s="3">
        <v>4</v>
      </c>
      <c r="O46" s="3">
        <v>214</v>
      </c>
      <c r="P46" s="3">
        <v>567</v>
      </c>
      <c r="Q46" s="3">
        <v>147</v>
      </c>
      <c r="R46" s="3">
        <v>165</v>
      </c>
      <c r="S46" s="3">
        <v>1170</v>
      </c>
      <c r="T46" s="12">
        <v>4.2592592592592595</v>
      </c>
      <c r="U46" s="12">
        <v>0.37742504409171074</v>
      </c>
      <c r="V46" s="46">
        <v>10.454545454545455</v>
      </c>
      <c r="W46" s="12">
        <v>-50.6</v>
      </c>
      <c r="X46" s="12"/>
      <c r="Y46" s="12"/>
      <c r="Z46" s="12"/>
      <c r="AA46" s="12"/>
      <c r="AB46" s="12"/>
      <c r="AC46" s="12"/>
      <c r="AD46" s="13"/>
    </row>
    <row r="47" spans="1:30" ht="12.75">
      <c r="A47" s="3" t="s">
        <v>259</v>
      </c>
      <c r="B47" s="18">
        <v>0.199305555555556</v>
      </c>
      <c r="C47" s="3">
        <v>110</v>
      </c>
      <c r="D47" s="3">
        <v>8160</v>
      </c>
      <c r="E47" s="35">
        <v>2487.8048780487807</v>
      </c>
      <c r="F47" s="3">
        <v>204400</v>
      </c>
      <c r="G47" s="3">
        <v>390</v>
      </c>
      <c r="H47" s="3">
        <v>777900</v>
      </c>
      <c r="I47" s="3">
        <v>0</v>
      </c>
      <c r="J47" s="3">
        <v>12000</v>
      </c>
      <c r="K47" s="3">
        <v>1420</v>
      </c>
      <c r="L47" s="3">
        <v>7</v>
      </c>
      <c r="M47" s="3">
        <v>1410</v>
      </c>
      <c r="N47" s="3">
        <v>5</v>
      </c>
      <c r="O47" s="3">
        <v>230</v>
      </c>
      <c r="P47" s="3">
        <v>576</v>
      </c>
      <c r="Q47" s="3">
        <v>178</v>
      </c>
      <c r="R47" s="3">
        <v>196</v>
      </c>
      <c r="S47" s="3">
        <v>1280</v>
      </c>
      <c r="T47" s="12">
        <v>4.240282685512367</v>
      </c>
      <c r="U47" s="12">
        <v>0.3993055555555556</v>
      </c>
      <c r="V47" s="46">
        <v>30.76923076923077</v>
      </c>
      <c r="W47" s="12">
        <v>-52.1</v>
      </c>
      <c r="X47" s="12"/>
      <c r="Y47" s="12"/>
      <c r="Z47" s="12"/>
      <c r="AA47" s="12"/>
      <c r="AB47" s="12"/>
      <c r="AC47" s="12"/>
      <c r="AD47" s="13"/>
    </row>
    <row r="48" spans="1:30" ht="12.75">
      <c r="A48" s="3" t="s">
        <v>260</v>
      </c>
      <c r="B48" s="18">
        <v>0.439583333333333</v>
      </c>
      <c r="C48" s="3">
        <v>41</v>
      </c>
      <c r="D48" s="3">
        <v>8400</v>
      </c>
      <c r="E48" s="35">
        <v>2560.9756097560976</v>
      </c>
      <c r="F48" s="3">
        <v>211700</v>
      </c>
      <c r="G48" s="3">
        <v>600</v>
      </c>
      <c r="H48" s="3">
        <v>779600</v>
      </c>
      <c r="I48" s="3">
        <v>0</v>
      </c>
      <c r="J48" s="3">
        <v>5830</v>
      </c>
      <c r="K48" s="3">
        <v>804</v>
      </c>
      <c r="L48" s="3">
        <v>2</v>
      </c>
      <c r="M48" s="3">
        <v>609</v>
      </c>
      <c r="N48" s="3">
        <v>1</v>
      </c>
      <c r="O48" s="3">
        <v>79</v>
      </c>
      <c r="P48" s="3">
        <v>194</v>
      </c>
      <c r="Q48" s="3">
        <v>52</v>
      </c>
      <c r="R48" s="3">
        <v>58</v>
      </c>
      <c r="S48" s="3">
        <v>452</v>
      </c>
      <c r="T48" s="12">
        <v>4.125973106864826</v>
      </c>
      <c r="U48" s="12">
        <v>0.4072164948453608</v>
      </c>
      <c r="V48" s="46">
        <v>9.716666666666667</v>
      </c>
      <c r="W48" s="12">
        <v>-51.2</v>
      </c>
      <c r="X48" s="12">
        <v>-35.7</v>
      </c>
      <c r="Y48" s="12">
        <v>-32.5</v>
      </c>
      <c r="Z48" s="12">
        <v>-32.2</v>
      </c>
      <c r="AA48" s="12">
        <v>-32.2</v>
      </c>
      <c r="AB48" s="29">
        <v>-29.8</v>
      </c>
      <c r="AC48" s="29">
        <v>-31.5</v>
      </c>
      <c r="AD48" s="13">
        <v>-235</v>
      </c>
    </row>
    <row r="49" spans="1:30" ht="12.75">
      <c r="A49" s="3" t="s">
        <v>261</v>
      </c>
      <c r="B49" s="18">
        <v>0.145833333333333</v>
      </c>
      <c r="C49" s="3">
        <v>78</v>
      </c>
      <c r="D49" s="3">
        <v>8640</v>
      </c>
      <c r="E49" s="35">
        <v>2634.146341463415</v>
      </c>
      <c r="F49" s="3">
        <v>212400</v>
      </c>
      <c r="G49" s="3">
        <v>370</v>
      </c>
      <c r="H49" s="3">
        <v>777800</v>
      </c>
      <c r="I49" s="3">
        <v>0</v>
      </c>
      <c r="J49" s="3">
        <v>6590</v>
      </c>
      <c r="K49" s="3">
        <v>1240</v>
      </c>
      <c r="L49" s="3">
        <v>2</v>
      </c>
      <c r="M49" s="3">
        <v>881</v>
      </c>
      <c r="N49" s="3">
        <v>2</v>
      </c>
      <c r="O49" s="3">
        <v>80</v>
      </c>
      <c r="P49" s="3">
        <v>229</v>
      </c>
      <c r="Q49" s="3">
        <v>49</v>
      </c>
      <c r="R49" s="3">
        <v>63</v>
      </c>
      <c r="S49" s="3">
        <v>270</v>
      </c>
      <c r="T49" s="12">
        <v>3.107024988213107</v>
      </c>
      <c r="U49" s="12">
        <v>0.34934497816593885</v>
      </c>
      <c r="V49" s="46">
        <v>17.81081081081081</v>
      </c>
      <c r="W49" s="12">
        <v>-51</v>
      </c>
      <c r="X49" s="12"/>
      <c r="Y49" s="12"/>
      <c r="Z49" s="12"/>
      <c r="AA49" s="12"/>
      <c r="AB49" s="12"/>
      <c r="AC49" s="12"/>
      <c r="AD49" s="13"/>
    </row>
    <row r="50" spans="1:30" ht="13.5" thickBot="1">
      <c r="A50" s="117" t="s">
        <v>261</v>
      </c>
      <c r="B50" s="141">
        <v>0.332638888888889</v>
      </c>
      <c r="C50" s="117">
        <v>86</v>
      </c>
      <c r="D50" s="117">
        <v>8800</v>
      </c>
      <c r="E50" s="113">
        <v>2682.9268292682927</v>
      </c>
      <c r="F50" s="117">
        <v>213300</v>
      </c>
      <c r="G50" s="117">
        <v>430</v>
      </c>
      <c r="H50" s="117">
        <v>777600</v>
      </c>
      <c r="I50" s="117">
        <v>0</v>
      </c>
      <c r="J50" s="117">
        <v>5510</v>
      </c>
      <c r="K50" s="117">
        <v>1140</v>
      </c>
      <c r="L50" s="117">
        <v>2</v>
      </c>
      <c r="M50" s="117">
        <v>956</v>
      </c>
      <c r="N50" s="117">
        <v>1</v>
      </c>
      <c r="O50" s="117">
        <v>110</v>
      </c>
      <c r="P50" s="117">
        <v>332</v>
      </c>
      <c r="Q50" s="117">
        <v>81</v>
      </c>
      <c r="R50" s="117">
        <v>103</v>
      </c>
      <c r="S50" s="117">
        <v>419</v>
      </c>
      <c r="T50" s="116">
        <v>2.62881679389313</v>
      </c>
      <c r="U50" s="116">
        <v>0.3313253012048193</v>
      </c>
      <c r="V50" s="142">
        <v>12.813953488372093</v>
      </c>
      <c r="W50" s="116">
        <v>-50.4</v>
      </c>
      <c r="X50" s="116">
        <v>-35.3</v>
      </c>
      <c r="Y50" s="116">
        <v>-31.7</v>
      </c>
      <c r="Z50" s="116">
        <v>-33</v>
      </c>
      <c r="AA50" s="116">
        <v>-31.3</v>
      </c>
      <c r="AB50" s="116">
        <v>-31.1</v>
      </c>
      <c r="AC50" s="116">
        <v>-31.2</v>
      </c>
      <c r="AD50" s="138">
        <v>-236</v>
      </c>
    </row>
    <row r="51" spans="1:30" ht="12.75">
      <c r="A51" s="3"/>
      <c r="B51" s="3"/>
      <c r="C51" s="3"/>
      <c r="D51" s="3"/>
      <c r="F51" s="3"/>
      <c r="G51" s="3"/>
      <c r="H51" s="3"/>
      <c r="I51" s="3"/>
      <c r="J51" s="3"/>
      <c r="K51" s="3"/>
      <c r="L51" s="3"/>
      <c r="M51" s="3"/>
      <c r="N51" s="3"/>
      <c r="O51" s="3"/>
      <c r="P51" s="3"/>
      <c r="Q51" s="3"/>
      <c r="R51" s="3"/>
      <c r="S51" s="3"/>
      <c r="T51" s="3"/>
      <c r="U51" s="3"/>
      <c r="V51" s="46"/>
      <c r="W51" s="12"/>
      <c r="X51" s="3"/>
      <c r="Y51" s="3"/>
      <c r="Z51" s="3"/>
      <c r="AA51" s="3"/>
      <c r="AB51" s="3"/>
      <c r="AC51" s="3"/>
      <c r="AD51" s="3"/>
    </row>
    <row r="52" spans="1:30" ht="12.75">
      <c r="A52" s="32" t="s">
        <v>51</v>
      </c>
      <c r="B52" s="32"/>
      <c r="C52" s="32"/>
      <c r="D52" s="32"/>
      <c r="F52" s="3"/>
      <c r="G52" s="3"/>
      <c r="H52" s="3"/>
      <c r="I52" s="3"/>
      <c r="J52" s="3"/>
      <c r="K52" s="3"/>
      <c r="L52" s="3"/>
      <c r="M52" s="3"/>
      <c r="N52" s="3"/>
      <c r="O52" s="3"/>
      <c r="P52" s="3"/>
      <c r="Q52" s="3"/>
      <c r="R52" s="3"/>
      <c r="S52" s="3"/>
      <c r="T52" s="3"/>
      <c r="U52" s="3"/>
      <c r="V52" s="46"/>
      <c r="W52" s="12"/>
      <c r="X52" s="12"/>
      <c r="Y52" s="12"/>
      <c r="Z52" s="12"/>
      <c r="AA52" s="12"/>
      <c r="AB52" s="12"/>
      <c r="AC52" s="12"/>
      <c r="AD52" s="12"/>
    </row>
    <row r="53" spans="1:30" ht="12.75">
      <c r="A53" s="32" t="s">
        <v>262</v>
      </c>
      <c r="B53" s="32"/>
      <c r="C53" s="32"/>
      <c r="D53" s="32"/>
      <c r="F53" s="32"/>
      <c r="G53" s="32"/>
      <c r="H53" s="3"/>
      <c r="I53" s="3"/>
      <c r="J53" s="3"/>
      <c r="K53" s="3"/>
      <c r="L53" s="3"/>
      <c r="M53" s="3"/>
      <c r="N53" s="3"/>
      <c r="O53" s="3"/>
      <c r="P53" s="3"/>
      <c r="Q53" s="3"/>
      <c r="R53" s="3"/>
      <c r="S53" s="3"/>
      <c r="T53" s="3"/>
      <c r="U53" s="3"/>
      <c r="V53" s="46"/>
      <c r="W53" s="12"/>
      <c r="X53" s="3"/>
      <c r="Y53" s="3"/>
      <c r="Z53" s="3"/>
      <c r="AA53" s="3"/>
      <c r="AB53" s="3"/>
      <c r="AC53" s="12"/>
      <c r="AD53" s="3"/>
    </row>
    <row r="54" spans="1:30" ht="12.75">
      <c r="A54" s="61" t="s">
        <v>52</v>
      </c>
      <c r="B54" s="61"/>
      <c r="C54" s="61"/>
      <c r="D54" s="61"/>
      <c r="F54" s="3"/>
      <c r="G54" s="3"/>
      <c r="H54" s="3"/>
      <c r="I54" s="3"/>
      <c r="J54" s="3"/>
      <c r="K54" s="3"/>
      <c r="L54" s="3"/>
      <c r="M54" s="3"/>
      <c r="N54" s="3"/>
      <c r="O54" s="3"/>
      <c r="P54" s="3"/>
      <c r="Q54" s="3"/>
      <c r="R54" s="3"/>
      <c r="S54" s="3"/>
      <c r="T54" s="3"/>
      <c r="U54" s="3"/>
      <c r="V54" s="46"/>
      <c r="W54" s="12"/>
      <c r="X54" s="3"/>
      <c r="Y54" s="3"/>
      <c r="Z54" s="3"/>
      <c r="AA54" s="3"/>
      <c r="AB54" s="3"/>
      <c r="AC54" s="3"/>
      <c r="AD54" s="3"/>
    </row>
  </sheetData>
  <printOptions/>
  <pageMargins left="0.75" right="0.75" top="1" bottom="1" header="0.5" footer="0.5"/>
  <pageSetup fitToHeight="1" fitToWidth="1" orientation="portrait"/>
</worksheet>
</file>

<file path=xl/worksheets/sheet2.xml><?xml version="1.0" encoding="utf-8"?>
<worksheet xmlns="http://schemas.openxmlformats.org/spreadsheetml/2006/main" xmlns:r="http://schemas.openxmlformats.org/officeDocument/2006/relationships">
  <sheetPr>
    <pageSetUpPr fitToPage="1"/>
  </sheetPr>
  <dimension ref="A1:V38"/>
  <sheetViews>
    <sheetView workbookViewId="0" topLeftCell="A1">
      <selection activeCell="A1" sqref="A1"/>
    </sheetView>
  </sheetViews>
  <sheetFormatPr defaultColWidth="11.00390625" defaultRowHeight="12.75"/>
  <cols>
    <col min="1" max="1" width="6.75390625" style="14" customWidth="1"/>
    <col min="2" max="2" width="5.75390625" style="14" bestFit="1" customWidth="1"/>
    <col min="3" max="3" width="6.625" style="14" bestFit="1" customWidth="1"/>
    <col min="4" max="4" width="8.75390625" style="14" bestFit="1" customWidth="1"/>
    <col min="5" max="5" width="5.125" style="14" bestFit="1" customWidth="1"/>
    <col min="6" max="7" width="5.00390625" style="15" bestFit="1" customWidth="1"/>
    <col min="8" max="8" width="3.875" style="16" bestFit="1" customWidth="1"/>
    <col min="9" max="9" width="4.375" style="16" bestFit="1" customWidth="1"/>
    <col min="10" max="10" width="3.875" style="16" bestFit="1" customWidth="1"/>
    <col min="11" max="11" width="4.375" style="16" bestFit="1" customWidth="1"/>
    <col min="12" max="15" width="3.875" style="16" bestFit="1" customWidth="1"/>
    <col min="16" max="16" width="7.375" style="14" bestFit="1" customWidth="1"/>
    <col min="17" max="18" width="5.875" style="14" bestFit="1" customWidth="1"/>
    <col min="19" max="19" width="5.75390625" style="14" bestFit="1" customWidth="1"/>
    <col min="20" max="21" width="4.625" style="14" bestFit="1" customWidth="1"/>
    <col min="22" max="22" width="6.75390625" style="14" bestFit="1" customWidth="1"/>
    <col min="23" max="16384" width="10.75390625" style="14" customWidth="1"/>
  </cols>
  <sheetData>
    <row r="1" spans="1:22" ht="15.75" thickBot="1">
      <c r="A1" s="20" t="s">
        <v>9</v>
      </c>
      <c r="V1"/>
    </row>
    <row r="2" spans="1:22" ht="15">
      <c r="A2" s="106" t="s">
        <v>61</v>
      </c>
      <c r="B2" s="106" t="s">
        <v>63</v>
      </c>
      <c r="C2" s="106" t="s">
        <v>64</v>
      </c>
      <c r="D2" s="107" t="s">
        <v>305</v>
      </c>
      <c r="E2" s="107" t="s">
        <v>66</v>
      </c>
      <c r="F2" s="108" t="s">
        <v>127</v>
      </c>
      <c r="G2" s="108" t="s">
        <v>130</v>
      </c>
      <c r="H2" s="109" t="s">
        <v>131</v>
      </c>
      <c r="I2" s="109" t="s">
        <v>132</v>
      </c>
      <c r="J2" s="109" t="s">
        <v>133</v>
      </c>
      <c r="K2" s="109" t="s">
        <v>134</v>
      </c>
      <c r="L2" s="109" t="s">
        <v>303</v>
      </c>
      <c r="M2" s="109" t="s">
        <v>304</v>
      </c>
      <c r="N2" s="109" t="s">
        <v>278</v>
      </c>
      <c r="O2" s="109" t="s">
        <v>279</v>
      </c>
      <c r="P2" s="106" t="s">
        <v>40</v>
      </c>
      <c r="Q2" s="109" t="s">
        <v>187</v>
      </c>
      <c r="R2" s="106" t="s">
        <v>255</v>
      </c>
      <c r="S2" s="111" t="s">
        <v>281</v>
      </c>
      <c r="T2" s="111" t="s">
        <v>282</v>
      </c>
      <c r="U2" s="110" t="s">
        <v>283</v>
      </c>
      <c r="V2" s="110" t="s">
        <v>41</v>
      </c>
    </row>
    <row r="3" spans="1:22" ht="15.75" thickBot="1">
      <c r="A3" s="4" t="s">
        <v>62</v>
      </c>
      <c r="B3" s="4" t="s">
        <v>65</v>
      </c>
      <c r="C3" s="4" t="s">
        <v>59</v>
      </c>
      <c r="D3" s="37" t="s">
        <v>110</v>
      </c>
      <c r="E3" s="37" t="s">
        <v>110</v>
      </c>
      <c r="F3" s="48" t="s">
        <v>39</v>
      </c>
      <c r="G3" s="48" t="s">
        <v>39</v>
      </c>
      <c r="H3" s="50" t="s">
        <v>39</v>
      </c>
      <c r="I3" s="50" t="s">
        <v>39</v>
      </c>
      <c r="J3" s="50" t="s">
        <v>39</v>
      </c>
      <c r="K3" s="50" t="s">
        <v>39</v>
      </c>
      <c r="L3" s="50" t="s">
        <v>39</v>
      </c>
      <c r="M3" s="50" t="s">
        <v>39</v>
      </c>
      <c r="N3" s="50" t="s">
        <v>39</v>
      </c>
      <c r="O3" s="50" t="s">
        <v>39</v>
      </c>
      <c r="P3" s="7" t="s">
        <v>271</v>
      </c>
      <c r="Q3" s="7" t="s">
        <v>271</v>
      </c>
      <c r="R3" s="7" t="s">
        <v>271</v>
      </c>
      <c r="S3" s="7" t="s">
        <v>118</v>
      </c>
      <c r="T3" s="7" t="s">
        <v>118</v>
      </c>
      <c r="U3" s="7" t="s">
        <v>118</v>
      </c>
      <c r="V3" s="4"/>
    </row>
    <row r="4" spans="1:22" ht="15.75" thickTop="1">
      <c r="A4" s="20">
        <v>140</v>
      </c>
      <c r="B4" s="21">
        <f>A4*0.3048</f>
        <v>42.672000000000004</v>
      </c>
      <c r="C4" s="20">
        <v>736</v>
      </c>
      <c r="D4" s="21">
        <f aca="true" t="shared" si="0" ref="D4:D36">(C4/2.1)/1000</f>
        <v>0.3504761904761905</v>
      </c>
      <c r="E4" s="21">
        <f aca="true" t="shared" si="1" ref="E4:E36">0.5-D4</f>
        <v>0.1495238095238095</v>
      </c>
      <c r="F4" s="34">
        <v>213.3152173913043</v>
      </c>
      <c r="G4" s="34">
        <v>291.81521739130426</v>
      </c>
      <c r="H4" s="35">
        <v>2.6024456521739125</v>
      </c>
      <c r="I4" s="35">
        <v>0.298641304347826</v>
      </c>
      <c r="J4" s="35">
        <v>1.9198369565217388</v>
      </c>
      <c r="K4" s="35">
        <v>0.12798913043478258</v>
      </c>
      <c r="L4" s="35">
        <v>0.7679347826086955</v>
      </c>
      <c r="M4" s="35">
        <v>0.298641304347826</v>
      </c>
      <c r="N4" s="35">
        <v>0</v>
      </c>
      <c r="O4" s="35">
        <v>0</v>
      </c>
      <c r="P4" s="34">
        <v>64.52830188679245</v>
      </c>
      <c r="Q4" s="35">
        <v>2.571428571428572</v>
      </c>
      <c r="R4" s="35">
        <v>1.3679999999999999</v>
      </c>
      <c r="S4" s="12"/>
      <c r="T4" s="12"/>
      <c r="U4" s="3"/>
      <c r="V4" s="105"/>
    </row>
    <row r="5" spans="1:22" ht="15">
      <c r="A5" s="20">
        <v>200</v>
      </c>
      <c r="B5" s="21">
        <f aca="true" t="shared" si="2" ref="B5:B36">A5*0.3048</f>
        <v>60.96</v>
      </c>
      <c r="C5" s="20">
        <v>726</v>
      </c>
      <c r="D5" s="21">
        <f t="shared" si="0"/>
        <v>0.3457142857142857</v>
      </c>
      <c r="E5" s="21">
        <f t="shared" si="1"/>
        <v>0.1542857142857143</v>
      </c>
      <c r="F5" s="34">
        <v>593.5537190082646</v>
      </c>
      <c r="G5" s="34">
        <v>2231.4049586776864</v>
      </c>
      <c r="H5" s="35">
        <v>1.6066115702479342</v>
      </c>
      <c r="I5" s="35">
        <v>0.3570247933884298</v>
      </c>
      <c r="J5" s="35">
        <v>2.4991735537190087</v>
      </c>
      <c r="K5" s="35">
        <v>0.3123966942148761</v>
      </c>
      <c r="L5" s="35">
        <v>1.2495867768595044</v>
      </c>
      <c r="M5" s="35">
        <v>0.5801652892561985</v>
      </c>
      <c r="N5" s="35">
        <v>0.40165289256198355</v>
      </c>
      <c r="O5" s="35">
        <v>0</v>
      </c>
      <c r="P5" s="34">
        <v>543.4782608695652</v>
      </c>
      <c r="Q5" s="35">
        <v>2.1538461538461537</v>
      </c>
      <c r="R5" s="35">
        <v>3.7593984962406015</v>
      </c>
      <c r="S5" s="12"/>
      <c r="T5" s="12"/>
      <c r="U5" s="3"/>
      <c r="V5" s="105"/>
    </row>
    <row r="6" spans="1:22" ht="15">
      <c r="A6" s="20">
        <v>260</v>
      </c>
      <c r="B6" s="21">
        <f t="shared" si="2"/>
        <v>79.248</v>
      </c>
      <c r="C6" s="20">
        <v>718</v>
      </c>
      <c r="D6" s="21">
        <f t="shared" si="0"/>
        <v>0.3419047619047619</v>
      </c>
      <c r="E6" s="21">
        <f t="shared" si="1"/>
        <v>0.15809523809523812</v>
      </c>
      <c r="F6" s="34">
        <v>291.3091922005572</v>
      </c>
      <c r="G6" s="34">
        <v>22287.465181058502</v>
      </c>
      <c r="H6" s="35">
        <v>0</v>
      </c>
      <c r="I6" s="35">
        <v>0</v>
      </c>
      <c r="J6" s="35">
        <v>0.5548746518105852</v>
      </c>
      <c r="K6" s="35">
        <v>0</v>
      </c>
      <c r="L6" s="35">
        <v>0.2311977715877438</v>
      </c>
      <c r="M6" s="35">
        <v>0.0924791086350975</v>
      </c>
      <c r="N6" s="35">
        <v>0</v>
      </c>
      <c r="O6" s="35">
        <v>0</v>
      </c>
      <c r="P6" s="34"/>
      <c r="Q6" s="35">
        <v>2.5</v>
      </c>
      <c r="R6" s="35">
        <v>76.50793650793649</v>
      </c>
      <c r="S6" s="12">
        <v>-24.95</v>
      </c>
      <c r="T6" s="12">
        <v>-63.7</v>
      </c>
      <c r="U6" s="3"/>
      <c r="V6" s="105">
        <f>(S6+1000)/(T6+1000)</f>
        <v>1.0413863078073267</v>
      </c>
    </row>
    <row r="7" spans="1:21" s="30" customFormat="1" ht="15">
      <c r="A7" s="40">
        <v>320</v>
      </c>
      <c r="B7" s="21">
        <f t="shared" si="2"/>
        <v>97.536</v>
      </c>
      <c r="C7" s="40">
        <v>665</v>
      </c>
      <c r="D7" s="41">
        <f t="shared" si="0"/>
        <v>0.31666666666666665</v>
      </c>
      <c r="E7" s="41">
        <f t="shared" si="1"/>
        <v>0.18333333333333335</v>
      </c>
      <c r="F7" s="34">
        <v>7474.21052631579</v>
      </c>
      <c r="G7" s="34">
        <v>42494.73684210527</v>
      </c>
      <c r="H7" s="35">
        <v>0</v>
      </c>
      <c r="I7" s="35">
        <v>0</v>
      </c>
      <c r="J7" s="35">
        <v>0.9842105263157896</v>
      </c>
      <c r="K7" s="35">
        <v>0.1736842105263158</v>
      </c>
      <c r="L7" s="35">
        <v>0.2894736842105263</v>
      </c>
      <c r="M7" s="35">
        <v>0.11578947368421055</v>
      </c>
      <c r="N7" s="35">
        <v>0</v>
      </c>
      <c r="O7" s="35">
        <v>0</v>
      </c>
      <c r="P7" s="42"/>
      <c r="Q7" s="43">
        <v>2.5</v>
      </c>
      <c r="R7" s="35">
        <v>5.685515104570101</v>
      </c>
      <c r="S7" s="12"/>
      <c r="T7" s="12"/>
      <c r="U7" s="3"/>
    </row>
    <row r="8" spans="1:22" ht="15">
      <c r="A8" s="20">
        <v>380</v>
      </c>
      <c r="B8" s="21">
        <f t="shared" si="2"/>
        <v>115.82400000000001</v>
      </c>
      <c r="C8" s="20">
        <v>375</v>
      </c>
      <c r="D8" s="21">
        <f t="shared" si="0"/>
        <v>0.17857142857142855</v>
      </c>
      <c r="E8" s="21">
        <f t="shared" si="1"/>
        <v>0.32142857142857145</v>
      </c>
      <c r="F8" s="34">
        <v>17262</v>
      </c>
      <c r="G8" s="34">
        <v>7830</v>
      </c>
      <c r="H8" s="35">
        <v>3.78</v>
      </c>
      <c r="I8" s="35">
        <v>1.08</v>
      </c>
      <c r="J8" s="35">
        <v>1.26</v>
      </c>
      <c r="K8" s="35">
        <v>1.08</v>
      </c>
      <c r="L8" s="35">
        <v>0.54</v>
      </c>
      <c r="M8" s="35">
        <v>0.36</v>
      </c>
      <c r="N8" s="35">
        <v>0</v>
      </c>
      <c r="O8" s="35">
        <v>0</v>
      </c>
      <c r="P8" s="34">
        <v>1553.5714285714287</v>
      </c>
      <c r="Q8" s="35">
        <v>1.5</v>
      </c>
      <c r="R8" s="35">
        <v>0.45359749739311783</v>
      </c>
      <c r="S8" s="12">
        <v>-21.82</v>
      </c>
      <c r="T8" s="12">
        <v>-49.4</v>
      </c>
      <c r="U8" s="3">
        <v>-222</v>
      </c>
      <c r="V8" s="105">
        <f>(S8+1000)/(T8+1000)</f>
        <v>1.0290132547864506</v>
      </c>
    </row>
    <row r="9" spans="1:21" ht="15">
      <c r="A9" s="20">
        <v>440</v>
      </c>
      <c r="B9" s="21">
        <f t="shared" si="2"/>
        <v>134.112</v>
      </c>
      <c r="C9" s="20">
        <v>413</v>
      </c>
      <c r="D9" s="21">
        <f t="shared" si="0"/>
        <v>0.19666666666666666</v>
      </c>
      <c r="E9" s="21">
        <f t="shared" si="1"/>
        <v>0.30333333333333334</v>
      </c>
      <c r="F9" s="34">
        <v>22364.406779661018</v>
      </c>
      <c r="G9" s="34">
        <v>19588.13559322034</v>
      </c>
      <c r="H9" s="35">
        <v>36.70847457627119</v>
      </c>
      <c r="I9" s="35">
        <v>0.616949152542373</v>
      </c>
      <c r="J9" s="35">
        <v>2.005084745762712</v>
      </c>
      <c r="K9" s="35">
        <v>0.616949152542373</v>
      </c>
      <c r="L9" s="35">
        <v>4.627118644067797</v>
      </c>
      <c r="M9" s="35">
        <v>0.3084745762711865</v>
      </c>
      <c r="N9" s="35">
        <v>0</v>
      </c>
      <c r="O9" s="35">
        <v>0</v>
      </c>
      <c r="P9" s="34">
        <v>505.9760956175299</v>
      </c>
      <c r="Q9" s="35">
        <v>15</v>
      </c>
      <c r="R9" s="35">
        <v>0.8758620689655173</v>
      </c>
      <c r="S9" s="12"/>
      <c r="T9" s="12">
        <v>-57.1</v>
      </c>
      <c r="U9" s="3"/>
    </row>
    <row r="10" spans="1:21" ht="15">
      <c r="A10" s="20">
        <v>500</v>
      </c>
      <c r="B10" s="21">
        <f t="shared" si="2"/>
        <v>152.4</v>
      </c>
      <c r="C10" s="20">
        <v>402</v>
      </c>
      <c r="D10" s="21">
        <f t="shared" si="0"/>
        <v>0.19142857142857142</v>
      </c>
      <c r="E10" s="21">
        <f t="shared" si="1"/>
        <v>0.3085714285714286</v>
      </c>
      <c r="F10" s="34">
        <v>1724.7761194029854</v>
      </c>
      <c r="G10" s="34">
        <v>1505.5522388059703</v>
      </c>
      <c r="H10" s="35">
        <v>7.253731343283584</v>
      </c>
      <c r="I10" s="35">
        <v>1.128358208955224</v>
      </c>
      <c r="J10" s="35">
        <v>1.4507462686567167</v>
      </c>
      <c r="K10" s="35">
        <v>1.128358208955224</v>
      </c>
      <c r="L10" s="35">
        <v>0.48358208955223886</v>
      </c>
      <c r="M10" s="35">
        <v>0.3223880597014926</v>
      </c>
      <c r="N10" s="35">
        <v>0</v>
      </c>
      <c r="O10" s="35">
        <v>0</v>
      </c>
      <c r="P10" s="34">
        <v>172.96296296296296</v>
      </c>
      <c r="Q10" s="35">
        <v>1.5</v>
      </c>
      <c r="R10" s="35">
        <v>0.8728971962616822</v>
      </c>
      <c r="S10" s="12"/>
      <c r="T10" s="12"/>
      <c r="U10" s="3"/>
    </row>
    <row r="11" spans="1:22" ht="15">
      <c r="A11" s="20">
        <v>560</v>
      </c>
      <c r="B11" s="21">
        <f t="shared" si="2"/>
        <v>170.68800000000002</v>
      </c>
      <c r="C11" s="20">
        <v>503</v>
      </c>
      <c r="D11" s="21">
        <f t="shared" si="0"/>
        <v>0.23952380952380953</v>
      </c>
      <c r="E11" s="21">
        <f t="shared" si="1"/>
        <v>0.2604761904761905</v>
      </c>
      <c r="F11" s="34">
        <v>11809.980119284295</v>
      </c>
      <c r="G11" s="34">
        <v>10037.395626242544</v>
      </c>
      <c r="H11" s="35">
        <v>72.53459244532803</v>
      </c>
      <c r="I11" s="35">
        <v>0.6524850894632206</v>
      </c>
      <c r="J11" s="35">
        <v>1.957455268389662</v>
      </c>
      <c r="K11" s="35">
        <v>0.7612326043737574</v>
      </c>
      <c r="L11" s="35">
        <v>0.43499005964214715</v>
      </c>
      <c r="M11" s="35">
        <v>0.43499005964214715</v>
      </c>
      <c r="N11" s="35">
        <v>0</v>
      </c>
      <c r="O11" s="35">
        <v>0</v>
      </c>
      <c r="P11" s="34">
        <v>134.74452554744525</v>
      </c>
      <c r="Q11" s="35">
        <v>1</v>
      </c>
      <c r="R11" s="35">
        <v>0.8499079189686923</v>
      </c>
      <c r="S11" s="12">
        <v>-18.12</v>
      </c>
      <c r="T11" s="12">
        <v>-55.1</v>
      </c>
      <c r="U11" s="3"/>
      <c r="V11" s="105">
        <f>(S11+1000)/(T11+1000)</f>
        <v>1.039136416552016</v>
      </c>
    </row>
    <row r="12" spans="1:21" ht="15">
      <c r="A12" s="20">
        <v>620</v>
      </c>
      <c r="B12" s="21">
        <f t="shared" si="2"/>
        <v>188.976</v>
      </c>
      <c r="C12" s="20">
        <v>457</v>
      </c>
      <c r="D12" s="21">
        <f t="shared" si="0"/>
        <v>0.21761904761904763</v>
      </c>
      <c r="E12" s="21">
        <f t="shared" si="1"/>
        <v>0.2823809523809524</v>
      </c>
      <c r="F12" s="34">
        <v>2595.1859956236326</v>
      </c>
      <c r="G12" s="34">
        <v>2724.945295404814</v>
      </c>
      <c r="H12" s="35">
        <v>14.273522975929977</v>
      </c>
      <c r="I12" s="35">
        <v>1.0380743982494531</v>
      </c>
      <c r="J12" s="35">
        <v>1.0380743982494531</v>
      </c>
      <c r="K12" s="35">
        <v>0.9083150984682713</v>
      </c>
      <c r="L12" s="35">
        <v>0.38927789934354484</v>
      </c>
      <c r="M12" s="35">
        <v>0.2595185995623633</v>
      </c>
      <c r="N12" s="35">
        <v>0</v>
      </c>
      <c r="O12" s="35">
        <v>0</v>
      </c>
      <c r="P12" s="34">
        <v>177.96610169491527</v>
      </c>
      <c r="Q12" s="35">
        <v>1.5</v>
      </c>
      <c r="R12" s="35">
        <v>1.05</v>
      </c>
      <c r="S12" s="12"/>
      <c r="T12" s="12"/>
      <c r="U12" s="3"/>
    </row>
    <row r="13" spans="1:22" ht="15">
      <c r="A13" s="20">
        <v>680</v>
      </c>
      <c r="B13" s="21">
        <f t="shared" si="2"/>
        <v>207.264</v>
      </c>
      <c r="C13" s="20">
        <v>450</v>
      </c>
      <c r="D13" s="21">
        <f t="shared" si="0"/>
        <v>0.21428571428571427</v>
      </c>
      <c r="E13" s="21">
        <f t="shared" si="1"/>
        <v>0.2857142857142857</v>
      </c>
      <c r="F13" s="34">
        <v>46440</v>
      </c>
      <c r="G13" s="34">
        <v>28666.666666666664</v>
      </c>
      <c r="H13" s="35">
        <v>9.333333333333334</v>
      </c>
      <c r="I13" s="35">
        <v>0.6666666666666666</v>
      </c>
      <c r="J13" s="35">
        <v>0.9333333333333333</v>
      </c>
      <c r="K13" s="35">
        <v>0.5333333333333333</v>
      </c>
      <c r="L13" s="35">
        <v>0.26666666666666666</v>
      </c>
      <c r="M13" s="35">
        <v>0</v>
      </c>
      <c r="N13" s="35">
        <v>0</v>
      </c>
      <c r="O13" s="35">
        <v>0</v>
      </c>
      <c r="P13" s="34">
        <v>2792.207792207792</v>
      </c>
      <c r="Q13" s="35"/>
      <c r="R13" s="35">
        <v>0.6172839506172839</v>
      </c>
      <c r="S13" s="12">
        <v>-11.24</v>
      </c>
      <c r="T13" s="12">
        <v>-57.8</v>
      </c>
      <c r="U13" s="3"/>
      <c r="V13" s="105">
        <f>(S13+1000)/(T13+1000)</f>
        <v>1.0494162598174486</v>
      </c>
    </row>
    <row r="14" spans="1:21" s="30" customFormat="1" ht="15">
      <c r="A14" s="40">
        <v>740</v>
      </c>
      <c r="B14" s="21">
        <f t="shared" si="2"/>
        <v>225.55200000000002</v>
      </c>
      <c r="C14" s="40">
        <v>419</v>
      </c>
      <c r="D14" s="41">
        <f t="shared" si="0"/>
        <v>0.19952380952380952</v>
      </c>
      <c r="E14" s="41">
        <f t="shared" si="1"/>
        <v>0.30047619047619045</v>
      </c>
      <c r="F14" s="34">
        <v>63943.34128878281</v>
      </c>
      <c r="G14" s="34">
        <v>32679.474940334127</v>
      </c>
      <c r="H14" s="35">
        <v>9.336992840095466</v>
      </c>
      <c r="I14" s="35">
        <v>0.7529832935560858</v>
      </c>
      <c r="J14" s="35">
        <v>1.656563245823389</v>
      </c>
      <c r="K14" s="35">
        <v>0.6023866348448687</v>
      </c>
      <c r="L14" s="35">
        <v>0.4517899761336515</v>
      </c>
      <c r="M14" s="35">
        <v>0.3011933174224343</v>
      </c>
      <c r="N14" s="35">
        <v>0</v>
      </c>
      <c r="O14" s="35">
        <v>0</v>
      </c>
      <c r="P14" s="42">
        <v>2972.6027397260273</v>
      </c>
      <c r="Q14" s="43">
        <v>1.5</v>
      </c>
      <c r="R14" s="35">
        <v>0.5110692416391899</v>
      </c>
      <c r="S14" s="12"/>
      <c r="T14" s="12"/>
      <c r="U14" s="3"/>
    </row>
    <row r="15" spans="1:22" s="30" customFormat="1" ht="15">
      <c r="A15" s="40">
        <v>800</v>
      </c>
      <c r="B15" s="21">
        <f t="shared" si="2"/>
        <v>243.84</v>
      </c>
      <c r="C15" s="40">
        <v>430</v>
      </c>
      <c r="D15" s="41">
        <f t="shared" si="0"/>
        <v>0.20476190476190476</v>
      </c>
      <c r="E15" s="41">
        <f t="shared" si="1"/>
        <v>0.29523809523809524</v>
      </c>
      <c r="F15" s="34">
        <v>66066.04651162791</v>
      </c>
      <c r="G15" s="34">
        <v>40227.90697674418</v>
      </c>
      <c r="H15" s="35">
        <v>8.074418604651163</v>
      </c>
      <c r="I15" s="35">
        <v>8.795348837209302</v>
      </c>
      <c r="J15" s="35">
        <v>1.0093023255813953</v>
      </c>
      <c r="K15" s="35">
        <v>0.8651162790697674</v>
      </c>
      <c r="L15" s="35">
        <v>0</v>
      </c>
      <c r="M15" s="35">
        <v>0</v>
      </c>
      <c r="N15" s="35">
        <v>0</v>
      </c>
      <c r="O15" s="35">
        <v>0</v>
      </c>
      <c r="P15" s="42">
        <v>4428.571428571428</v>
      </c>
      <c r="Q15" s="43"/>
      <c r="R15" s="35">
        <v>0.608904408555216</v>
      </c>
      <c r="S15" s="12">
        <v>-20.74</v>
      </c>
      <c r="T15" s="12">
        <v>-58.8</v>
      </c>
      <c r="U15" s="3">
        <v>-231</v>
      </c>
      <c r="V15" s="105">
        <f>(S15+1000)/(T15+1000)</f>
        <v>1.0404377390565236</v>
      </c>
    </row>
    <row r="16" spans="1:21" ht="15">
      <c r="A16" s="20">
        <v>860</v>
      </c>
      <c r="B16" s="21">
        <f t="shared" si="2"/>
        <v>262.128</v>
      </c>
      <c r="C16" s="20">
        <v>365</v>
      </c>
      <c r="D16" s="21">
        <f t="shared" si="0"/>
        <v>0.1738095238095238</v>
      </c>
      <c r="E16" s="21">
        <f t="shared" si="1"/>
        <v>0.3261904761904762</v>
      </c>
      <c r="F16" s="34">
        <v>52022.46575342466</v>
      </c>
      <c r="G16" s="34">
        <v>31528.76712328767</v>
      </c>
      <c r="H16" s="35">
        <v>6.943835616438356</v>
      </c>
      <c r="I16" s="35">
        <v>1.8767123287671235</v>
      </c>
      <c r="J16" s="35">
        <v>1.126027397260274</v>
      </c>
      <c r="K16" s="35">
        <v>0.7506849315068495</v>
      </c>
      <c r="L16" s="35">
        <v>0</v>
      </c>
      <c r="M16" s="35">
        <v>0</v>
      </c>
      <c r="N16" s="35">
        <v>0</v>
      </c>
      <c r="O16" s="35">
        <v>0</v>
      </c>
      <c r="P16" s="34">
        <v>3906.9767441860467</v>
      </c>
      <c r="Q16" s="35"/>
      <c r="R16" s="35">
        <v>0.6060606060606061</v>
      </c>
      <c r="S16" s="12"/>
      <c r="T16" s="12"/>
      <c r="U16" s="3"/>
    </row>
    <row r="17" spans="1:21" ht="15">
      <c r="A17" s="20">
        <v>920</v>
      </c>
      <c r="B17" s="21">
        <f t="shared" si="2"/>
        <v>280.416</v>
      </c>
      <c r="C17" s="20">
        <v>460</v>
      </c>
      <c r="D17" s="21">
        <f t="shared" si="0"/>
        <v>0.21904761904761905</v>
      </c>
      <c r="E17" s="21">
        <f t="shared" si="1"/>
        <v>0.28095238095238095</v>
      </c>
      <c r="F17" s="34">
        <v>6156.521739130435</v>
      </c>
      <c r="G17" s="34">
        <v>9747.826086956522</v>
      </c>
      <c r="H17" s="35">
        <v>3.3347826086956522</v>
      </c>
      <c r="I17" s="35">
        <v>0.6413043478260869</v>
      </c>
      <c r="J17" s="35">
        <v>0.7695652173913043</v>
      </c>
      <c r="K17" s="35">
        <v>0.5130434782608696</v>
      </c>
      <c r="L17" s="35">
        <v>0</v>
      </c>
      <c r="M17" s="35">
        <v>0</v>
      </c>
      <c r="N17" s="35">
        <v>0</v>
      </c>
      <c r="O17" s="35">
        <v>0</v>
      </c>
      <c r="P17" s="34">
        <v>2375</v>
      </c>
      <c r="Q17" s="35"/>
      <c r="R17" s="35">
        <v>1.5833333333333333</v>
      </c>
      <c r="S17" s="12"/>
      <c r="T17" s="12">
        <v>-57.2</v>
      </c>
      <c r="U17" s="3"/>
    </row>
    <row r="18" spans="1:21" ht="15">
      <c r="A18" s="20">
        <v>980</v>
      </c>
      <c r="B18" s="21">
        <f t="shared" si="2"/>
        <v>298.704</v>
      </c>
      <c r="C18" s="20">
        <v>434</v>
      </c>
      <c r="D18" s="21">
        <f t="shared" si="0"/>
        <v>0.20666666666666667</v>
      </c>
      <c r="E18" s="21">
        <f t="shared" si="1"/>
        <v>0.29333333333333333</v>
      </c>
      <c r="F18" s="34">
        <v>9211.612903225807</v>
      </c>
      <c r="G18" s="34">
        <v>12121.290322580646</v>
      </c>
      <c r="H18" s="35">
        <v>4.116129032258065</v>
      </c>
      <c r="I18" s="35">
        <v>0.567741935483871</v>
      </c>
      <c r="J18" s="35">
        <v>0.8516129032258064</v>
      </c>
      <c r="K18" s="35">
        <v>0.2838709677419355</v>
      </c>
      <c r="L18" s="35">
        <v>0.2838709677419355</v>
      </c>
      <c r="M18" s="35">
        <v>0</v>
      </c>
      <c r="N18" s="35">
        <v>0</v>
      </c>
      <c r="O18" s="35">
        <v>0</v>
      </c>
      <c r="P18" s="34">
        <v>2440</v>
      </c>
      <c r="Q18" s="35"/>
      <c r="R18" s="35">
        <v>1.3158705701078584</v>
      </c>
      <c r="S18" s="12"/>
      <c r="T18" s="12"/>
      <c r="U18" s="3"/>
    </row>
    <row r="19" spans="1:22" ht="15">
      <c r="A19" s="20">
        <v>1040</v>
      </c>
      <c r="B19" s="21">
        <f t="shared" si="2"/>
        <v>316.992</v>
      </c>
      <c r="C19" s="20">
        <v>451</v>
      </c>
      <c r="D19" s="21">
        <f t="shared" si="0"/>
        <v>0.21476190476190476</v>
      </c>
      <c r="E19" s="21">
        <f t="shared" si="1"/>
        <v>0.28523809523809524</v>
      </c>
      <c r="F19" s="34">
        <v>24119.37915742794</v>
      </c>
      <c r="G19" s="34">
        <v>11143.259423503327</v>
      </c>
      <c r="H19" s="35">
        <v>4.648558758314856</v>
      </c>
      <c r="I19" s="35">
        <v>0.9297117516629712</v>
      </c>
      <c r="J19" s="35">
        <v>1.1953436807095343</v>
      </c>
      <c r="K19" s="35">
        <v>0.3984478935698447</v>
      </c>
      <c r="L19" s="35">
        <v>0.3984478935698447</v>
      </c>
      <c r="M19" s="35">
        <v>0.2656319290465632</v>
      </c>
      <c r="N19" s="35">
        <v>0</v>
      </c>
      <c r="O19" s="35">
        <v>0</v>
      </c>
      <c r="P19" s="34">
        <v>1906.818181818182</v>
      </c>
      <c r="Q19" s="35">
        <v>1.5</v>
      </c>
      <c r="R19" s="35">
        <v>0.4620044052863436</v>
      </c>
      <c r="S19" s="12">
        <v>-24.72</v>
      </c>
      <c r="T19" s="12">
        <v>-60</v>
      </c>
      <c r="U19" s="3"/>
      <c r="V19" s="105">
        <f>(S19+1000)/(T19+1000)</f>
        <v>1.037531914893617</v>
      </c>
    </row>
    <row r="20" spans="1:21" ht="15">
      <c r="A20" s="20">
        <v>1100</v>
      </c>
      <c r="B20" s="21">
        <f t="shared" si="2"/>
        <v>335.28000000000003</v>
      </c>
      <c r="C20" s="20">
        <v>510</v>
      </c>
      <c r="D20" s="21">
        <f t="shared" si="0"/>
        <v>0.24285714285714283</v>
      </c>
      <c r="E20" s="21">
        <f t="shared" si="1"/>
        <v>0.2571428571428572</v>
      </c>
      <c r="F20" s="34">
        <v>13690.58823529412</v>
      </c>
      <c r="G20" s="34">
        <v>12917.647058823532</v>
      </c>
      <c r="H20" s="35">
        <v>4.976470588235296</v>
      </c>
      <c r="I20" s="35">
        <v>0.423529411764706</v>
      </c>
      <c r="J20" s="35">
        <v>1.270588235294118</v>
      </c>
      <c r="K20" s="35">
        <v>0.423529411764706</v>
      </c>
      <c r="L20" s="35">
        <v>0.423529411764706</v>
      </c>
      <c r="M20" s="35">
        <v>0.211764705882353</v>
      </c>
      <c r="N20" s="35">
        <v>0</v>
      </c>
      <c r="O20" s="35">
        <v>0</v>
      </c>
      <c r="P20" s="34">
        <v>2067.796610169491</v>
      </c>
      <c r="Q20" s="35">
        <v>2</v>
      </c>
      <c r="R20" s="35">
        <v>0.9435421500386697</v>
      </c>
      <c r="S20" s="12"/>
      <c r="T20" s="12"/>
      <c r="U20" s="3"/>
    </row>
    <row r="21" spans="1:22" ht="15">
      <c r="A21" s="20">
        <v>1160</v>
      </c>
      <c r="B21" s="21">
        <f t="shared" si="2"/>
        <v>353.56800000000004</v>
      </c>
      <c r="C21" s="20">
        <v>473</v>
      </c>
      <c r="D21" s="21">
        <f t="shared" si="0"/>
        <v>0.22523809523809524</v>
      </c>
      <c r="E21" s="21">
        <f t="shared" si="1"/>
        <v>0.27476190476190476</v>
      </c>
      <c r="F21" s="34">
        <v>20420.676532769554</v>
      </c>
      <c r="G21" s="34">
        <v>15370.401691331925</v>
      </c>
      <c r="H21" s="35">
        <v>6.343340380549684</v>
      </c>
      <c r="I21" s="35">
        <v>0.7319238900634248</v>
      </c>
      <c r="J21" s="35">
        <v>0.8539112050739958</v>
      </c>
      <c r="K21" s="35">
        <v>0.48794926004228334</v>
      </c>
      <c r="L21" s="35">
        <v>0.24397463002114167</v>
      </c>
      <c r="M21" s="35">
        <v>0</v>
      </c>
      <c r="N21" s="35">
        <v>0</v>
      </c>
      <c r="O21" s="35">
        <v>0</v>
      </c>
      <c r="P21" s="34">
        <v>2135.593220338983</v>
      </c>
      <c r="Q21" s="35"/>
      <c r="R21" s="35">
        <v>0.7526881720430109</v>
      </c>
      <c r="S21" s="12">
        <v>-24.15</v>
      </c>
      <c r="T21" s="12">
        <v>-57.8</v>
      </c>
      <c r="U21" s="3"/>
      <c r="V21" s="105">
        <f>(S21+1000)/(T21+1000)</f>
        <v>1.0357142857142856</v>
      </c>
    </row>
    <row r="22" spans="1:21" ht="15">
      <c r="A22" s="20">
        <v>1220</v>
      </c>
      <c r="B22" s="21">
        <f t="shared" si="2"/>
        <v>371.856</v>
      </c>
      <c r="C22" s="20">
        <v>516</v>
      </c>
      <c r="D22" s="21">
        <f t="shared" si="0"/>
        <v>0.2457142857142857</v>
      </c>
      <c r="E22" s="21">
        <f t="shared" si="1"/>
        <v>0.25428571428571434</v>
      </c>
      <c r="F22" s="34">
        <v>14860.930232558145</v>
      </c>
      <c r="G22" s="34">
        <v>14281.395348837214</v>
      </c>
      <c r="H22" s="35">
        <v>5.381395348837211</v>
      </c>
      <c r="I22" s="35">
        <v>0.5174418604651164</v>
      </c>
      <c r="J22" s="35">
        <v>0.41395348837209317</v>
      </c>
      <c r="K22" s="35">
        <v>0.5174418604651164</v>
      </c>
      <c r="L22" s="35">
        <v>0</v>
      </c>
      <c r="M22" s="35">
        <v>0</v>
      </c>
      <c r="N22" s="35">
        <v>0</v>
      </c>
      <c r="O22" s="35">
        <v>0</v>
      </c>
      <c r="P22" s="34">
        <v>2464.285714285714</v>
      </c>
      <c r="Q22" s="35"/>
      <c r="R22" s="35">
        <v>0.9610027855153203</v>
      </c>
      <c r="S22" s="12"/>
      <c r="T22" s="12"/>
      <c r="U22" s="3"/>
    </row>
    <row r="23" spans="1:21" ht="15">
      <c r="A23" s="20">
        <v>1280</v>
      </c>
      <c r="B23" s="21">
        <f t="shared" si="2"/>
        <v>390.144</v>
      </c>
      <c r="C23" s="20">
        <v>696</v>
      </c>
      <c r="D23" s="21">
        <f t="shared" si="0"/>
        <v>0.3314285714285714</v>
      </c>
      <c r="E23" s="21">
        <f t="shared" si="1"/>
        <v>0.1685714285714286</v>
      </c>
      <c r="F23" s="34">
        <v>5559.224137931035</v>
      </c>
      <c r="G23" s="34">
        <v>14699.137931034486</v>
      </c>
      <c r="H23" s="35">
        <v>5.849137931034484</v>
      </c>
      <c r="I23" s="35">
        <v>0</v>
      </c>
      <c r="J23" s="35">
        <v>0.4577586206896553</v>
      </c>
      <c r="K23" s="35">
        <v>0.15258620689655175</v>
      </c>
      <c r="L23" s="35">
        <v>0.15258620689655175</v>
      </c>
      <c r="M23" s="35">
        <v>0</v>
      </c>
      <c r="N23" s="35">
        <v>0</v>
      </c>
      <c r="O23" s="35">
        <v>0</v>
      </c>
      <c r="P23" s="34">
        <v>2330.6451612903224</v>
      </c>
      <c r="Q23" s="35"/>
      <c r="R23" s="35">
        <v>2.644098810612992</v>
      </c>
      <c r="S23" s="12"/>
      <c r="T23" s="12">
        <v>-59</v>
      </c>
      <c r="U23" s="3"/>
    </row>
    <row r="24" spans="1:21" ht="15">
      <c r="A24" s="20">
        <v>1340</v>
      </c>
      <c r="B24" s="21">
        <f t="shared" si="2"/>
        <v>408.432</v>
      </c>
      <c r="C24" s="20">
        <v>738</v>
      </c>
      <c r="D24" s="21">
        <f t="shared" si="0"/>
        <v>0.35142857142857137</v>
      </c>
      <c r="E24" s="21">
        <f t="shared" si="1"/>
        <v>0.14857142857142863</v>
      </c>
      <c r="F24" s="34">
        <v>8429.918699186997</v>
      </c>
      <c r="G24" s="34">
        <v>18136.58536585367</v>
      </c>
      <c r="H24" s="35">
        <v>5.369105691056913</v>
      </c>
      <c r="I24" s="35">
        <v>0</v>
      </c>
      <c r="J24" s="35">
        <v>0.38048780487804906</v>
      </c>
      <c r="K24" s="35">
        <v>0.12682926829268298</v>
      </c>
      <c r="L24" s="35">
        <v>0.08455284552845534</v>
      </c>
      <c r="M24" s="35">
        <v>0</v>
      </c>
      <c r="N24" s="35">
        <v>0</v>
      </c>
      <c r="O24" s="35">
        <v>0</v>
      </c>
      <c r="P24" s="34">
        <v>3154.4117647058824</v>
      </c>
      <c r="Q24" s="35"/>
      <c r="R24" s="35">
        <v>2.1514543630892677</v>
      </c>
      <c r="S24" s="12"/>
      <c r="T24" s="12"/>
      <c r="U24" s="3"/>
    </row>
    <row r="25" spans="1:22" ht="15">
      <c r="A25" s="20">
        <v>1400</v>
      </c>
      <c r="B25" s="21">
        <f t="shared" si="2"/>
        <v>426.72</v>
      </c>
      <c r="C25" s="20">
        <v>718</v>
      </c>
      <c r="D25" s="21">
        <f t="shared" si="0"/>
        <v>0.3419047619047619</v>
      </c>
      <c r="E25" s="21">
        <f t="shared" si="1"/>
        <v>0.15809523809523812</v>
      </c>
      <c r="F25" s="34">
        <v>10440.89136490251</v>
      </c>
      <c r="G25" s="34">
        <v>32830.083565459616</v>
      </c>
      <c r="H25" s="35">
        <v>7.722005571030642</v>
      </c>
      <c r="I25" s="35">
        <v>0</v>
      </c>
      <c r="J25" s="35">
        <v>0.2311977715877438</v>
      </c>
      <c r="K25" s="35">
        <v>0.184958217270195</v>
      </c>
      <c r="L25" s="35">
        <v>0</v>
      </c>
      <c r="M25" s="35">
        <v>0</v>
      </c>
      <c r="N25" s="35">
        <v>0</v>
      </c>
      <c r="O25" s="35">
        <v>0</v>
      </c>
      <c r="P25" s="34">
        <v>4127.906976744186</v>
      </c>
      <c r="Q25" s="35"/>
      <c r="R25" s="35">
        <v>3.1443755535872446</v>
      </c>
      <c r="S25" s="12">
        <v>-20.27</v>
      </c>
      <c r="T25" s="12">
        <v>-59.1</v>
      </c>
      <c r="U25" s="3">
        <v>-254</v>
      </c>
      <c r="V25" s="105">
        <f>(S25+1000)/(T25+1000)</f>
        <v>1.0412689977680945</v>
      </c>
    </row>
    <row r="26" spans="1:21" ht="15">
      <c r="A26" s="20">
        <v>1460</v>
      </c>
      <c r="B26" s="21">
        <f t="shared" si="2"/>
        <v>445.00800000000004</v>
      </c>
      <c r="C26" s="20">
        <v>357</v>
      </c>
      <c r="D26" s="21">
        <f t="shared" si="0"/>
        <v>0.17</v>
      </c>
      <c r="E26" s="21">
        <f t="shared" si="1"/>
        <v>0.32999999999999996</v>
      </c>
      <c r="F26" s="34">
        <v>13840.588235294115</v>
      </c>
      <c r="G26" s="34">
        <v>2970</v>
      </c>
      <c r="H26" s="35">
        <v>2.7176470588235286</v>
      </c>
      <c r="I26" s="35">
        <v>0</v>
      </c>
      <c r="J26" s="35">
        <v>0</v>
      </c>
      <c r="K26" s="35">
        <v>0</v>
      </c>
      <c r="L26" s="35">
        <v>0</v>
      </c>
      <c r="M26" s="35">
        <v>0</v>
      </c>
      <c r="N26" s="35">
        <v>0</v>
      </c>
      <c r="O26" s="35">
        <v>0</v>
      </c>
      <c r="P26" s="34">
        <v>1092.857142857143</v>
      </c>
      <c r="Q26" s="35"/>
      <c r="R26" s="35">
        <v>0.21458625525946703</v>
      </c>
      <c r="S26" s="12"/>
      <c r="T26" s="12"/>
      <c r="U26" s="3"/>
    </row>
    <row r="27" spans="1:22" ht="15">
      <c r="A27" s="20">
        <v>1520</v>
      </c>
      <c r="B27" s="21">
        <f t="shared" si="2"/>
        <v>463.29600000000005</v>
      </c>
      <c r="C27" s="20">
        <v>718</v>
      </c>
      <c r="D27" s="21">
        <f t="shared" si="0"/>
        <v>0.3419047619047619</v>
      </c>
      <c r="E27" s="21">
        <f t="shared" si="1"/>
        <v>0.15809523809523812</v>
      </c>
      <c r="F27" s="34">
        <v>15781.559888579392</v>
      </c>
      <c r="G27" s="34">
        <v>17293.593314763235</v>
      </c>
      <c r="H27" s="35">
        <v>6.473537604456826</v>
      </c>
      <c r="I27" s="35">
        <v>0</v>
      </c>
      <c r="J27" s="35">
        <v>0.41615598885793886</v>
      </c>
      <c r="K27" s="35">
        <v>0</v>
      </c>
      <c r="L27" s="35">
        <v>0.0924791086350975</v>
      </c>
      <c r="M27" s="35">
        <v>0</v>
      </c>
      <c r="N27" s="35">
        <v>0</v>
      </c>
      <c r="O27" s="35">
        <v>0</v>
      </c>
      <c r="P27" s="34">
        <v>2510.06711409396</v>
      </c>
      <c r="Q27" s="35"/>
      <c r="R27" s="35">
        <v>1.0958101377087606</v>
      </c>
      <c r="S27" s="12">
        <v>-20.81</v>
      </c>
      <c r="T27" s="12">
        <v>-58.8</v>
      </c>
      <c r="U27" s="3"/>
      <c r="V27" s="105">
        <f>(S27+1000)/(T27+1000)</f>
        <v>1.0403633659158522</v>
      </c>
    </row>
    <row r="28" spans="1:21" ht="15">
      <c r="A28" s="20">
        <v>1580</v>
      </c>
      <c r="B28" s="21">
        <f t="shared" si="2"/>
        <v>481.584</v>
      </c>
      <c r="C28" s="20">
        <v>705</v>
      </c>
      <c r="D28" s="21">
        <f t="shared" si="0"/>
        <v>0.33571428571428574</v>
      </c>
      <c r="E28" s="21">
        <f t="shared" si="1"/>
        <v>0.16428571428571426</v>
      </c>
      <c r="F28" s="34">
        <v>27335.744680851058</v>
      </c>
      <c r="G28" s="34">
        <v>20014.89361702127</v>
      </c>
      <c r="H28" s="35">
        <v>9.248936170212762</v>
      </c>
      <c r="I28" s="35">
        <v>0</v>
      </c>
      <c r="J28" s="35">
        <v>0.3425531914893616</v>
      </c>
      <c r="K28" s="35">
        <v>0.14680851063829783</v>
      </c>
      <c r="L28" s="35">
        <v>0.0978723404255319</v>
      </c>
      <c r="M28" s="35">
        <v>0</v>
      </c>
      <c r="N28" s="35">
        <v>0</v>
      </c>
      <c r="O28" s="35">
        <v>0</v>
      </c>
      <c r="P28" s="34">
        <v>2086.7346938775513</v>
      </c>
      <c r="Q28" s="35"/>
      <c r="R28" s="35">
        <v>0.7321876118868599</v>
      </c>
      <c r="S28" s="12"/>
      <c r="T28" s="12"/>
      <c r="U28" s="3"/>
    </row>
    <row r="29" spans="1:21" ht="15">
      <c r="A29" s="20">
        <v>1640</v>
      </c>
      <c r="B29" s="21">
        <f t="shared" si="2"/>
        <v>499.872</v>
      </c>
      <c r="C29" s="20">
        <v>709</v>
      </c>
      <c r="D29" s="21">
        <f t="shared" si="0"/>
        <v>0.3376190476190476</v>
      </c>
      <c r="E29" s="21">
        <f t="shared" si="1"/>
        <v>0.1623809523809524</v>
      </c>
      <c r="F29" s="34">
        <v>24302.86318758816</v>
      </c>
      <c r="G29" s="34">
        <v>19045.980253878708</v>
      </c>
      <c r="H29" s="35">
        <v>7.695345557122709</v>
      </c>
      <c r="I29" s="35">
        <v>0</v>
      </c>
      <c r="J29" s="35">
        <v>0.48095909732016934</v>
      </c>
      <c r="K29" s="35">
        <v>0.1442877291960508</v>
      </c>
      <c r="L29" s="35">
        <v>0.09619181946403388</v>
      </c>
      <c r="M29" s="35">
        <v>0</v>
      </c>
      <c r="N29" s="35">
        <v>0</v>
      </c>
      <c r="O29" s="35">
        <v>0</v>
      </c>
      <c r="P29" s="34">
        <v>2329.411764705883</v>
      </c>
      <c r="Q29" s="35"/>
      <c r="R29" s="35">
        <v>0.7836928557292698</v>
      </c>
      <c r="S29" s="12"/>
      <c r="T29" s="12">
        <v>-58.7</v>
      </c>
      <c r="U29" s="3"/>
    </row>
    <row r="30" spans="1:21" ht="15">
      <c r="A30" s="20">
        <v>1700</v>
      </c>
      <c r="B30" s="21">
        <f t="shared" si="2"/>
        <v>518.1600000000001</v>
      </c>
      <c r="C30" s="20">
        <v>688</v>
      </c>
      <c r="D30" s="21">
        <f t="shared" si="0"/>
        <v>0.3276190476190476</v>
      </c>
      <c r="E30" s="21">
        <f t="shared" si="1"/>
        <v>0.1723809523809524</v>
      </c>
      <c r="F30" s="34">
        <v>21372.73255813954</v>
      </c>
      <c r="G30" s="34">
        <v>8839.534883720933</v>
      </c>
      <c r="H30" s="35">
        <v>4.419767441860467</v>
      </c>
      <c r="I30" s="35">
        <v>0.2630813953488373</v>
      </c>
      <c r="J30" s="35">
        <v>0.2630813953488373</v>
      </c>
      <c r="K30" s="35">
        <v>0</v>
      </c>
      <c r="L30" s="35">
        <v>0</v>
      </c>
      <c r="M30" s="35">
        <v>0</v>
      </c>
      <c r="N30" s="35">
        <v>0</v>
      </c>
      <c r="O30" s="35">
        <v>0</v>
      </c>
      <c r="P30" s="34">
        <v>1887.6404494382023</v>
      </c>
      <c r="Q30" s="35"/>
      <c r="R30" s="35">
        <v>0.413589364844904</v>
      </c>
      <c r="S30" s="12"/>
      <c r="T30" s="12"/>
      <c r="U30" s="3"/>
    </row>
    <row r="31" spans="1:22" ht="15">
      <c r="A31" s="20">
        <v>1760</v>
      </c>
      <c r="B31" s="21">
        <f t="shared" si="2"/>
        <v>536.448</v>
      </c>
      <c r="C31" s="20">
        <v>702</v>
      </c>
      <c r="D31" s="21">
        <f t="shared" si="0"/>
        <v>0.3342857142857143</v>
      </c>
      <c r="E31" s="21">
        <f t="shared" si="1"/>
        <v>0.1657142857142857</v>
      </c>
      <c r="F31" s="34">
        <v>19878.632478632477</v>
      </c>
      <c r="G31" s="34">
        <v>26818.803418803418</v>
      </c>
      <c r="H31" s="35">
        <v>12.54188034188034</v>
      </c>
      <c r="I31" s="35">
        <v>0</v>
      </c>
      <c r="J31" s="35">
        <v>0.39658119658119656</v>
      </c>
      <c r="K31" s="35">
        <v>0</v>
      </c>
      <c r="L31" s="35">
        <v>0.09914529914529914</v>
      </c>
      <c r="M31" s="35">
        <v>0</v>
      </c>
      <c r="N31" s="35">
        <v>0</v>
      </c>
      <c r="O31" s="35">
        <v>0</v>
      </c>
      <c r="P31" s="34">
        <v>2072.7969348659008</v>
      </c>
      <c r="Q31" s="35"/>
      <c r="R31" s="35">
        <v>1.3491271820448878</v>
      </c>
      <c r="S31" s="12">
        <v>-22.97</v>
      </c>
      <c r="T31" s="12">
        <v>-58.4</v>
      </c>
      <c r="U31" s="3"/>
      <c r="V31" s="105">
        <f>(S31+1000)/(T31+1000)</f>
        <v>1.037627442650807</v>
      </c>
    </row>
    <row r="32" spans="1:21" ht="15">
      <c r="A32" s="20">
        <v>1820</v>
      </c>
      <c r="B32" s="21">
        <f t="shared" si="2"/>
        <v>554.736</v>
      </c>
      <c r="C32" s="20">
        <v>739</v>
      </c>
      <c r="D32" s="21">
        <f t="shared" si="0"/>
        <v>0.3519047619047619</v>
      </c>
      <c r="E32" s="21">
        <f t="shared" si="1"/>
        <v>0.1480952380952381</v>
      </c>
      <c r="F32" s="34">
        <v>19888.84979702301</v>
      </c>
      <c r="G32" s="34">
        <v>19526.928281461438</v>
      </c>
      <c r="H32" s="35">
        <v>9.637212449255752</v>
      </c>
      <c r="I32" s="35">
        <v>0</v>
      </c>
      <c r="J32" s="35">
        <v>0.42083897158322064</v>
      </c>
      <c r="K32" s="35">
        <v>0</v>
      </c>
      <c r="L32" s="35">
        <v>0</v>
      </c>
      <c r="M32" s="35">
        <v>0</v>
      </c>
      <c r="N32" s="35">
        <v>0</v>
      </c>
      <c r="O32" s="35">
        <v>0</v>
      </c>
      <c r="P32" s="34">
        <v>1941.4225941422594</v>
      </c>
      <c r="Q32" s="35"/>
      <c r="R32" s="35">
        <v>0.9818027930596699</v>
      </c>
      <c r="S32" s="12"/>
      <c r="T32" s="12"/>
      <c r="U32" s="3"/>
    </row>
    <row r="33" spans="1:22" ht="15">
      <c r="A33" s="20">
        <v>1880</v>
      </c>
      <c r="B33" s="21">
        <f t="shared" si="2"/>
        <v>573.024</v>
      </c>
      <c r="C33" s="20">
        <v>372</v>
      </c>
      <c r="D33" s="21">
        <f t="shared" si="0"/>
        <v>0.17714285714285713</v>
      </c>
      <c r="E33" s="21">
        <f t="shared" si="1"/>
        <v>0.32285714285714284</v>
      </c>
      <c r="F33" s="34">
        <v>77277.41935483871</v>
      </c>
      <c r="G33" s="34">
        <v>2752.0967741935483</v>
      </c>
      <c r="H33" s="35">
        <v>13.48709677419355</v>
      </c>
      <c r="I33" s="35">
        <v>6.379032258064516</v>
      </c>
      <c r="J33" s="35">
        <v>0.5467741935483871</v>
      </c>
      <c r="K33" s="35">
        <v>1.0935483870967742</v>
      </c>
      <c r="L33" s="35">
        <v>0.3645161290322581</v>
      </c>
      <c r="M33" s="35">
        <v>0</v>
      </c>
      <c r="N33" s="35">
        <v>0</v>
      </c>
      <c r="O33" s="35">
        <v>0</v>
      </c>
      <c r="P33" s="34">
        <v>196.1038961038961</v>
      </c>
      <c r="Q33" s="35"/>
      <c r="R33" s="35"/>
      <c r="S33" s="12">
        <v>-26.86</v>
      </c>
      <c r="T33" s="12">
        <v>-55.1</v>
      </c>
      <c r="U33" s="3"/>
      <c r="V33" s="105">
        <f>(S33+1000)/(T33+1000)</f>
        <v>1.029886760503757</v>
      </c>
    </row>
    <row r="34" spans="1:21" ht="15">
      <c r="A34" s="20">
        <v>1940</v>
      </c>
      <c r="B34" s="21">
        <f t="shared" si="2"/>
        <v>591.312</v>
      </c>
      <c r="C34" s="20">
        <v>382</v>
      </c>
      <c r="D34" s="21">
        <f t="shared" si="0"/>
        <v>0.1819047619047619</v>
      </c>
      <c r="E34" s="21">
        <f t="shared" si="1"/>
        <v>0.3180952380952381</v>
      </c>
      <c r="F34" s="34">
        <v>49155.706806282724</v>
      </c>
      <c r="G34" s="34">
        <v>1495.130890052356</v>
      </c>
      <c r="H34" s="35">
        <v>10.492146596858639</v>
      </c>
      <c r="I34" s="35">
        <v>6.819895287958116</v>
      </c>
      <c r="J34" s="35">
        <v>0.8743455497382199</v>
      </c>
      <c r="K34" s="35">
        <v>1.2240837696335078</v>
      </c>
      <c r="L34" s="35">
        <v>0.34973821989528797</v>
      </c>
      <c r="M34" s="35">
        <v>0</v>
      </c>
      <c r="N34" s="35">
        <v>0</v>
      </c>
      <c r="O34" s="35">
        <v>0</v>
      </c>
      <c r="P34" s="34">
        <v>131.53846153846155</v>
      </c>
      <c r="Q34" s="35"/>
      <c r="R34" s="35"/>
      <c r="S34" s="12"/>
      <c r="T34" s="12"/>
      <c r="U34" s="3"/>
    </row>
    <row r="35" spans="1:22" ht="15">
      <c r="A35" s="20">
        <v>2000</v>
      </c>
      <c r="B35" s="21">
        <f t="shared" si="2"/>
        <v>609.6</v>
      </c>
      <c r="C35" s="20">
        <v>461</v>
      </c>
      <c r="D35" s="21">
        <f t="shared" si="0"/>
        <v>0.2195238095238095</v>
      </c>
      <c r="E35" s="21">
        <f t="shared" si="1"/>
        <v>0.2804761904761905</v>
      </c>
      <c r="F35" s="34">
        <v>47183.882863340565</v>
      </c>
      <c r="G35" s="34">
        <v>2772.5162689804774</v>
      </c>
      <c r="H35" s="35">
        <v>11.754446854663774</v>
      </c>
      <c r="I35" s="35">
        <v>6.516052060737527</v>
      </c>
      <c r="J35" s="35">
        <v>1.27765726681128</v>
      </c>
      <c r="K35" s="35">
        <v>1.149891540130152</v>
      </c>
      <c r="L35" s="35">
        <v>0.383297180043384</v>
      </c>
      <c r="M35" s="35">
        <v>0.255531453362256</v>
      </c>
      <c r="N35" s="35">
        <v>0</v>
      </c>
      <c r="O35" s="35">
        <v>0</v>
      </c>
      <c r="P35" s="34">
        <v>212.7450980392157</v>
      </c>
      <c r="Q35" s="35">
        <v>1.5</v>
      </c>
      <c r="R35" s="35">
        <v>0.05875981586785811</v>
      </c>
      <c r="S35" s="12">
        <v>-26.54</v>
      </c>
      <c r="T35" s="12">
        <v>-56.8</v>
      </c>
      <c r="U35" s="3">
        <v>-238</v>
      </c>
      <c r="V35" s="105">
        <f>(S35+1000)/(T35+1000)</f>
        <v>1.0320822731128074</v>
      </c>
    </row>
    <row r="36" spans="1:22" ht="15.75" thickBot="1">
      <c r="A36" s="112">
        <v>2060</v>
      </c>
      <c r="B36" s="114">
        <f t="shared" si="2"/>
        <v>627.888</v>
      </c>
      <c r="C36" s="112">
        <v>721</v>
      </c>
      <c r="D36" s="114">
        <f t="shared" si="0"/>
        <v>0.3433333333333333</v>
      </c>
      <c r="E36" s="114">
        <f t="shared" si="1"/>
        <v>0.15666666666666668</v>
      </c>
      <c r="F36" s="115">
        <v>15925.242718446603</v>
      </c>
      <c r="G36" s="115">
        <v>17704.85436893204</v>
      </c>
      <c r="H36" s="113">
        <v>13.324271844660194</v>
      </c>
      <c r="I36" s="113">
        <v>0.22815533980582525</v>
      </c>
      <c r="J36" s="113">
        <v>0.36504854368932044</v>
      </c>
      <c r="K36" s="113">
        <v>0</v>
      </c>
      <c r="L36" s="113">
        <v>0</v>
      </c>
      <c r="M36" s="113">
        <v>0</v>
      </c>
      <c r="N36" s="113">
        <v>0</v>
      </c>
      <c r="O36" s="113">
        <v>0</v>
      </c>
      <c r="P36" s="115">
        <v>1293.3333333333333</v>
      </c>
      <c r="Q36" s="113"/>
      <c r="R36" s="113">
        <v>1.1117478510028653</v>
      </c>
      <c r="S36" s="116"/>
      <c r="T36" s="116"/>
      <c r="U36" s="117"/>
      <c r="V36" s="130"/>
    </row>
    <row r="38" ht="15">
      <c r="A38" s="32" t="s">
        <v>51</v>
      </c>
    </row>
  </sheetData>
  <printOptions/>
  <pageMargins left="0.75" right="0.75" top="1" bottom="1" header="0.5" footer="0.5"/>
  <pageSetup fitToHeight="1" fitToWidth="1" orientation="portrait"/>
</worksheet>
</file>

<file path=xl/worksheets/sheet20.xml><?xml version="1.0" encoding="utf-8"?>
<worksheet xmlns="http://schemas.openxmlformats.org/spreadsheetml/2006/main" xmlns:r="http://schemas.openxmlformats.org/officeDocument/2006/relationships">
  <sheetPr>
    <pageSetUpPr fitToPage="1"/>
  </sheetPr>
  <dimension ref="A1:AD50"/>
  <sheetViews>
    <sheetView workbookViewId="0" topLeftCell="A1">
      <selection activeCell="A1" sqref="A1"/>
    </sheetView>
  </sheetViews>
  <sheetFormatPr defaultColWidth="11.00390625" defaultRowHeight="12.75"/>
  <cols>
    <col min="1" max="1" width="6.25390625" style="0" bestFit="1" customWidth="1"/>
    <col min="2" max="2" width="4.875" style="8" bestFit="1" customWidth="1"/>
    <col min="3" max="3" width="6.625" style="0" bestFit="1" customWidth="1"/>
    <col min="4" max="4" width="8.75390625" style="0" bestFit="1" customWidth="1"/>
    <col min="5" max="5" width="5.125" style="0" bestFit="1" customWidth="1"/>
    <col min="6" max="7" width="5.00390625" style="17" bestFit="1" customWidth="1"/>
    <col min="8" max="8" width="5.375" style="8" bestFit="1" customWidth="1"/>
    <col min="9" max="9" width="4.75390625" style="8" bestFit="1" customWidth="1"/>
    <col min="10" max="11" width="3.875" style="8" bestFit="1" customWidth="1"/>
    <col min="12" max="12" width="5.00390625" style="8" bestFit="1" customWidth="1"/>
    <col min="13" max="15" width="3.875" style="8" bestFit="1" customWidth="1"/>
    <col min="16" max="16" width="6.25390625" style="8" bestFit="1" customWidth="1"/>
    <col min="17" max="18" width="4.00390625" style="8" bestFit="1" customWidth="1"/>
    <col min="19" max="19" width="3.875" style="8" bestFit="1" customWidth="1"/>
    <col min="20" max="20" width="4.125" style="8" bestFit="1" customWidth="1"/>
    <col min="21" max="21" width="3.875" style="8" bestFit="1" customWidth="1"/>
    <col min="22" max="22" width="4.25390625" style="8" bestFit="1" customWidth="1"/>
    <col min="23" max="23" width="7.375" style="0" bestFit="1" customWidth="1"/>
    <col min="24" max="25" width="5.875" style="0" bestFit="1" customWidth="1"/>
    <col min="26" max="26" width="5.875" style="8" bestFit="1" customWidth="1"/>
    <col min="27" max="27" width="4.625" style="0" bestFit="1" customWidth="1"/>
    <col min="28" max="28" width="5.75390625" style="0" bestFit="1" customWidth="1"/>
    <col min="29" max="29" width="4.625" style="0" bestFit="1" customWidth="1"/>
    <col min="30" max="30" width="6.75390625" style="0" bestFit="1" customWidth="1"/>
  </cols>
  <sheetData>
    <row r="1" ht="13.5" thickBot="1">
      <c r="A1" s="32" t="s">
        <v>23</v>
      </c>
    </row>
    <row r="2" spans="1:30" ht="13.5">
      <c r="A2" s="106" t="s">
        <v>76</v>
      </c>
      <c r="B2" s="109" t="s">
        <v>76</v>
      </c>
      <c r="C2" s="106" t="s">
        <v>175</v>
      </c>
      <c r="D2" s="107" t="s">
        <v>305</v>
      </c>
      <c r="E2" s="107" t="s">
        <v>177</v>
      </c>
      <c r="F2" s="108" t="s">
        <v>127</v>
      </c>
      <c r="G2" s="108" t="s">
        <v>130</v>
      </c>
      <c r="H2" s="109" t="s">
        <v>131</v>
      </c>
      <c r="I2" s="109" t="s">
        <v>133</v>
      </c>
      <c r="J2" s="109" t="s">
        <v>303</v>
      </c>
      <c r="K2" s="109" t="s">
        <v>304</v>
      </c>
      <c r="L2" s="109" t="s">
        <v>56</v>
      </c>
      <c r="M2" s="109" t="s">
        <v>278</v>
      </c>
      <c r="N2" s="109" t="s">
        <v>279</v>
      </c>
      <c r="O2" s="131" t="s">
        <v>68</v>
      </c>
      <c r="P2" s="109" t="s">
        <v>231</v>
      </c>
      <c r="Q2" s="109" t="s">
        <v>232</v>
      </c>
      <c r="R2" s="109" t="s">
        <v>233</v>
      </c>
      <c r="S2" s="109" t="s">
        <v>57</v>
      </c>
      <c r="T2" s="132" t="s">
        <v>315</v>
      </c>
      <c r="U2" s="109" t="s">
        <v>67</v>
      </c>
      <c r="V2" s="109" t="s">
        <v>234</v>
      </c>
      <c r="W2" s="108" t="s">
        <v>186</v>
      </c>
      <c r="X2" s="109" t="s">
        <v>187</v>
      </c>
      <c r="Y2" s="109" t="s">
        <v>189</v>
      </c>
      <c r="Z2" s="109" t="s">
        <v>188</v>
      </c>
      <c r="AA2" s="111" t="s">
        <v>282</v>
      </c>
      <c r="AB2" s="111" t="s">
        <v>281</v>
      </c>
      <c r="AC2" s="111" t="s">
        <v>208</v>
      </c>
      <c r="AD2" s="110" t="s">
        <v>41</v>
      </c>
    </row>
    <row r="3" spans="1:30" ht="15" thickBot="1">
      <c r="A3" s="4" t="s">
        <v>58</v>
      </c>
      <c r="B3" s="7" t="s">
        <v>60</v>
      </c>
      <c r="C3" s="4" t="s">
        <v>115</v>
      </c>
      <c r="D3" s="37" t="s">
        <v>110</v>
      </c>
      <c r="E3" s="37" t="s">
        <v>110</v>
      </c>
      <c r="F3" s="48" t="s">
        <v>39</v>
      </c>
      <c r="G3" s="48" t="s">
        <v>39</v>
      </c>
      <c r="H3" s="50" t="s">
        <v>39</v>
      </c>
      <c r="I3" s="50" t="s">
        <v>39</v>
      </c>
      <c r="J3" s="50" t="s">
        <v>39</v>
      </c>
      <c r="K3" s="50" t="s">
        <v>39</v>
      </c>
      <c r="L3" s="50" t="s">
        <v>39</v>
      </c>
      <c r="M3" s="50" t="s">
        <v>39</v>
      </c>
      <c r="N3" s="50" t="s">
        <v>39</v>
      </c>
      <c r="O3" s="50" t="s">
        <v>39</v>
      </c>
      <c r="P3" s="50" t="s">
        <v>39</v>
      </c>
      <c r="Q3" s="50" t="s">
        <v>39</v>
      </c>
      <c r="R3" s="50" t="s">
        <v>39</v>
      </c>
      <c r="S3" s="50" t="s">
        <v>39</v>
      </c>
      <c r="T3" s="50" t="s">
        <v>39</v>
      </c>
      <c r="U3" s="50" t="s">
        <v>39</v>
      </c>
      <c r="V3" s="50" t="s">
        <v>39</v>
      </c>
      <c r="W3" s="11" t="s">
        <v>271</v>
      </c>
      <c r="X3" s="7" t="s">
        <v>271</v>
      </c>
      <c r="Y3" s="7" t="s">
        <v>271</v>
      </c>
      <c r="Z3" s="7" t="s">
        <v>271</v>
      </c>
      <c r="AA3" s="7" t="s">
        <v>118</v>
      </c>
      <c r="AB3" s="7" t="s">
        <v>118</v>
      </c>
      <c r="AC3" s="7" t="s">
        <v>118</v>
      </c>
      <c r="AD3" s="4"/>
    </row>
    <row r="4" spans="1:30" s="24" customFormat="1" ht="13.5" thickTop="1">
      <c r="A4" s="20">
        <v>100</v>
      </c>
      <c r="B4" s="35">
        <v>30.48780487804878</v>
      </c>
      <c r="C4" s="20">
        <v>405</v>
      </c>
      <c r="D4" s="21">
        <v>0.19285714285714287</v>
      </c>
      <c r="E4" s="21">
        <v>0.30714285714285716</v>
      </c>
      <c r="F4" s="34">
        <v>0</v>
      </c>
      <c r="G4" s="34">
        <v>8902.592592592593</v>
      </c>
      <c r="H4" s="35">
        <v>70.92451851851851</v>
      </c>
      <c r="I4" s="35">
        <v>101.5452962962963</v>
      </c>
      <c r="J4" s="35">
        <v>30.920185185185183</v>
      </c>
      <c r="K4" s="35">
        <v>66.63407407407408</v>
      </c>
      <c r="L4" s="35">
        <v>3.8811481481481476</v>
      </c>
      <c r="M4" s="35">
        <v>24.400111111111112</v>
      </c>
      <c r="N4" s="35">
        <v>38.363962962962965</v>
      </c>
      <c r="O4" s="35">
        <v>3.607222222222222</v>
      </c>
      <c r="P4" s="35">
        <v>0.5494444444444444</v>
      </c>
      <c r="Q4" s="35">
        <v>13.497222222222222</v>
      </c>
      <c r="R4" s="35">
        <v>3.586518518518518</v>
      </c>
      <c r="S4" s="35">
        <v>38.90862962962964</v>
      </c>
      <c r="T4" s="35">
        <v>12.93025925925926</v>
      </c>
      <c r="U4" s="35">
        <v>15.003814814814813</v>
      </c>
      <c r="V4" s="35">
        <v>24.041777777777778</v>
      </c>
      <c r="W4" s="34">
        <v>51.618264924511756</v>
      </c>
      <c r="X4" s="35">
        <v>0.464029636711281</v>
      </c>
      <c r="Y4" s="35">
        <v>0.6360164390385653</v>
      </c>
      <c r="Z4" s="35"/>
      <c r="AA4" s="36">
        <v>-78.1</v>
      </c>
      <c r="AB4" s="36">
        <v>-18.8</v>
      </c>
      <c r="AC4" s="20"/>
      <c r="AD4" s="105">
        <f>(AB4+1000)/(AA4+1000)</f>
        <v>1.064323679357848</v>
      </c>
    </row>
    <row r="5" spans="1:30" s="24" customFormat="1" ht="12.75">
      <c r="A5" s="20">
        <v>160</v>
      </c>
      <c r="B5" s="35">
        <v>48.78048780487805</v>
      </c>
      <c r="C5" s="20">
        <v>379</v>
      </c>
      <c r="D5" s="21">
        <v>0.18047619047619048</v>
      </c>
      <c r="E5" s="21">
        <v>0.31952380952380954</v>
      </c>
      <c r="F5" s="34">
        <v>584.2480211081794</v>
      </c>
      <c r="G5" s="34">
        <v>14659.313984168864</v>
      </c>
      <c r="H5" s="35">
        <v>33.82441952506596</v>
      </c>
      <c r="I5" s="35">
        <v>1.400424802110818</v>
      </c>
      <c r="J5" s="35">
        <v>0.09383377308707123</v>
      </c>
      <c r="K5" s="35">
        <v>0.17881530343007918</v>
      </c>
      <c r="L5" s="35">
        <v>0.10091556728232191</v>
      </c>
      <c r="M5" s="35">
        <v>0.07612928759894458</v>
      </c>
      <c r="N5" s="35">
        <v>0.08144063324538259</v>
      </c>
      <c r="O5" s="35">
        <v>0.0017704485488126648</v>
      </c>
      <c r="P5" s="35">
        <v>0.0035408970976253296</v>
      </c>
      <c r="Q5" s="35">
        <v>0.005311345646437995</v>
      </c>
      <c r="R5" s="35">
        <v>0.0017704485488126648</v>
      </c>
      <c r="S5" s="35">
        <v>0.8692902374670185</v>
      </c>
      <c r="T5" s="35">
        <v>0.07967018469656992</v>
      </c>
      <c r="U5" s="35">
        <v>0.0708179419525066</v>
      </c>
      <c r="V5" s="35">
        <v>0.33992612137203165</v>
      </c>
      <c r="W5" s="34">
        <v>416.1640530759951</v>
      </c>
      <c r="X5" s="35">
        <v>0.5247524752475247</v>
      </c>
      <c r="Y5" s="35">
        <v>0.934782608695652</v>
      </c>
      <c r="Z5" s="35">
        <v>25.09090909090909</v>
      </c>
      <c r="AA5" s="36">
        <v>-52.2</v>
      </c>
      <c r="AB5" s="36">
        <v>-20.2</v>
      </c>
      <c r="AC5" s="20"/>
      <c r="AD5" s="105">
        <f aca="true" t="shared" si="0" ref="AD5:AD35">(AB5+1000)/(AA5+1000)</f>
        <v>1.0337623971301964</v>
      </c>
    </row>
    <row r="6" spans="1:30" s="24" customFormat="1" ht="12.75">
      <c r="A6" s="20">
        <v>280</v>
      </c>
      <c r="B6" s="35">
        <v>85.3658536585366</v>
      </c>
      <c r="C6" s="20">
        <v>360</v>
      </c>
      <c r="D6" s="21">
        <v>0.17142857142857143</v>
      </c>
      <c r="E6" s="21">
        <v>0.32857142857142857</v>
      </c>
      <c r="F6" s="34">
        <v>1073.3333333333333</v>
      </c>
      <c r="G6" s="34">
        <v>21926.666666666664</v>
      </c>
      <c r="H6" s="35">
        <v>39.53508333333333</v>
      </c>
      <c r="I6" s="35">
        <v>1.1768333333333334</v>
      </c>
      <c r="J6" s="35">
        <v>0.06325</v>
      </c>
      <c r="K6" s="35">
        <v>0.092</v>
      </c>
      <c r="L6" s="35">
        <v>0.11308333333333333</v>
      </c>
      <c r="M6" s="35">
        <v>0.0575</v>
      </c>
      <c r="N6" s="35">
        <v>0</v>
      </c>
      <c r="O6" s="35">
        <v>0</v>
      </c>
      <c r="P6" s="35">
        <v>0</v>
      </c>
      <c r="Q6" s="35">
        <v>0.013416666666666667</v>
      </c>
      <c r="R6" s="35">
        <v>0.003833333333333333</v>
      </c>
      <c r="S6" s="35">
        <v>0.6919166666666666</v>
      </c>
      <c r="T6" s="35">
        <v>0.08816666666666666</v>
      </c>
      <c r="U6" s="35">
        <v>0</v>
      </c>
      <c r="V6" s="35">
        <v>0.19166666666666665</v>
      </c>
      <c r="W6" s="34">
        <v>538.5810460901087</v>
      </c>
      <c r="X6" s="35">
        <v>0.6875</v>
      </c>
      <c r="Y6" s="35"/>
      <c r="Z6" s="35">
        <v>20.428571428571427</v>
      </c>
      <c r="AA6" s="36">
        <v>-57.8</v>
      </c>
      <c r="AB6" s="36">
        <v>-17.8</v>
      </c>
      <c r="AC6" s="20"/>
      <c r="AD6" s="105">
        <f t="shared" si="0"/>
        <v>1.0424538314582892</v>
      </c>
    </row>
    <row r="7" spans="1:30" s="24" customFormat="1" ht="12.75">
      <c r="A7" s="20">
        <v>340</v>
      </c>
      <c r="B7" s="35">
        <v>103.65853658536587</v>
      </c>
      <c r="C7" s="20">
        <v>382</v>
      </c>
      <c r="D7" s="21">
        <v>0.1819047619047619</v>
      </c>
      <c r="E7" s="21">
        <v>0.3180952380952381</v>
      </c>
      <c r="F7" s="34">
        <v>1224.083769633508</v>
      </c>
      <c r="G7" s="34">
        <v>21683.769633507854</v>
      </c>
      <c r="H7" s="35">
        <v>27.966816753926704</v>
      </c>
      <c r="I7" s="35">
        <v>2.953539267015707</v>
      </c>
      <c r="J7" s="35">
        <v>0.3724712041884817</v>
      </c>
      <c r="K7" s="35">
        <v>1.1436439790575916</v>
      </c>
      <c r="L7" s="35">
        <v>0.3707225130890052</v>
      </c>
      <c r="M7" s="35">
        <v>0.5018743455497382</v>
      </c>
      <c r="N7" s="35">
        <v>0.6977277486910995</v>
      </c>
      <c r="O7" s="35">
        <v>0.17312041884816756</v>
      </c>
      <c r="P7" s="35">
        <v>0</v>
      </c>
      <c r="Q7" s="35">
        <v>0.521109947643979</v>
      </c>
      <c r="R7" s="35">
        <v>0.2150890052356021</v>
      </c>
      <c r="S7" s="35">
        <v>7.806157068062828</v>
      </c>
      <c r="T7" s="35">
        <v>1.085937172774869</v>
      </c>
      <c r="U7" s="35">
        <v>1.4811413612565445</v>
      </c>
      <c r="V7" s="35">
        <v>2.9063246073298425</v>
      </c>
      <c r="W7" s="34">
        <v>701.2781359574709</v>
      </c>
      <c r="X7" s="35">
        <v>0.3256880733944954</v>
      </c>
      <c r="Y7" s="35">
        <v>0.719298245614035</v>
      </c>
      <c r="Z7" s="35">
        <v>17.714285714285715</v>
      </c>
      <c r="AA7" s="36">
        <v>-64</v>
      </c>
      <c r="AB7" s="36">
        <v>-22.9</v>
      </c>
      <c r="AC7" s="20"/>
      <c r="AD7" s="105">
        <f t="shared" si="0"/>
        <v>1.0439102564102565</v>
      </c>
    </row>
    <row r="8" spans="1:30" s="24" customFormat="1" ht="12.75">
      <c r="A8" s="20">
        <v>400</v>
      </c>
      <c r="B8" s="35">
        <v>121.95121951219512</v>
      </c>
      <c r="C8" s="20">
        <v>356</v>
      </c>
      <c r="D8" s="21">
        <v>0.16952380952380952</v>
      </c>
      <c r="E8" s="21">
        <v>0.3304761904761905</v>
      </c>
      <c r="F8" s="34">
        <v>20488.595505617977</v>
      </c>
      <c r="G8" s="34">
        <v>10760.898876404495</v>
      </c>
      <c r="H8" s="35">
        <v>10.392455056179775</v>
      </c>
      <c r="I8" s="35">
        <v>2.1892191011235953</v>
      </c>
      <c r="J8" s="35">
        <v>0.12476404494382023</v>
      </c>
      <c r="K8" s="35">
        <v>0.4054831460674157</v>
      </c>
      <c r="L8" s="35">
        <v>0.5146516853932585</v>
      </c>
      <c r="M8" s="35">
        <v>0.15790449438202248</v>
      </c>
      <c r="N8" s="35">
        <v>0.24367977528089887</v>
      </c>
      <c r="O8" s="35">
        <v>0.0038988764044943823</v>
      </c>
      <c r="P8" s="35">
        <v>0.007797752808988765</v>
      </c>
      <c r="Q8" s="35">
        <v>0.05263483146067415</v>
      </c>
      <c r="R8" s="35">
        <v>0.01754494382022472</v>
      </c>
      <c r="S8" s="35">
        <v>1.5965898876404496</v>
      </c>
      <c r="T8" s="35">
        <v>0.11891573033707865</v>
      </c>
      <c r="U8" s="35">
        <v>0.4561685393258427</v>
      </c>
      <c r="V8" s="35">
        <v>0.5205000000000001</v>
      </c>
      <c r="W8" s="34">
        <v>855.2835450883173</v>
      </c>
      <c r="X8" s="35">
        <v>0.30769230769230776</v>
      </c>
      <c r="Y8" s="35">
        <v>0.648</v>
      </c>
      <c r="Z8" s="35">
        <v>0.5252140818268316</v>
      </c>
      <c r="AA8" s="36">
        <v>-66.7</v>
      </c>
      <c r="AB8" s="36">
        <v>-25.4</v>
      </c>
      <c r="AC8" s="20"/>
      <c r="AD8" s="105">
        <f t="shared" si="0"/>
        <v>1.0442515804135863</v>
      </c>
    </row>
    <row r="9" spans="1:30" s="24" customFormat="1" ht="12.75">
      <c r="A9" s="20">
        <v>460</v>
      </c>
      <c r="B9" s="35">
        <v>140.2439024390244</v>
      </c>
      <c r="C9" s="20">
        <v>515</v>
      </c>
      <c r="D9" s="21">
        <v>0.24523809523809523</v>
      </c>
      <c r="E9" s="21">
        <v>0.25476190476190474</v>
      </c>
      <c r="F9" s="34">
        <v>5100.679611650486</v>
      </c>
      <c r="G9" s="34">
        <v>5277.281553398058</v>
      </c>
      <c r="H9" s="35">
        <v>15.556553398058252</v>
      </c>
      <c r="I9" s="35">
        <v>0.4768252427184466</v>
      </c>
      <c r="J9" s="35">
        <v>0.03428155339805826</v>
      </c>
      <c r="K9" s="35">
        <v>0.09349514563106796</v>
      </c>
      <c r="L9" s="35">
        <v>0.14647572815533977</v>
      </c>
      <c r="M9" s="35">
        <v>0.0664854368932039</v>
      </c>
      <c r="N9" s="35">
        <v>0.03012621359223301</v>
      </c>
      <c r="O9" s="35">
        <v>0.005194174757281554</v>
      </c>
      <c r="P9" s="35">
        <v>0.004155339805825243</v>
      </c>
      <c r="Q9" s="35">
        <v>0.012466019417475728</v>
      </c>
      <c r="R9" s="35">
        <v>0.0020776699029126217</v>
      </c>
      <c r="S9" s="35">
        <v>0.7552330097087379</v>
      </c>
      <c r="T9" s="35">
        <v>0.0664854368932039</v>
      </c>
      <c r="U9" s="35">
        <v>0.2462038834951456</v>
      </c>
      <c r="V9" s="35">
        <v>0.23581553398058253</v>
      </c>
      <c r="W9" s="34">
        <v>329.1434495270183</v>
      </c>
      <c r="X9" s="35">
        <v>0.36666666666666675</v>
      </c>
      <c r="Y9" s="35">
        <v>2.2068965517241383</v>
      </c>
      <c r="Z9" s="35">
        <v>1.034623217922607</v>
      </c>
      <c r="AA9" s="36">
        <v>-66.1</v>
      </c>
      <c r="AB9" s="36">
        <v>-22.9</v>
      </c>
      <c r="AC9" s="20"/>
      <c r="AD9" s="105">
        <f t="shared" si="0"/>
        <v>1.0462576292964987</v>
      </c>
    </row>
    <row r="10" spans="1:30" s="24" customFormat="1" ht="12.75">
      <c r="A10" s="20">
        <v>520</v>
      </c>
      <c r="B10" s="35">
        <v>158.53658536585368</v>
      </c>
      <c r="C10" s="20">
        <v>489</v>
      </c>
      <c r="D10" s="21">
        <v>0.23285714285714287</v>
      </c>
      <c r="E10" s="21">
        <v>0.2671428571428571</v>
      </c>
      <c r="F10" s="34">
        <v>5690.306748466256</v>
      </c>
      <c r="G10" s="34">
        <v>5644.41717791411</v>
      </c>
      <c r="H10" s="35">
        <v>14.182171779141102</v>
      </c>
      <c r="I10" s="35">
        <v>0.7342331288343557</v>
      </c>
      <c r="J10" s="35">
        <v>0.05621472392638036</v>
      </c>
      <c r="K10" s="35">
        <v>0.13881595092024537</v>
      </c>
      <c r="L10" s="35">
        <v>0.28336809815950914</v>
      </c>
      <c r="M10" s="35">
        <v>0.06653987730061349</v>
      </c>
      <c r="N10" s="35">
        <v>0.11701840490797544</v>
      </c>
      <c r="O10" s="35">
        <v>0.0057361963190184035</v>
      </c>
      <c r="P10" s="35">
        <v>0.006883435582822085</v>
      </c>
      <c r="Q10" s="35">
        <v>0.02753374233128834</v>
      </c>
      <c r="R10" s="35">
        <v>0.010325153374233126</v>
      </c>
      <c r="S10" s="35">
        <v>0.9533558282208587</v>
      </c>
      <c r="T10" s="35">
        <v>0.08719018404907973</v>
      </c>
      <c r="U10" s="35">
        <v>0.43824539877300606</v>
      </c>
      <c r="V10" s="35">
        <v>0.34187730061349686</v>
      </c>
      <c r="W10" s="34">
        <v>378.40332256575914</v>
      </c>
      <c r="X10" s="35">
        <v>0.40495867768595045</v>
      </c>
      <c r="Y10" s="35">
        <v>0.5686274509803922</v>
      </c>
      <c r="Z10" s="35">
        <v>0.9919354838709679</v>
      </c>
      <c r="AA10" s="36">
        <v>-67.1</v>
      </c>
      <c r="AB10" s="36">
        <v>-25.8</v>
      </c>
      <c r="AC10" s="20"/>
      <c r="AD10" s="105">
        <f t="shared" si="0"/>
        <v>1.0442705541858721</v>
      </c>
    </row>
    <row r="11" spans="1:30" s="24" customFormat="1" ht="12.75">
      <c r="A11" s="20">
        <v>580</v>
      </c>
      <c r="B11" s="35">
        <v>176.82926829268294</v>
      </c>
      <c r="C11" s="20">
        <v>422</v>
      </c>
      <c r="D11" s="21">
        <v>0.20095238095238094</v>
      </c>
      <c r="E11" s="21">
        <v>0.29904761904761906</v>
      </c>
      <c r="F11" s="34">
        <v>2202.464454976304</v>
      </c>
      <c r="G11" s="34">
        <v>1324.4549763033176</v>
      </c>
      <c r="H11" s="35">
        <v>5.168350710900474</v>
      </c>
      <c r="I11" s="35">
        <v>0.471744075829384</v>
      </c>
      <c r="J11" s="35">
        <v>0.05952606635071091</v>
      </c>
      <c r="K11" s="35">
        <v>0.10863507109004741</v>
      </c>
      <c r="L11" s="35">
        <v>0.35566824644549766</v>
      </c>
      <c r="M11" s="35">
        <v>0.05803791469194313</v>
      </c>
      <c r="N11" s="35">
        <v>0.061014218009478684</v>
      </c>
      <c r="O11" s="35">
        <v>0.0014881516587677728</v>
      </c>
      <c r="P11" s="35">
        <v>0</v>
      </c>
      <c r="Q11" s="35">
        <v>0.023810426540284365</v>
      </c>
      <c r="R11" s="35">
        <v>0.010417061611374408</v>
      </c>
      <c r="S11" s="35">
        <v>0.8914028436018958</v>
      </c>
      <c r="T11" s="35">
        <v>0.09226540284360189</v>
      </c>
      <c r="U11" s="35">
        <v>0.12798104265402843</v>
      </c>
      <c r="V11" s="35">
        <v>0.4628151658767773</v>
      </c>
      <c r="W11" s="34">
        <v>234.8284960422164</v>
      </c>
      <c r="X11" s="35">
        <v>0.547945205479452</v>
      </c>
      <c r="Y11" s="35">
        <v>0.9512195121951218</v>
      </c>
      <c r="Z11" s="35">
        <v>0.6013513513513512</v>
      </c>
      <c r="AA11" s="36">
        <v>-67.1</v>
      </c>
      <c r="AB11" s="36">
        <v>-26.9</v>
      </c>
      <c r="AC11" s="20"/>
      <c r="AD11" s="105">
        <f t="shared" si="0"/>
        <v>1.0430914353092509</v>
      </c>
    </row>
    <row r="12" spans="1:29" s="24" customFormat="1" ht="12.75">
      <c r="A12" s="20">
        <v>640</v>
      </c>
      <c r="B12" s="35">
        <v>195.1219512195122</v>
      </c>
      <c r="C12" s="20">
        <v>439</v>
      </c>
      <c r="D12" s="21">
        <v>0.20904761904761904</v>
      </c>
      <c r="E12" s="21">
        <v>0.29095238095238096</v>
      </c>
      <c r="F12" s="34">
        <v>473.2118451025057</v>
      </c>
      <c r="G12" s="34">
        <v>1210.865603644647</v>
      </c>
      <c r="H12" s="35">
        <v>3.6214624145785876</v>
      </c>
      <c r="I12" s="35">
        <v>0.28949430523917996</v>
      </c>
      <c r="J12" s="35">
        <v>0.09464236902050115</v>
      </c>
      <c r="K12" s="35">
        <v>0.05288838268792711</v>
      </c>
      <c r="L12" s="35">
        <v>0.14753075170842825</v>
      </c>
      <c r="M12" s="35">
        <v>0.0445375854214123</v>
      </c>
      <c r="N12" s="35">
        <v>0</v>
      </c>
      <c r="O12" s="35">
        <v>0</v>
      </c>
      <c r="P12" s="35">
        <v>0</v>
      </c>
      <c r="Q12" s="35">
        <v>0.005567198177676537</v>
      </c>
      <c r="R12" s="35">
        <v>0.0013917995444191343</v>
      </c>
      <c r="S12" s="35">
        <v>0.3242892938496583</v>
      </c>
      <c r="T12" s="35">
        <v>0</v>
      </c>
      <c r="U12" s="35">
        <v>0</v>
      </c>
      <c r="V12" s="35">
        <v>0.05984738041002278</v>
      </c>
      <c r="W12" s="34">
        <v>309.60854092526694</v>
      </c>
      <c r="X12" s="35">
        <v>1.7894736842105263</v>
      </c>
      <c r="Y12" s="35"/>
      <c r="Z12" s="35">
        <v>2.558823529411765</v>
      </c>
      <c r="AA12" s="20"/>
      <c r="AB12" s="20"/>
      <c r="AC12" s="20"/>
    </row>
    <row r="13" spans="1:30" s="24" customFormat="1" ht="12.75">
      <c r="A13" s="20">
        <v>700</v>
      </c>
      <c r="B13" s="35">
        <v>213.41463414634148</v>
      </c>
      <c r="C13" s="20">
        <v>431</v>
      </c>
      <c r="D13" s="21">
        <v>0.20523809523809525</v>
      </c>
      <c r="E13" s="21">
        <v>0.2947619047619048</v>
      </c>
      <c r="F13" s="34">
        <v>761.1832946635731</v>
      </c>
      <c r="G13" s="34">
        <v>1464.9187935034804</v>
      </c>
      <c r="H13" s="35">
        <v>4.7494965197215775</v>
      </c>
      <c r="I13" s="35">
        <v>0.41793271461716935</v>
      </c>
      <c r="J13" s="35">
        <v>0.058883990719257547</v>
      </c>
      <c r="K13" s="35">
        <v>0.10771461716937354</v>
      </c>
      <c r="L13" s="35">
        <v>0.26138747099767984</v>
      </c>
      <c r="M13" s="35">
        <v>0.051703016241299304</v>
      </c>
      <c r="N13" s="35">
        <v>0.012925754060324826</v>
      </c>
      <c r="O13" s="35">
        <v>0.004308584686774942</v>
      </c>
      <c r="P13" s="35">
        <v>0.0014361948955916473</v>
      </c>
      <c r="Q13" s="35">
        <v>0.008617169373549885</v>
      </c>
      <c r="R13" s="35">
        <v>0.0028723897911832946</v>
      </c>
      <c r="S13" s="35">
        <v>0.8085777262180973</v>
      </c>
      <c r="T13" s="35">
        <v>0.08904408352668214</v>
      </c>
      <c r="U13" s="35">
        <v>0.2455893271461717</v>
      </c>
      <c r="V13" s="35">
        <v>0.26138747099767984</v>
      </c>
      <c r="W13" s="34">
        <v>283.49082823790997</v>
      </c>
      <c r="X13" s="35">
        <v>0.5466666666666667</v>
      </c>
      <c r="Y13" s="35">
        <v>4</v>
      </c>
      <c r="Z13" s="35">
        <v>1.9245283018867927</v>
      </c>
      <c r="AA13" s="36">
        <v>-69.2</v>
      </c>
      <c r="AB13" s="36">
        <v>-25.7</v>
      </c>
      <c r="AC13" s="20"/>
      <c r="AD13" s="105">
        <f t="shared" si="0"/>
        <v>1.0467339922647185</v>
      </c>
    </row>
    <row r="14" spans="1:29" s="24" customFormat="1" ht="12.75">
      <c r="A14" s="20">
        <v>760</v>
      </c>
      <c r="B14" s="35">
        <v>231.70731707317074</v>
      </c>
      <c r="C14" s="20">
        <v>402</v>
      </c>
      <c r="D14" s="21">
        <v>0.19142857142857142</v>
      </c>
      <c r="E14" s="21">
        <v>0.3085714285714286</v>
      </c>
      <c r="F14" s="34">
        <v>370.74626865671644</v>
      </c>
      <c r="G14" s="34">
        <v>1482.9850746268658</v>
      </c>
      <c r="H14" s="35">
        <v>4.429611940298509</v>
      </c>
      <c r="I14" s="35">
        <v>0.45617910447761195</v>
      </c>
      <c r="J14" s="35">
        <v>0.12734328358208957</v>
      </c>
      <c r="K14" s="35">
        <v>0.16764179104477614</v>
      </c>
      <c r="L14" s="35">
        <v>0.1563582089552239</v>
      </c>
      <c r="M14" s="35">
        <v>0.07737313432835821</v>
      </c>
      <c r="N14" s="35">
        <v>0.003223880597014926</v>
      </c>
      <c r="O14" s="35">
        <v>0.004835820895522388</v>
      </c>
      <c r="P14" s="35">
        <v>0.003223880597014926</v>
      </c>
      <c r="Q14" s="35">
        <v>0.009671641791044776</v>
      </c>
      <c r="R14" s="35">
        <v>0.003223880597014926</v>
      </c>
      <c r="S14" s="35">
        <v>1.3459701492537315</v>
      </c>
      <c r="T14" s="35">
        <v>0.14185074626865674</v>
      </c>
      <c r="U14" s="35">
        <v>0.11767164179104479</v>
      </c>
      <c r="V14" s="35">
        <v>2.022985074626866</v>
      </c>
      <c r="W14" s="34">
        <v>303.53018805674685</v>
      </c>
      <c r="X14" s="35">
        <v>0.7596153846153847</v>
      </c>
      <c r="Y14" s="35">
        <v>24</v>
      </c>
      <c r="Z14" s="35">
        <v>4</v>
      </c>
      <c r="AA14" s="20"/>
      <c r="AB14" s="20"/>
      <c r="AC14" s="20"/>
    </row>
    <row r="15" spans="1:30" s="24" customFormat="1" ht="12.75">
      <c r="A15" s="20">
        <v>820</v>
      </c>
      <c r="B15" s="35">
        <v>250</v>
      </c>
      <c r="C15" s="20">
        <v>443</v>
      </c>
      <c r="D15" s="21">
        <v>0.21095238095238095</v>
      </c>
      <c r="E15" s="21">
        <v>0.28904761904761905</v>
      </c>
      <c r="F15" s="34">
        <v>726.2076749435666</v>
      </c>
      <c r="G15" s="34">
        <v>1986.7945823927766</v>
      </c>
      <c r="H15" s="35">
        <v>9.051562076749436</v>
      </c>
      <c r="I15" s="35">
        <v>0.6823611738148985</v>
      </c>
      <c r="J15" s="35">
        <v>0.06302934537246051</v>
      </c>
      <c r="K15" s="35">
        <v>0.15209255079006775</v>
      </c>
      <c r="L15" s="35">
        <v>0.2932234762979684</v>
      </c>
      <c r="M15" s="35">
        <v>0.06028893905191874</v>
      </c>
      <c r="N15" s="35">
        <v>0.0013702031602708805</v>
      </c>
      <c r="O15" s="35">
        <v>0.0013702031602708805</v>
      </c>
      <c r="P15" s="35">
        <v>0.005480812641083522</v>
      </c>
      <c r="Q15" s="35">
        <v>0.008221218961625282</v>
      </c>
      <c r="R15" s="35">
        <v>0.0013702031602708805</v>
      </c>
      <c r="S15" s="35">
        <v>0.5878171557562076</v>
      </c>
      <c r="T15" s="35">
        <v>0.04932731376975169</v>
      </c>
      <c r="U15" s="35">
        <v>0.24252595936794583</v>
      </c>
      <c r="V15" s="35">
        <v>0.23567494356659144</v>
      </c>
      <c r="W15" s="34">
        <v>204.11036036036037</v>
      </c>
      <c r="X15" s="35">
        <v>0.4144144144144144</v>
      </c>
      <c r="Y15" s="35">
        <v>44</v>
      </c>
      <c r="Z15" s="35">
        <v>2.7358490566037736</v>
      </c>
      <c r="AA15" s="36">
        <v>-70.7</v>
      </c>
      <c r="AB15" s="36">
        <v>-27.2</v>
      </c>
      <c r="AC15" s="20"/>
      <c r="AD15" s="105">
        <f t="shared" si="0"/>
        <v>1.046809426450016</v>
      </c>
    </row>
    <row r="16" spans="1:29" s="24" customFormat="1" ht="12.75">
      <c r="A16" s="20">
        <v>880</v>
      </c>
      <c r="B16" s="35">
        <v>268.2926829268293</v>
      </c>
      <c r="C16" s="20">
        <v>466</v>
      </c>
      <c r="D16" s="21">
        <v>0.2219047619047619</v>
      </c>
      <c r="E16" s="21">
        <v>0.27809523809523806</v>
      </c>
      <c r="F16" s="34">
        <v>476.2231759656652</v>
      </c>
      <c r="G16" s="34">
        <v>2456.309012875536</v>
      </c>
      <c r="H16" s="35">
        <v>6.573133047210299</v>
      </c>
      <c r="I16" s="35">
        <v>0.7644635193133047</v>
      </c>
      <c r="J16" s="35">
        <v>0.14662660944206007</v>
      </c>
      <c r="K16" s="35">
        <v>0.2757081545064377</v>
      </c>
      <c r="L16" s="35">
        <v>0.38348497854077246</v>
      </c>
      <c r="M16" s="35">
        <v>0.11529613733905578</v>
      </c>
      <c r="N16" s="35">
        <v>0.10903004291845492</v>
      </c>
      <c r="O16" s="35">
        <v>0.0012532188841201716</v>
      </c>
      <c r="P16" s="35">
        <v>0.002506437768240343</v>
      </c>
      <c r="Q16" s="35">
        <v>0.012532188841201714</v>
      </c>
      <c r="R16" s="35">
        <v>0.006266094420600857</v>
      </c>
      <c r="S16" s="35">
        <v>0.6930300429184548</v>
      </c>
      <c r="T16" s="35">
        <v>0.13033476394849783</v>
      </c>
      <c r="U16" s="35">
        <v>0.042609442060085836</v>
      </c>
      <c r="V16" s="35">
        <v>0.3960171673819742</v>
      </c>
      <c r="W16" s="34">
        <v>334.7566182749787</v>
      </c>
      <c r="X16" s="35">
        <v>0.5318181818181819</v>
      </c>
      <c r="Y16" s="35">
        <v>1.0574712643678161</v>
      </c>
      <c r="Z16" s="35">
        <v>5.157894736842105</v>
      </c>
      <c r="AA16" s="20"/>
      <c r="AB16" s="20"/>
      <c r="AC16" s="20"/>
    </row>
    <row r="17" spans="1:30" s="24" customFormat="1" ht="12.75">
      <c r="A17" s="20">
        <v>940</v>
      </c>
      <c r="B17" s="35">
        <v>286.5853658536586</v>
      </c>
      <c r="C17" s="20">
        <v>538</v>
      </c>
      <c r="D17" s="21">
        <v>0.2561904761904762</v>
      </c>
      <c r="E17" s="21">
        <v>0.2438095238095238</v>
      </c>
      <c r="F17" s="34">
        <v>590.0371747211896</v>
      </c>
      <c r="G17" s="34">
        <v>1313.3085501858736</v>
      </c>
      <c r="H17" s="35">
        <v>5.445472118959108</v>
      </c>
      <c r="I17" s="35">
        <v>0.6128773234200744</v>
      </c>
      <c r="J17" s="35">
        <v>0.09516728624535316</v>
      </c>
      <c r="K17" s="35">
        <v>0.15226765799256506</v>
      </c>
      <c r="L17" s="35">
        <v>0.3787657992565056</v>
      </c>
      <c r="M17" s="35">
        <v>0.06756877323420074</v>
      </c>
      <c r="N17" s="35">
        <v>0.05995539033457249</v>
      </c>
      <c r="O17" s="35">
        <v>0.0009516728624535315</v>
      </c>
      <c r="P17" s="35">
        <v>0.0009516728624535315</v>
      </c>
      <c r="Q17" s="35">
        <v>0.008565055762081783</v>
      </c>
      <c r="R17" s="35">
        <v>0.002855018587360595</v>
      </c>
      <c r="S17" s="35">
        <v>0.4663197026022305</v>
      </c>
      <c r="T17" s="35">
        <v>0.03426022304832713</v>
      </c>
      <c r="U17" s="35">
        <v>0.1865278810408922</v>
      </c>
      <c r="V17" s="35">
        <v>0.13989591078066912</v>
      </c>
      <c r="W17" s="34">
        <v>216.7766258246937</v>
      </c>
      <c r="X17" s="35">
        <v>0.625</v>
      </c>
      <c r="Y17" s="35">
        <v>1.126984126984127</v>
      </c>
      <c r="Z17" s="35">
        <v>2.2258064516129035</v>
      </c>
      <c r="AA17" s="36">
        <v>-66.9</v>
      </c>
      <c r="AB17" s="36">
        <v>-26.4</v>
      </c>
      <c r="AC17" s="20"/>
      <c r="AD17" s="105">
        <f t="shared" si="0"/>
        <v>1.0434037080698746</v>
      </c>
    </row>
    <row r="18" spans="1:29" s="24" customFormat="1" ht="12.75">
      <c r="A18" s="20">
        <v>1000</v>
      </c>
      <c r="B18" s="35">
        <v>304.8780487804878</v>
      </c>
      <c r="C18" s="20">
        <v>499</v>
      </c>
      <c r="D18" s="21">
        <v>0.23761904761904762</v>
      </c>
      <c r="E18" s="21">
        <v>0.2623809523809524</v>
      </c>
      <c r="F18" s="34">
        <v>552.1042084168337</v>
      </c>
      <c r="G18" s="34">
        <v>3036.573146292585</v>
      </c>
      <c r="H18" s="35">
        <v>5.868867735470943</v>
      </c>
      <c r="I18" s="35">
        <v>0.4714969939879759</v>
      </c>
      <c r="J18" s="35">
        <v>0.07066933867735471</v>
      </c>
      <c r="K18" s="35">
        <v>0.1457555110220441</v>
      </c>
      <c r="L18" s="35">
        <v>0.3787434869739479</v>
      </c>
      <c r="M18" s="35">
        <v>0.047480961923847695</v>
      </c>
      <c r="N18" s="35">
        <v>0.05631462925851703</v>
      </c>
      <c r="O18" s="35">
        <v>0.0022084168336673348</v>
      </c>
      <c r="P18" s="35">
        <v>0.0022084168336673348</v>
      </c>
      <c r="Q18" s="35">
        <v>0.014354709418837675</v>
      </c>
      <c r="R18" s="35">
        <v>0.006625250501002004</v>
      </c>
      <c r="S18" s="35">
        <v>0.4626633266533066</v>
      </c>
      <c r="T18" s="35">
        <v>0.04195991983967936</v>
      </c>
      <c r="U18" s="35">
        <v>0.1457555110220441</v>
      </c>
      <c r="V18" s="35">
        <v>0.17777755511022045</v>
      </c>
      <c r="W18" s="34">
        <v>478.92720306513405</v>
      </c>
      <c r="X18" s="35">
        <v>0.48484848484848486</v>
      </c>
      <c r="Y18" s="35">
        <v>0.8431372549019608</v>
      </c>
      <c r="Z18" s="35">
        <v>5.5</v>
      </c>
      <c r="AA18" s="20"/>
      <c r="AB18" s="20"/>
      <c r="AC18" s="20"/>
    </row>
    <row r="19" spans="1:30" s="24" customFormat="1" ht="12.75">
      <c r="A19" s="20">
        <v>1060</v>
      </c>
      <c r="B19" s="35">
        <v>323.1707317073171</v>
      </c>
      <c r="C19" s="20">
        <v>428</v>
      </c>
      <c r="D19" s="21">
        <v>0.2038095238095238</v>
      </c>
      <c r="E19" s="21">
        <v>0.2961904761904762</v>
      </c>
      <c r="F19" s="34">
        <v>944.6261682242992</v>
      </c>
      <c r="G19" s="34">
        <v>9707.850467289722</v>
      </c>
      <c r="H19" s="35">
        <v>10.818149532710281</v>
      </c>
      <c r="I19" s="35">
        <v>1.050714953271028</v>
      </c>
      <c r="J19" s="35">
        <v>0.0697570093457944</v>
      </c>
      <c r="K19" s="35">
        <v>0.13806074766355142</v>
      </c>
      <c r="L19" s="35">
        <v>0.2528691588785047</v>
      </c>
      <c r="M19" s="35">
        <v>0.053771028037383185</v>
      </c>
      <c r="N19" s="35">
        <v>0.0014532710280373833</v>
      </c>
      <c r="O19" s="35">
        <v>0.0014532710280373833</v>
      </c>
      <c r="P19" s="35">
        <v>0</v>
      </c>
      <c r="Q19" s="35">
        <v>0.007266355140186917</v>
      </c>
      <c r="R19" s="35">
        <v>0</v>
      </c>
      <c r="S19" s="35">
        <v>0.27321495327102807</v>
      </c>
      <c r="T19" s="35">
        <v>0.027612149532710285</v>
      </c>
      <c r="U19" s="35">
        <v>0.07992990654205609</v>
      </c>
      <c r="V19" s="35">
        <v>0.10754205607476637</v>
      </c>
      <c r="W19" s="34">
        <v>817.9257989469819</v>
      </c>
      <c r="X19" s="35">
        <v>0.5052631578947369</v>
      </c>
      <c r="Y19" s="35">
        <v>37</v>
      </c>
      <c r="Z19" s="35">
        <v>10.276923076923078</v>
      </c>
      <c r="AA19" s="36">
        <v>-55.4</v>
      </c>
      <c r="AB19" s="36">
        <v>-25.9</v>
      </c>
      <c r="AC19" s="20"/>
      <c r="AD19" s="105">
        <f t="shared" si="0"/>
        <v>1.0312301503281813</v>
      </c>
    </row>
    <row r="20" spans="1:29" s="24" customFormat="1" ht="12.75">
      <c r="A20" s="20">
        <v>1180</v>
      </c>
      <c r="B20" s="35">
        <v>359.7560975609756</v>
      </c>
      <c r="C20" s="20">
        <v>452</v>
      </c>
      <c r="D20" s="21">
        <v>0.21523809523809523</v>
      </c>
      <c r="E20" s="21">
        <v>0.28476190476190477</v>
      </c>
      <c r="F20" s="34">
        <v>687.9646017699115</v>
      </c>
      <c r="G20" s="34">
        <v>8665.70796460177</v>
      </c>
      <c r="H20" s="35">
        <v>4.916300884955754</v>
      </c>
      <c r="I20" s="35">
        <v>0.4418849557522125</v>
      </c>
      <c r="J20" s="35">
        <v>0.13230088495575223</v>
      </c>
      <c r="K20" s="35">
        <v>0.11774778761061946</v>
      </c>
      <c r="L20" s="35">
        <v>0.1825752212389381</v>
      </c>
      <c r="M20" s="35">
        <v>0.03969026548672566</v>
      </c>
      <c r="N20" s="35">
        <v>0.005292035398230089</v>
      </c>
      <c r="O20" s="35">
        <v>0</v>
      </c>
      <c r="P20" s="35">
        <v>0</v>
      </c>
      <c r="Q20" s="35">
        <v>0.005292035398230089</v>
      </c>
      <c r="R20" s="35">
        <v>0.0013230088495575223</v>
      </c>
      <c r="S20" s="35">
        <v>0.2672477876106195</v>
      </c>
      <c r="T20" s="35">
        <v>0.02778318584070797</v>
      </c>
      <c r="U20" s="35">
        <v>0</v>
      </c>
      <c r="V20" s="35">
        <v>0.05953539823008849</v>
      </c>
      <c r="W20" s="34">
        <v>1617.2839506172836</v>
      </c>
      <c r="X20" s="35">
        <v>1.1235955056179778</v>
      </c>
      <c r="Y20" s="35">
        <v>7.5</v>
      </c>
      <c r="Z20" s="35">
        <v>12.596153846153847</v>
      </c>
      <c r="AA20" s="20"/>
      <c r="AB20" s="20"/>
      <c r="AC20" s="20"/>
    </row>
    <row r="21" spans="1:30" s="24" customFormat="1" ht="12.75">
      <c r="A21" s="20">
        <v>1240</v>
      </c>
      <c r="B21" s="35">
        <v>378.0487804878049</v>
      </c>
      <c r="C21" s="20">
        <v>466</v>
      </c>
      <c r="D21" s="21">
        <v>0.2219047619047619</v>
      </c>
      <c r="E21" s="21">
        <v>0.27809523809523806</v>
      </c>
      <c r="F21" s="34">
        <v>1453.7339055793989</v>
      </c>
      <c r="G21" s="34">
        <v>8684.80686695279</v>
      </c>
      <c r="H21" s="35">
        <v>6.668377682403432</v>
      </c>
      <c r="I21" s="35">
        <v>0.9173562231759655</v>
      </c>
      <c r="J21" s="35">
        <v>0.17795708154506434</v>
      </c>
      <c r="K21" s="35">
        <v>0.34212875536480686</v>
      </c>
      <c r="L21" s="35">
        <v>0.3521545064377682</v>
      </c>
      <c r="M21" s="35">
        <v>0.2619227467811158</v>
      </c>
      <c r="N21" s="35">
        <v>0.26442918454935616</v>
      </c>
      <c r="O21" s="35">
        <v>0.021304721030042918</v>
      </c>
      <c r="P21" s="35">
        <v>0.01629184549356223</v>
      </c>
      <c r="Q21" s="35">
        <v>0.09775107296137338</v>
      </c>
      <c r="R21" s="35">
        <v>0.030077253218884114</v>
      </c>
      <c r="S21" s="35">
        <v>1.714403433476395</v>
      </c>
      <c r="T21" s="35">
        <v>0.1140429184549356</v>
      </c>
      <c r="U21" s="35">
        <v>0.6328755364806866</v>
      </c>
      <c r="V21" s="35">
        <v>0.42484120171673817</v>
      </c>
      <c r="W21" s="34">
        <v>1144.8868329753843</v>
      </c>
      <c r="X21" s="35">
        <v>0.5201465201465201</v>
      </c>
      <c r="Y21" s="35">
        <v>0.990521327014218</v>
      </c>
      <c r="Z21" s="35">
        <v>5.974137931034484</v>
      </c>
      <c r="AA21" s="36">
        <v>-53.7</v>
      </c>
      <c r="AB21" s="36">
        <v>-24.1</v>
      </c>
      <c r="AC21" s="20"/>
      <c r="AD21" s="105">
        <f t="shared" si="0"/>
        <v>1.0312797210187044</v>
      </c>
    </row>
    <row r="22" spans="1:29" s="24" customFormat="1" ht="12.75">
      <c r="A22" s="20">
        <v>1300</v>
      </c>
      <c r="B22" s="35">
        <v>396.3414634146342</v>
      </c>
      <c r="C22" s="20">
        <v>433</v>
      </c>
      <c r="D22" s="21">
        <v>0.20619047619047617</v>
      </c>
      <c r="E22" s="21">
        <v>0.29380952380952385</v>
      </c>
      <c r="F22" s="34">
        <v>641.2240184757507</v>
      </c>
      <c r="G22" s="34">
        <v>7338.4526558891475</v>
      </c>
      <c r="H22" s="35">
        <v>4.546990762124712</v>
      </c>
      <c r="I22" s="35">
        <v>0.9019884526558893</v>
      </c>
      <c r="J22" s="35">
        <v>0.2351154734411086</v>
      </c>
      <c r="K22" s="35">
        <v>0.3134872979214781</v>
      </c>
      <c r="L22" s="35">
        <v>0.24224018475750586</v>
      </c>
      <c r="M22" s="35">
        <v>0.1396443418013857</v>
      </c>
      <c r="N22" s="35">
        <v>0.007124711316397231</v>
      </c>
      <c r="O22" s="35">
        <v>0.0028498845265588924</v>
      </c>
      <c r="P22" s="35">
        <v>0.0014249422632794462</v>
      </c>
      <c r="Q22" s="35">
        <v>0.015674364896073906</v>
      </c>
      <c r="R22" s="35">
        <v>0.0014249422632794462</v>
      </c>
      <c r="S22" s="35">
        <v>0.6697228637413396</v>
      </c>
      <c r="T22" s="35">
        <v>0.07267205542725175</v>
      </c>
      <c r="U22" s="35">
        <v>0.25506466512702086</v>
      </c>
      <c r="V22" s="35">
        <v>0.2051916859122402</v>
      </c>
      <c r="W22" s="34">
        <v>1346.7573221757325</v>
      </c>
      <c r="X22" s="35">
        <v>0.75</v>
      </c>
      <c r="Y22" s="35">
        <v>19.6</v>
      </c>
      <c r="Z22" s="35">
        <v>11.444444444444446</v>
      </c>
      <c r="AA22" s="20"/>
      <c r="AB22" s="20"/>
      <c r="AC22" s="20"/>
    </row>
    <row r="23" spans="1:30" s="24" customFormat="1" ht="12.75">
      <c r="A23" s="20">
        <v>1360</v>
      </c>
      <c r="B23" s="35">
        <v>414.63414634146346</v>
      </c>
      <c r="C23" s="20">
        <v>435</v>
      </c>
      <c r="D23" s="21">
        <v>0.20714285714285713</v>
      </c>
      <c r="E23" s="21">
        <v>0.29285714285714287</v>
      </c>
      <c r="F23" s="34">
        <v>1654.137931034483</v>
      </c>
      <c r="G23" s="34">
        <v>4297.931034482759</v>
      </c>
      <c r="H23" s="35">
        <v>1.500034482758621</v>
      </c>
      <c r="I23" s="35">
        <v>0.435448275862069</v>
      </c>
      <c r="J23" s="35">
        <v>0.0763448275862069</v>
      </c>
      <c r="K23" s="35">
        <v>0.1993448275862069</v>
      </c>
      <c r="L23" s="35">
        <v>0.3972758620689656</v>
      </c>
      <c r="M23" s="35">
        <v>0.11451724137931037</v>
      </c>
      <c r="N23" s="35">
        <v>0.021206896551724138</v>
      </c>
      <c r="O23" s="35">
        <v>0.002827586206896552</v>
      </c>
      <c r="P23" s="35">
        <v>0.001413793103448276</v>
      </c>
      <c r="Q23" s="35">
        <v>0.005655172413793104</v>
      </c>
      <c r="R23" s="35">
        <v>0.002827586206896552</v>
      </c>
      <c r="S23" s="35">
        <v>0.9274482758620691</v>
      </c>
      <c r="T23" s="35">
        <v>0.12441379310344827</v>
      </c>
      <c r="U23" s="35">
        <v>0.26296551724137934</v>
      </c>
      <c r="V23" s="35">
        <v>0.3661724137931035</v>
      </c>
      <c r="W23" s="34">
        <v>2220.598977355734</v>
      </c>
      <c r="X23" s="35">
        <v>0.3829787234042554</v>
      </c>
      <c r="Y23" s="35">
        <v>5.4</v>
      </c>
      <c r="Z23" s="35">
        <v>2.598290598290598</v>
      </c>
      <c r="AA23" s="36">
        <v>-48.8</v>
      </c>
      <c r="AB23" s="36">
        <v>-22.2</v>
      </c>
      <c r="AC23" s="20"/>
      <c r="AD23" s="105">
        <f t="shared" si="0"/>
        <v>1.027964676198486</v>
      </c>
    </row>
    <row r="24" spans="1:29" s="24" customFormat="1" ht="12.75">
      <c r="A24" s="20">
        <v>1420</v>
      </c>
      <c r="B24" s="35">
        <v>432.9268292682927</v>
      </c>
      <c r="C24" s="20">
        <v>500</v>
      </c>
      <c r="D24" s="21">
        <v>0.23809523809523808</v>
      </c>
      <c r="E24" s="21">
        <v>0.2619047619047619</v>
      </c>
      <c r="F24" s="34">
        <v>429</v>
      </c>
      <c r="G24" s="34">
        <v>13376</v>
      </c>
      <c r="H24" s="35">
        <v>4.8367</v>
      </c>
      <c r="I24" s="35">
        <v>0.8646000000000001</v>
      </c>
      <c r="J24" s="35">
        <v>0.09790000000000001</v>
      </c>
      <c r="K24" s="35">
        <v>0.36740000000000006</v>
      </c>
      <c r="L24" s="35">
        <v>0.32780000000000004</v>
      </c>
      <c r="M24" s="35">
        <v>0.10010000000000001</v>
      </c>
      <c r="N24" s="35">
        <v>0.013200000000000002</v>
      </c>
      <c r="O24" s="35">
        <v>0.006600000000000001</v>
      </c>
      <c r="P24" s="35">
        <v>0.0022</v>
      </c>
      <c r="Q24" s="35">
        <v>0.015400000000000002</v>
      </c>
      <c r="R24" s="35">
        <v>0.0033000000000000004</v>
      </c>
      <c r="S24" s="35">
        <v>0.9614000000000001</v>
      </c>
      <c r="T24" s="35">
        <v>0</v>
      </c>
      <c r="U24" s="35">
        <v>0</v>
      </c>
      <c r="V24" s="35">
        <v>0.319</v>
      </c>
      <c r="W24" s="34">
        <v>2346.131584024696</v>
      </c>
      <c r="X24" s="35">
        <v>0.26646706586826346</v>
      </c>
      <c r="Y24" s="35">
        <v>7.583333333333333</v>
      </c>
      <c r="Z24" s="35">
        <v>31.17948717948718</v>
      </c>
      <c r="AA24" s="20"/>
      <c r="AB24" s="20"/>
      <c r="AC24" s="20"/>
    </row>
    <row r="25" spans="1:30" s="24" customFormat="1" ht="12.75">
      <c r="A25" s="20">
        <v>1480</v>
      </c>
      <c r="B25" s="35">
        <v>451.219512195122</v>
      </c>
      <c r="C25" s="20">
        <v>462</v>
      </c>
      <c r="D25" s="21">
        <v>0.22</v>
      </c>
      <c r="E25" s="21">
        <v>0.28</v>
      </c>
      <c r="F25" s="34">
        <v>305.45454545454544</v>
      </c>
      <c r="G25" s="34">
        <v>9965.454545454546</v>
      </c>
      <c r="H25" s="35">
        <v>3.92</v>
      </c>
      <c r="I25" s="35">
        <v>0.6465454545454545</v>
      </c>
      <c r="J25" s="35">
        <v>0.09163636363636364</v>
      </c>
      <c r="K25" s="35">
        <v>0.20872727272727276</v>
      </c>
      <c r="L25" s="35">
        <v>0.16290909090909092</v>
      </c>
      <c r="M25" s="35">
        <v>0.06745454545454546</v>
      </c>
      <c r="N25" s="35">
        <v>0.0012727272727272728</v>
      </c>
      <c r="O25" s="35">
        <v>0.0038181818181818187</v>
      </c>
      <c r="P25" s="35">
        <v>0</v>
      </c>
      <c r="Q25" s="35">
        <v>0.011454545454545455</v>
      </c>
      <c r="R25" s="35">
        <v>0</v>
      </c>
      <c r="S25" s="35">
        <v>0.5905454545454546</v>
      </c>
      <c r="T25" s="35">
        <v>0</v>
      </c>
      <c r="U25" s="35">
        <v>0.14890909090909094</v>
      </c>
      <c r="V25" s="35">
        <v>0.15781818181818183</v>
      </c>
      <c r="W25" s="34">
        <v>2182.2742474916386</v>
      </c>
      <c r="X25" s="35">
        <v>0.4390243902439024</v>
      </c>
      <c r="Y25" s="35">
        <v>53</v>
      </c>
      <c r="Z25" s="35">
        <v>32.625</v>
      </c>
      <c r="AA25" s="36">
        <v>-51.4</v>
      </c>
      <c r="AB25" s="36">
        <v>-26.1</v>
      </c>
      <c r="AC25" s="20"/>
      <c r="AD25" s="105">
        <f t="shared" si="0"/>
        <v>1.0266708834071263</v>
      </c>
    </row>
    <row r="26" spans="1:29" s="24" customFormat="1" ht="12.75">
      <c r="A26" s="20">
        <v>1540</v>
      </c>
      <c r="B26" s="35">
        <v>469.51219512195127</v>
      </c>
      <c r="C26" s="20">
        <v>489</v>
      </c>
      <c r="D26" s="21">
        <v>0.23285714285714287</v>
      </c>
      <c r="E26" s="21">
        <v>0.2671428571428571</v>
      </c>
      <c r="F26" s="34">
        <v>883.3742331288342</v>
      </c>
      <c r="G26" s="34">
        <v>13078.52760736196</v>
      </c>
      <c r="H26" s="35">
        <v>6.063159509202454</v>
      </c>
      <c r="I26" s="35">
        <v>0.6975214723926378</v>
      </c>
      <c r="J26" s="35">
        <v>0.09751533742331288</v>
      </c>
      <c r="K26" s="35">
        <v>0.20420858895705518</v>
      </c>
      <c r="L26" s="35">
        <v>0.3430245398773005</v>
      </c>
      <c r="M26" s="35">
        <v>0.08145398773006132</v>
      </c>
      <c r="N26" s="35">
        <v>0.0963680981595092</v>
      </c>
      <c r="O26" s="35">
        <v>0.0034417177914110426</v>
      </c>
      <c r="P26" s="35">
        <v>0.0057361963190184035</v>
      </c>
      <c r="Q26" s="35">
        <v>0.20650306748466254</v>
      </c>
      <c r="R26" s="35">
        <v>0.0057361963190184035</v>
      </c>
      <c r="S26" s="35">
        <v>0.5954171779141104</v>
      </c>
      <c r="T26" s="35">
        <v>0.050478527607361955</v>
      </c>
      <c r="U26" s="35">
        <v>0.18929447852760733</v>
      </c>
      <c r="V26" s="35">
        <v>0.22026993865030672</v>
      </c>
      <c r="W26" s="34">
        <v>1934.4985576107242</v>
      </c>
      <c r="X26" s="35">
        <v>0.4775280898876405</v>
      </c>
      <c r="Y26" s="35">
        <v>0.845238095238095</v>
      </c>
      <c r="Z26" s="35">
        <v>14.805194805194803</v>
      </c>
      <c r="AA26" s="20"/>
      <c r="AB26" s="20"/>
      <c r="AC26" s="20"/>
    </row>
    <row r="27" spans="1:30" s="24" customFormat="1" ht="12.75">
      <c r="A27" s="20">
        <v>1600</v>
      </c>
      <c r="B27" s="35">
        <v>487.8048780487805</v>
      </c>
      <c r="C27" s="20">
        <v>450</v>
      </c>
      <c r="D27" s="21">
        <v>0.21428571428571427</v>
      </c>
      <c r="E27" s="21">
        <v>0.2857142857142857</v>
      </c>
      <c r="F27" s="34">
        <v>386.66666666666663</v>
      </c>
      <c r="G27" s="34">
        <v>14573.333333333334</v>
      </c>
      <c r="H27" s="35">
        <v>13.787999999999998</v>
      </c>
      <c r="I27" s="35">
        <v>1.0026666666666668</v>
      </c>
      <c r="J27" s="35">
        <v>0.11466666666666665</v>
      </c>
      <c r="K27" s="35">
        <v>0.21333333333333335</v>
      </c>
      <c r="L27" s="35">
        <v>0.16666666666666666</v>
      </c>
      <c r="M27" s="35">
        <v>0.104</v>
      </c>
      <c r="N27" s="35">
        <v>0.0013333333333333333</v>
      </c>
      <c r="O27" s="35">
        <v>0.004</v>
      </c>
      <c r="P27" s="35">
        <v>0.0026666666666666666</v>
      </c>
      <c r="Q27" s="35">
        <v>0.009333333333333334</v>
      </c>
      <c r="R27" s="35">
        <v>0.0013333333333333333</v>
      </c>
      <c r="S27" s="35">
        <v>0.7226666666666667</v>
      </c>
      <c r="T27" s="35">
        <v>0</v>
      </c>
      <c r="U27" s="35">
        <v>0.252</v>
      </c>
      <c r="V27" s="35">
        <v>0.18133333333333337</v>
      </c>
      <c r="W27" s="34">
        <v>985.3060488596414</v>
      </c>
      <c r="X27" s="35">
        <v>0.5375</v>
      </c>
      <c r="Y27" s="35">
        <v>78</v>
      </c>
      <c r="Z27" s="35">
        <v>37.6896551724138</v>
      </c>
      <c r="AA27" s="36">
        <v>-50.5</v>
      </c>
      <c r="AB27" s="36">
        <v>-16.6</v>
      </c>
      <c r="AC27" s="20"/>
      <c r="AD27" s="105">
        <f t="shared" si="0"/>
        <v>1.0357030015797788</v>
      </c>
    </row>
    <row r="28" spans="1:29" s="24" customFormat="1" ht="12.75">
      <c r="A28" s="20">
        <v>1660</v>
      </c>
      <c r="B28" s="35">
        <v>506.0975609756098</v>
      </c>
      <c r="C28" s="20">
        <v>362</v>
      </c>
      <c r="D28" s="21">
        <v>0.17238095238095238</v>
      </c>
      <c r="E28" s="21">
        <v>0.3276190476190476</v>
      </c>
      <c r="F28" s="34">
        <v>969.2817679558009</v>
      </c>
      <c r="G28" s="34">
        <v>41793.149171270714</v>
      </c>
      <c r="H28" s="35">
        <v>21.89816574585635</v>
      </c>
      <c r="I28" s="35">
        <v>1.6971933701657458</v>
      </c>
      <c r="J28" s="35">
        <v>0.12733701657458563</v>
      </c>
      <c r="K28" s="35">
        <v>0.41241988950276237</v>
      </c>
      <c r="L28" s="35">
        <v>0.37250828729281765</v>
      </c>
      <c r="M28" s="35">
        <v>0.1254364640883978</v>
      </c>
      <c r="N28" s="35">
        <v>0.19195580110497237</v>
      </c>
      <c r="O28" s="35">
        <v>0.02660773480662983</v>
      </c>
      <c r="P28" s="35">
        <v>0.015204419889502762</v>
      </c>
      <c r="Q28" s="35">
        <v>0.04371270718232043</v>
      </c>
      <c r="R28" s="35">
        <v>0.01140331491712707</v>
      </c>
      <c r="S28" s="35">
        <v>1.1004198895027621</v>
      </c>
      <c r="T28" s="35">
        <v>0</v>
      </c>
      <c r="U28" s="35">
        <v>0.2641767955801105</v>
      </c>
      <c r="V28" s="35">
        <v>0.3706077348066298</v>
      </c>
      <c r="W28" s="34">
        <v>1771.244462343939</v>
      </c>
      <c r="X28" s="35">
        <v>0.3087557603686636</v>
      </c>
      <c r="Y28" s="35">
        <v>0.6534653465346535</v>
      </c>
      <c r="Z28" s="35">
        <v>43.117647058823536</v>
      </c>
      <c r="AA28" s="20"/>
      <c r="AB28" s="20"/>
      <c r="AC28" s="20"/>
    </row>
    <row r="29" spans="1:30" s="24" customFormat="1" ht="12.75">
      <c r="A29" s="20">
        <v>1720</v>
      </c>
      <c r="B29" s="35">
        <v>524.390243902439</v>
      </c>
      <c r="C29" s="20">
        <v>414</v>
      </c>
      <c r="D29" s="21">
        <v>0.19714285714285715</v>
      </c>
      <c r="E29" s="21">
        <v>0.3028571428571428</v>
      </c>
      <c r="F29" s="34">
        <v>875.6521739130434</v>
      </c>
      <c r="G29" s="34">
        <v>19248.985507246376</v>
      </c>
      <c r="H29" s="35">
        <v>11.891971014492752</v>
      </c>
      <c r="I29" s="35">
        <v>0.9893333333333333</v>
      </c>
      <c r="J29" s="35">
        <v>0.07988405797101449</v>
      </c>
      <c r="K29" s="35">
        <v>0.16284057971014493</v>
      </c>
      <c r="L29" s="35">
        <v>0.41631884057971014</v>
      </c>
      <c r="M29" s="35">
        <v>0.0737391304347826</v>
      </c>
      <c r="N29" s="35">
        <v>0.001536231884057971</v>
      </c>
      <c r="O29" s="35">
        <v>0.001536231884057971</v>
      </c>
      <c r="P29" s="35">
        <v>0.004608695652173912</v>
      </c>
      <c r="Q29" s="35">
        <v>0.009217391304347825</v>
      </c>
      <c r="R29" s="35">
        <v>0.001536231884057971</v>
      </c>
      <c r="S29" s="35">
        <v>0.4009565217391304</v>
      </c>
      <c r="T29" s="35">
        <v>0</v>
      </c>
      <c r="U29" s="35">
        <v>0.06605797101449273</v>
      </c>
      <c r="V29" s="35">
        <v>0.009217391304347825</v>
      </c>
      <c r="W29" s="34">
        <v>1494.3351222420993</v>
      </c>
      <c r="X29" s="35">
        <v>0.490566037735849</v>
      </c>
      <c r="Y29" s="35">
        <v>48</v>
      </c>
      <c r="Z29" s="35">
        <v>21.98245614035088</v>
      </c>
      <c r="AA29" s="36">
        <v>-52.5</v>
      </c>
      <c r="AB29" s="36">
        <v>-20.3</v>
      </c>
      <c r="AC29" s="20"/>
      <c r="AD29" s="105">
        <f t="shared" si="0"/>
        <v>1.0339841688654354</v>
      </c>
    </row>
    <row r="30" spans="1:29" s="24" customFormat="1" ht="12.75">
      <c r="A30" s="20">
        <v>1780</v>
      </c>
      <c r="B30" s="35">
        <v>542.6829268292684</v>
      </c>
      <c r="C30" s="20">
        <v>407</v>
      </c>
      <c r="D30" s="21">
        <v>0.1938095238095238</v>
      </c>
      <c r="E30" s="21">
        <v>0.30619047619047624</v>
      </c>
      <c r="F30" s="34">
        <v>963.7100737100739</v>
      </c>
      <c r="G30" s="34">
        <v>23002.65356265357</v>
      </c>
      <c r="H30" s="35">
        <v>15.637380835380839</v>
      </c>
      <c r="I30" s="35">
        <v>0.865759213759214</v>
      </c>
      <c r="J30" s="35">
        <v>0.08373218673218674</v>
      </c>
      <c r="K30" s="35">
        <v>0.18642260442260444</v>
      </c>
      <c r="L30" s="35">
        <v>0.4707960687960689</v>
      </c>
      <c r="M30" s="35">
        <v>0.18010319410319414</v>
      </c>
      <c r="N30" s="35">
        <v>0.2227592137592138</v>
      </c>
      <c r="O30" s="35">
        <v>0.012638820638820642</v>
      </c>
      <c r="P30" s="35">
        <v>0.009479115479115481</v>
      </c>
      <c r="Q30" s="35">
        <v>0.08689189189189192</v>
      </c>
      <c r="R30" s="35">
        <v>0.022117936117936127</v>
      </c>
      <c r="S30" s="35">
        <v>1.652525798525799</v>
      </c>
      <c r="T30" s="35">
        <v>0.10111056511056514</v>
      </c>
      <c r="U30" s="35">
        <v>0.6019238329238331</v>
      </c>
      <c r="V30" s="35">
        <v>0.49133415233415245</v>
      </c>
      <c r="W30" s="34">
        <v>1393.8349607505265</v>
      </c>
      <c r="X30" s="35">
        <v>0.4491525423728814</v>
      </c>
      <c r="Y30" s="35">
        <v>0.8085106382978724</v>
      </c>
      <c r="Z30" s="35">
        <v>23.8688524590164</v>
      </c>
      <c r="AA30" s="20"/>
      <c r="AB30" s="20"/>
      <c r="AC30" s="20"/>
    </row>
    <row r="31" spans="1:30" s="24" customFormat="1" ht="12.75">
      <c r="A31" s="20">
        <v>1900</v>
      </c>
      <c r="B31" s="35">
        <v>579.2682926829268</v>
      </c>
      <c r="C31" s="20">
        <v>395</v>
      </c>
      <c r="D31" s="21">
        <v>0.18809523809523807</v>
      </c>
      <c r="E31" s="21">
        <v>0.3119047619047619</v>
      </c>
      <c r="F31" s="34">
        <v>2901.898734177216</v>
      </c>
      <c r="G31" s="34">
        <v>12105.063291139242</v>
      </c>
      <c r="H31" s="35">
        <v>7.263037974683545</v>
      </c>
      <c r="I31" s="35">
        <v>0.9800126582278482</v>
      </c>
      <c r="J31" s="35">
        <v>0.14924050632911395</v>
      </c>
      <c r="K31" s="35">
        <v>0.3415949367088608</v>
      </c>
      <c r="L31" s="35">
        <v>0.3134050632911393</v>
      </c>
      <c r="M31" s="35">
        <v>0.06632911392405064</v>
      </c>
      <c r="N31" s="35">
        <v>0.13265822784810127</v>
      </c>
      <c r="O31" s="35">
        <v>0</v>
      </c>
      <c r="P31" s="35">
        <v>0</v>
      </c>
      <c r="Q31" s="35">
        <v>0.006632911392405065</v>
      </c>
      <c r="R31" s="35">
        <v>0.0016582278481012663</v>
      </c>
      <c r="S31" s="35">
        <v>1.1242784810126585</v>
      </c>
      <c r="T31" s="35">
        <v>0.05472151898734178</v>
      </c>
      <c r="U31" s="35">
        <v>0.12270886075949368</v>
      </c>
      <c r="V31" s="35">
        <v>0.19732911392405067</v>
      </c>
      <c r="W31" s="34">
        <v>1468.5174009253672</v>
      </c>
      <c r="X31" s="35">
        <v>0.4368932038834952</v>
      </c>
      <c r="Y31" s="35">
        <v>0.5</v>
      </c>
      <c r="Z31" s="35">
        <v>4.171428571428571</v>
      </c>
      <c r="AA31" s="36">
        <v>-52.9</v>
      </c>
      <c r="AB31" s="36">
        <v>-25.13</v>
      </c>
      <c r="AC31" s="20"/>
      <c r="AD31" s="105">
        <f t="shared" si="0"/>
        <v>1.0293210854186463</v>
      </c>
    </row>
    <row r="32" spans="1:29" s="24" customFormat="1" ht="12.75">
      <c r="A32" s="20">
        <v>1960</v>
      </c>
      <c r="B32" s="35">
        <v>597.5609756097562</v>
      </c>
      <c r="C32" s="20">
        <v>379</v>
      </c>
      <c r="D32" s="21">
        <v>0.18047619047619048</v>
      </c>
      <c r="E32" s="21">
        <v>0.31952380952380954</v>
      </c>
      <c r="F32" s="34">
        <v>5665.435356200528</v>
      </c>
      <c r="G32" s="34">
        <v>14021.952506596304</v>
      </c>
      <c r="H32" s="35">
        <v>21.39232981530343</v>
      </c>
      <c r="I32" s="35">
        <v>1.2906569920844329</v>
      </c>
      <c r="J32" s="35">
        <v>0.12216094986807388</v>
      </c>
      <c r="K32" s="35">
        <v>0.4408416886543536</v>
      </c>
      <c r="L32" s="35">
        <v>0.31868073878627967</v>
      </c>
      <c r="M32" s="35">
        <v>0.0956042216358839</v>
      </c>
      <c r="N32" s="35">
        <v>0.4426121372031662</v>
      </c>
      <c r="O32" s="35">
        <v>0.0035408970976253296</v>
      </c>
      <c r="P32" s="35">
        <v>0.007081794195250659</v>
      </c>
      <c r="Q32" s="35">
        <v>0.01770448548812665</v>
      </c>
      <c r="R32" s="35">
        <v>0.0035408970976253296</v>
      </c>
      <c r="S32" s="35">
        <v>2.6291160949868075</v>
      </c>
      <c r="T32" s="35">
        <v>0.09383377308707123</v>
      </c>
      <c r="U32" s="35">
        <v>0.2372401055408971</v>
      </c>
      <c r="V32" s="35">
        <v>0.3824168865435356</v>
      </c>
      <c r="W32" s="34">
        <v>618.1704651888854</v>
      </c>
      <c r="X32" s="35">
        <v>0.27710843373493976</v>
      </c>
      <c r="Y32" s="35">
        <v>0.216</v>
      </c>
      <c r="Z32" s="35">
        <v>2.475</v>
      </c>
      <c r="AA32" s="20"/>
      <c r="AB32" s="20"/>
      <c r="AC32" s="20"/>
    </row>
    <row r="33" spans="1:30" s="24" customFormat="1" ht="12.75">
      <c r="A33" s="20">
        <v>2080</v>
      </c>
      <c r="B33" s="35">
        <v>634.1463414634147</v>
      </c>
      <c r="C33" s="20">
        <v>382</v>
      </c>
      <c r="D33" s="21">
        <v>0.1819047619047619</v>
      </c>
      <c r="E33" s="21">
        <v>0.3180952380952381</v>
      </c>
      <c r="F33" s="34">
        <v>3165.130890052356</v>
      </c>
      <c r="G33" s="34">
        <v>15440.942408376963</v>
      </c>
      <c r="H33" s="35">
        <v>24.880376963350788</v>
      </c>
      <c r="I33" s="35">
        <v>1.0597068062827226</v>
      </c>
      <c r="J33" s="35">
        <v>0.12415706806282721</v>
      </c>
      <c r="K33" s="35">
        <v>0.3514869109947644</v>
      </c>
      <c r="L33" s="35">
        <v>0.2780418848167539</v>
      </c>
      <c r="M33" s="35">
        <v>0.10142408376963352</v>
      </c>
      <c r="N33" s="35">
        <v>0.03147643979057591</v>
      </c>
      <c r="O33" s="35">
        <v>0.010492146596858638</v>
      </c>
      <c r="P33" s="35">
        <v>0.012240837696335079</v>
      </c>
      <c r="Q33" s="35">
        <v>0.006994764397905759</v>
      </c>
      <c r="R33" s="35">
        <v>0.0034973821989528796</v>
      </c>
      <c r="S33" s="35">
        <v>1.3150157068062829</v>
      </c>
      <c r="T33" s="35">
        <v>0</v>
      </c>
      <c r="U33" s="35">
        <v>0.2937801047120419</v>
      </c>
      <c r="V33" s="35">
        <v>0.16612565445026178</v>
      </c>
      <c r="W33" s="34">
        <v>595.2541458810839</v>
      </c>
      <c r="X33" s="35">
        <v>0.3532338308457711</v>
      </c>
      <c r="Y33" s="35">
        <v>3.222222222222223</v>
      </c>
      <c r="Z33" s="35">
        <v>4.878453038674033</v>
      </c>
      <c r="AA33" s="36">
        <v>-55.1</v>
      </c>
      <c r="AB33" s="36">
        <v>-21.6</v>
      </c>
      <c r="AC33" s="20"/>
      <c r="AD33" s="105">
        <f t="shared" si="0"/>
        <v>1.0354534871414964</v>
      </c>
    </row>
    <row r="34" spans="1:29" s="24" customFormat="1" ht="12.75">
      <c r="A34" s="20">
        <v>2140</v>
      </c>
      <c r="B34" s="35">
        <v>652.439024390244</v>
      </c>
      <c r="C34" s="20">
        <v>392</v>
      </c>
      <c r="D34" s="21">
        <v>0.18666666666666665</v>
      </c>
      <c r="E34" s="21">
        <v>0.31333333333333335</v>
      </c>
      <c r="F34" s="34">
        <v>1141.4285714285718</v>
      </c>
      <c r="G34" s="34">
        <v>21569.64285714286</v>
      </c>
      <c r="H34" s="35">
        <v>23.53692857142857</v>
      </c>
      <c r="I34" s="35">
        <v>1.2589285714285716</v>
      </c>
      <c r="J34" s="35">
        <v>0.11246428571428574</v>
      </c>
      <c r="K34" s="35">
        <v>0.3944642857142857</v>
      </c>
      <c r="L34" s="35">
        <v>0.20646428571428577</v>
      </c>
      <c r="M34" s="35">
        <v>0.09567857142857145</v>
      </c>
      <c r="N34" s="35">
        <v>0.06714285714285716</v>
      </c>
      <c r="O34" s="35">
        <v>0.008392857142857145</v>
      </c>
      <c r="P34" s="35">
        <v>0.010071428571428573</v>
      </c>
      <c r="Q34" s="35">
        <v>0.011750000000000002</v>
      </c>
      <c r="R34" s="35">
        <v>0.001678571428571429</v>
      </c>
      <c r="S34" s="35">
        <v>1.7910357142857145</v>
      </c>
      <c r="T34" s="35">
        <v>0.06210714285714287</v>
      </c>
      <c r="U34" s="35">
        <v>0.2568214285714286</v>
      </c>
      <c r="V34" s="35">
        <v>0.2769642857142858</v>
      </c>
      <c r="W34" s="34">
        <v>869.8889791497428</v>
      </c>
      <c r="X34" s="35">
        <v>0.2851063829787235</v>
      </c>
      <c r="Y34" s="35">
        <v>1.425</v>
      </c>
      <c r="Z34" s="35">
        <v>18.897058823529406</v>
      </c>
      <c r="AA34" s="20"/>
      <c r="AB34" s="20"/>
      <c r="AC34" s="20"/>
    </row>
    <row r="35" spans="1:30" s="24" customFormat="1" ht="12.75">
      <c r="A35" s="20">
        <v>2200</v>
      </c>
      <c r="B35" s="35">
        <v>670.7317073170732</v>
      </c>
      <c r="C35" s="20">
        <v>457</v>
      </c>
      <c r="D35" s="21">
        <v>0.21761904761904763</v>
      </c>
      <c r="E35" s="21">
        <v>0.2823809523809524</v>
      </c>
      <c r="F35" s="34">
        <v>1764.72647702407</v>
      </c>
      <c r="G35" s="34">
        <v>13728.533916849015</v>
      </c>
      <c r="H35" s="35">
        <v>31.024150984682713</v>
      </c>
      <c r="I35" s="35">
        <v>1.3962100656455143</v>
      </c>
      <c r="J35" s="35">
        <v>0.15571115973741795</v>
      </c>
      <c r="K35" s="35">
        <v>0.43599124726477023</v>
      </c>
      <c r="L35" s="35">
        <v>0.352945295404814</v>
      </c>
      <c r="M35" s="35">
        <v>0.1868533916849015</v>
      </c>
      <c r="N35" s="35">
        <v>0.47232385120350107</v>
      </c>
      <c r="O35" s="35">
        <v>0.018166301969365427</v>
      </c>
      <c r="P35" s="35">
        <v>0.01686870897155361</v>
      </c>
      <c r="Q35" s="35">
        <v>0.08434354485776804</v>
      </c>
      <c r="R35" s="35">
        <v>0.019463894967177243</v>
      </c>
      <c r="S35" s="35">
        <v>2.1656827133479215</v>
      </c>
      <c r="T35" s="35">
        <v>0.07915317286652078</v>
      </c>
      <c r="U35" s="35">
        <v>0.38019474835886213</v>
      </c>
      <c r="V35" s="35">
        <v>0.3711115973741794</v>
      </c>
      <c r="W35" s="34">
        <v>423.45407244346615</v>
      </c>
      <c r="X35" s="35">
        <v>0.35714285714285715</v>
      </c>
      <c r="Y35" s="35">
        <v>0.3956043956043956</v>
      </c>
      <c r="Z35" s="35">
        <v>7.779411764705883</v>
      </c>
      <c r="AA35" s="36">
        <v>-53.4</v>
      </c>
      <c r="AB35" s="36">
        <v>-25.1</v>
      </c>
      <c r="AC35" s="20"/>
      <c r="AD35" s="105">
        <f t="shared" si="0"/>
        <v>1.0298964715825059</v>
      </c>
    </row>
    <row r="36" spans="1:29" s="24" customFormat="1" ht="12.75">
      <c r="A36" s="20">
        <v>2260</v>
      </c>
      <c r="B36" s="35">
        <v>689.0243902439025</v>
      </c>
      <c r="C36" s="20">
        <v>419</v>
      </c>
      <c r="D36" s="21">
        <v>0.19952380952380952</v>
      </c>
      <c r="E36" s="21">
        <v>0.30047619047619045</v>
      </c>
      <c r="F36" s="34">
        <v>3267.947494033413</v>
      </c>
      <c r="G36" s="34">
        <v>16234.319809069211</v>
      </c>
      <c r="H36" s="35">
        <v>53.531088305489256</v>
      </c>
      <c r="I36" s="35">
        <v>2.159556085918854</v>
      </c>
      <c r="J36" s="35">
        <v>0.2710739856801909</v>
      </c>
      <c r="K36" s="35">
        <v>0.5361241050119331</v>
      </c>
      <c r="L36" s="35">
        <v>0.683708830548926</v>
      </c>
      <c r="M36" s="35">
        <v>0.25450835322195703</v>
      </c>
      <c r="N36" s="35">
        <v>0.5270883054892601</v>
      </c>
      <c r="O36" s="35">
        <v>0.015059665871121718</v>
      </c>
      <c r="P36" s="35">
        <v>0.027107398568019088</v>
      </c>
      <c r="Q36" s="35">
        <v>0.05572076372315035</v>
      </c>
      <c r="R36" s="35">
        <v>0.01656563245823389</v>
      </c>
      <c r="S36" s="35">
        <v>2.1896754176610975</v>
      </c>
      <c r="T36" s="35">
        <v>0.07379236276849642</v>
      </c>
      <c r="U36" s="35">
        <v>0.3087231503579952</v>
      </c>
      <c r="V36" s="35">
        <v>0.3960692124105012</v>
      </c>
      <c r="W36" s="34">
        <v>291.5089237425636</v>
      </c>
      <c r="X36" s="35">
        <v>0.5056179775280899</v>
      </c>
      <c r="Y36" s="35">
        <v>0.4828571428571429</v>
      </c>
      <c r="Z36" s="35">
        <v>4.96774193548387</v>
      </c>
      <c r="AA36" s="20"/>
      <c r="AB36" s="20"/>
      <c r="AC36" s="20"/>
    </row>
    <row r="37" spans="1:29" s="24" customFormat="1" ht="12.75">
      <c r="A37" s="20">
        <v>2320</v>
      </c>
      <c r="B37" s="35">
        <v>707.3170731707318</v>
      </c>
      <c r="C37" s="20">
        <v>416</v>
      </c>
      <c r="D37" s="21">
        <v>0.19809523809523807</v>
      </c>
      <c r="E37" s="21">
        <v>0.3019047619047619</v>
      </c>
      <c r="F37" s="34">
        <v>1310.673076923077</v>
      </c>
      <c r="G37" s="34">
        <v>14432.644230769232</v>
      </c>
      <c r="H37" s="35">
        <v>74.76170673076923</v>
      </c>
      <c r="I37" s="35">
        <v>2.1046971153846155</v>
      </c>
      <c r="J37" s="35">
        <v>0.3703413461538461</v>
      </c>
      <c r="K37" s="35">
        <v>0.5471298076923078</v>
      </c>
      <c r="L37" s="35">
        <v>0.3611971153846154</v>
      </c>
      <c r="M37" s="35">
        <v>0.2987115384615385</v>
      </c>
      <c r="N37" s="35">
        <v>0.32614423076923077</v>
      </c>
      <c r="O37" s="35">
        <v>0.01828846153846154</v>
      </c>
      <c r="P37" s="35">
        <v>0.01828846153846154</v>
      </c>
      <c r="Q37" s="35">
        <v>0.01828846153846154</v>
      </c>
      <c r="R37" s="35">
        <v>0.0030480769230769233</v>
      </c>
      <c r="S37" s="35">
        <v>1.7739807692307692</v>
      </c>
      <c r="T37" s="35">
        <v>0.08839423076923078</v>
      </c>
      <c r="U37" s="35">
        <v>0.2880432692307693</v>
      </c>
      <c r="V37" s="35">
        <v>0.3703413461538461</v>
      </c>
      <c r="W37" s="34">
        <v>187.76270917598544</v>
      </c>
      <c r="X37" s="35">
        <v>0.6768802228412254</v>
      </c>
      <c r="Y37" s="35">
        <v>0.9158878504672897</v>
      </c>
      <c r="Z37" s="35">
        <v>11.011627906976745</v>
      </c>
      <c r="AA37" s="20"/>
      <c r="AB37" s="20"/>
      <c r="AC37" s="20"/>
    </row>
    <row r="38" spans="1:29" s="24" customFormat="1" ht="12.75">
      <c r="A38" s="20">
        <v>2440</v>
      </c>
      <c r="B38" s="35">
        <v>743.9024390243903</v>
      </c>
      <c r="C38" s="20">
        <v>312</v>
      </c>
      <c r="D38" s="21">
        <v>0.14857142857142855</v>
      </c>
      <c r="E38" s="21">
        <v>0.3514285714285714</v>
      </c>
      <c r="F38" s="34">
        <v>5298.46153846154</v>
      </c>
      <c r="G38" s="34">
        <v>11661.346153846156</v>
      </c>
      <c r="H38" s="35">
        <v>115.49700000000001</v>
      </c>
      <c r="I38" s="35">
        <v>6.885634615384617</v>
      </c>
      <c r="J38" s="35">
        <v>1.7669423076923079</v>
      </c>
      <c r="K38" s="35">
        <v>2.389038461538462</v>
      </c>
      <c r="L38" s="35">
        <v>1.705442307692308</v>
      </c>
      <c r="M38" s="35">
        <v>2.7840576923076927</v>
      </c>
      <c r="N38" s="35">
        <v>2.2069038461538466</v>
      </c>
      <c r="O38" s="35">
        <v>0.15848076923076926</v>
      </c>
      <c r="P38" s="35">
        <v>0.3169615384615385</v>
      </c>
      <c r="Q38" s="35">
        <v>0.8160576923076924</v>
      </c>
      <c r="R38" s="35">
        <v>0.20342307692307696</v>
      </c>
      <c r="S38" s="35">
        <v>6.410192307692308</v>
      </c>
      <c r="T38" s="35">
        <v>0.3216923076923078</v>
      </c>
      <c r="U38" s="35">
        <v>1.901769230769231</v>
      </c>
      <c r="V38" s="35">
        <v>0.9366923076923078</v>
      </c>
      <c r="W38" s="34">
        <v>95.28595450240631</v>
      </c>
      <c r="X38" s="35">
        <v>0.7396039603960396</v>
      </c>
      <c r="Y38" s="35">
        <v>1.2615219721329045</v>
      </c>
      <c r="Z38" s="35">
        <v>2.2008928571428568</v>
      </c>
      <c r="AA38" s="20"/>
      <c r="AB38" s="20"/>
      <c r="AC38" s="20"/>
    </row>
    <row r="39" spans="1:30" s="24" customFormat="1" ht="12.75">
      <c r="A39" s="20">
        <v>2560</v>
      </c>
      <c r="B39" s="35">
        <v>780.4878048780488</v>
      </c>
      <c r="C39" s="20">
        <v>389</v>
      </c>
      <c r="D39" s="21">
        <v>0.18523809523809523</v>
      </c>
      <c r="E39" s="21">
        <v>0.3147619047619048</v>
      </c>
      <c r="F39" s="34">
        <v>33.98457583547558</v>
      </c>
      <c r="G39" s="34">
        <v>61497.46889460155</v>
      </c>
      <c r="H39" s="35">
        <v>1676.119280205656</v>
      </c>
      <c r="I39" s="35">
        <v>166.1845758354756</v>
      </c>
      <c r="J39" s="35">
        <v>32.089935732647824</v>
      </c>
      <c r="K39" s="35">
        <v>31.921712082262218</v>
      </c>
      <c r="L39" s="35">
        <v>17.40520051413882</v>
      </c>
      <c r="M39" s="35">
        <v>42.19524935732649</v>
      </c>
      <c r="N39" s="35">
        <v>54.823917737789216</v>
      </c>
      <c r="O39" s="35">
        <v>2.309251928020566</v>
      </c>
      <c r="P39" s="35">
        <v>2.071359897172237</v>
      </c>
      <c r="Q39" s="35">
        <v>16.558984575835478</v>
      </c>
      <c r="R39" s="35">
        <v>4.1885989717223655</v>
      </c>
      <c r="S39" s="35">
        <v>36.90555012853471</v>
      </c>
      <c r="T39" s="35">
        <v>2.902282776349615</v>
      </c>
      <c r="U39" s="35">
        <v>13.005897172236505</v>
      </c>
      <c r="V39" s="35">
        <v>11.638017994858613</v>
      </c>
      <c r="W39" s="34">
        <v>33.38074156059767</v>
      </c>
      <c r="X39" s="35">
        <v>1.0052698818268924</v>
      </c>
      <c r="Y39" s="35">
        <v>0.7696503843292835</v>
      </c>
      <c r="Z39" s="35">
        <v>1809.57</v>
      </c>
      <c r="AA39" s="36">
        <v>-50.3</v>
      </c>
      <c r="AB39" s="36">
        <v>-15.4</v>
      </c>
      <c r="AC39" s="36">
        <v>-50.1</v>
      </c>
      <c r="AD39" s="105">
        <f>(AB39+1000)/(AA39+1000)</f>
        <v>1.0367484468779615</v>
      </c>
    </row>
    <row r="40" spans="1:29" s="24" customFormat="1" ht="12.75">
      <c r="A40" s="20">
        <v>2620</v>
      </c>
      <c r="B40" s="35">
        <v>798.7804878048781</v>
      </c>
      <c r="C40" s="20">
        <v>303</v>
      </c>
      <c r="D40" s="21">
        <v>0.14428571428571427</v>
      </c>
      <c r="E40" s="21">
        <v>0.35571428571428576</v>
      </c>
      <c r="F40" s="34">
        <v>49.306930693069326</v>
      </c>
      <c r="G40" s="34">
        <v>29066.435643564368</v>
      </c>
      <c r="H40" s="35">
        <v>813.5643564356437</v>
      </c>
      <c r="I40" s="35">
        <v>43.185475247524764</v>
      </c>
      <c r="J40" s="35">
        <v>7.965534653465348</v>
      </c>
      <c r="K40" s="35">
        <v>11.325801980198024</v>
      </c>
      <c r="L40" s="35">
        <v>4.265049504950496</v>
      </c>
      <c r="M40" s="35">
        <v>12.023495049504954</v>
      </c>
      <c r="N40" s="35">
        <v>22.05745544554456</v>
      </c>
      <c r="O40" s="35">
        <v>1.1784356435643566</v>
      </c>
      <c r="P40" s="35">
        <v>0.5916831683168319</v>
      </c>
      <c r="Q40" s="35">
        <v>7.926089108910892</v>
      </c>
      <c r="R40" s="35">
        <v>1.7109504950495054</v>
      </c>
      <c r="S40" s="35">
        <v>40.7571089108911</v>
      </c>
      <c r="T40" s="35">
        <v>2.9288316831683177</v>
      </c>
      <c r="U40" s="35">
        <v>10.048752475247527</v>
      </c>
      <c r="V40" s="35">
        <v>11.767099009900992</v>
      </c>
      <c r="W40" s="34">
        <v>33.92639784528527</v>
      </c>
      <c r="X40" s="35">
        <v>0.7033086634740965</v>
      </c>
      <c r="Y40" s="35">
        <v>0.545098915837711</v>
      </c>
      <c r="Z40" s="35">
        <v>589.5</v>
      </c>
      <c r="AA40" s="20"/>
      <c r="AB40" s="20"/>
      <c r="AC40" s="20"/>
    </row>
    <row r="41" spans="1:30" s="24" customFormat="1" ht="12.75">
      <c r="A41" s="20">
        <v>2680</v>
      </c>
      <c r="B41" s="35">
        <v>817.0731707317074</v>
      </c>
      <c r="C41" s="20">
        <v>299</v>
      </c>
      <c r="D41" s="21">
        <v>0.14238095238095239</v>
      </c>
      <c r="E41" s="21">
        <v>0.3576190476190476</v>
      </c>
      <c r="F41" s="34">
        <v>1029.799331103679</v>
      </c>
      <c r="G41" s="34">
        <v>63483.36120401338</v>
      </c>
      <c r="H41" s="35">
        <v>1664.2561872909698</v>
      </c>
      <c r="I41" s="35">
        <v>99.46354515050167</v>
      </c>
      <c r="J41" s="35">
        <v>16.235665551839464</v>
      </c>
      <c r="K41" s="35">
        <v>18.933237458193982</v>
      </c>
      <c r="L41" s="35">
        <v>9.034605351170567</v>
      </c>
      <c r="M41" s="35">
        <v>30.504665551839462</v>
      </c>
      <c r="N41" s="35">
        <v>46.72274916387959</v>
      </c>
      <c r="O41" s="35">
        <v>1.6100033444816053</v>
      </c>
      <c r="P41" s="35">
        <v>1.316133779264214</v>
      </c>
      <c r="Q41" s="35">
        <v>10.122173913043477</v>
      </c>
      <c r="R41" s="35">
        <v>3.2702408026755854</v>
      </c>
      <c r="S41" s="35">
        <v>45.05246488294314</v>
      </c>
      <c r="T41" s="35">
        <v>3.3556387959866223</v>
      </c>
      <c r="U41" s="35">
        <v>8.954230769230769</v>
      </c>
      <c r="V41" s="35">
        <v>7.999782608695651</v>
      </c>
      <c r="W41" s="34">
        <v>35.99401879806323</v>
      </c>
      <c r="X41" s="35">
        <v>0.8575218890952505</v>
      </c>
      <c r="Y41" s="35">
        <v>0.6528867863670573</v>
      </c>
      <c r="Z41" s="35">
        <v>61.646341463414636</v>
      </c>
      <c r="AA41" s="36">
        <v>-53.7</v>
      </c>
      <c r="AB41" s="36">
        <v>-19.5</v>
      </c>
      <c r="AC41" s="36">
        <v>-50.5</v>
      </c>
      <c r="AD41" s="105">
        <f>(AB41+1000)/(AA41+1000)</f>
        <v>1.0361407587445841</v>
      </c>
    </row>
    <row r="42" spans="1:29" s="24" customFormat="1" ht="12.75">
      <c r="A42" s="20">
        <v>2740</v>
      </c>
      <c r="B42" s="35">
        <v>835.3658536585366</v>
      </c>
      <c r="C42" s="20">
        <v>286</v>
      </c>
      <c r="D42" s="21">
        <v>0.13619047619047617</v>
      </c>
      <c r="E42" s="21">
        <v>0.3638095238095238</v>
      </c>
      <c r="F42" s="34">
        <v>1202.0979020979023</v>
      </c>
      <c r="G42" s="34">
        <v>41565.874125874136</v>
      </c>
      <c r="H42" s="35">
        <v>1282.2377622377626</v>
      </c>
      <c r="I42" s="35">
        <v>48.28693706293707</v>
      </c>
      <c r="J42" s="35">
        <v>5.19039160839161</v>
      </c>
      <c r="K42" s="35">
        <v>6.897370629370631</v>
      </c>
      <c r="L42" s="35">
        <v>2.0943216783216787</v>
      </c>
      <c r="M42" s="35">
        <v>9.184027972027973</v>
      </c>
      <c r="N42" s="35">
        <v>12.408321678321679</v>
      </c>
      <c r="O42" s="35">
        <v>0.3392587412587413</v>
      </c>
      <c r="P42" s="35">
        <v>0.32857342657342664</v>
      </c>
      <c r="Q42" s="35">
        <v>1.1086013986013987</v>
      </c>
      <c r="R42" s="35">
        <v>0.04808391608391609</v>
      </c>
      <c r="S42" s="35">
        <v>17.011020979020984</v>
      </c>
      <c r="T42" s="35">
        <v>1.0284615384615388</v>
      </c>
      <c r="U42" s="35">
        <v>2.6446153846153853</v>
      </c>
      <c r="V42" s="35">
        <v>2.1691188811188815</v>
      </c>
      <c r="W42" s="34">
        <v>31.240212337073054</v>
      </c>
      <c r="X42" s="35">
        <v>0.7525174283501163</v>
      </c>
      <c r="Y42" s="35">
        <v>0.7401506996770721</v>
      </c>
      <c r="Z42" s="35">
        <v>34.57777777777778</v>
      </c>
      <c r="AA42" s="20"/>
      <c r="AB42" s="20"/>
      <c r="AC42" s="20"/>
    </row>
    <row r="43" spans="1:30" s="24" customFormat="1" ht="12.75">
      <c r="A43" s="20">
        <v>2800</v>
      </c>
      <c r="B43" s="35">
        <v>853.6585365853659</v>
      </c>
      <c r="C43" s="20">
        <v>266</v>
      </c>
      <c r="D43" s="21">
        <v>0.12666666666666665</v>
      </c>
      <c r="E43" s="21">
        <v>0.37333333333333335</v>
      </c>
      <c r="F43" s="34">
        <v>235.78947368421055</v>
      </c>
      <c r="G43" s="34">
        <v>16357.894736842107</v>
      </c>
      <c r="H43" s="35">
        <v>2092.631578947369</v>
      </c>
      <c r="I43" s="35">
        <v>47.67957894736843</v>
      </c>
      <c r="J43" s="35">
        <v>4.312000000000001</v>
      </c>
      <c r="K43" s="35">
        <v>7.966736842105265</v>
      </c>
      <c r="L43" s="35">
        <v>2.363789473684211</v>
      </c>
      <c r="M43" s="35">
        <v>9.446315789473687</v>
      </c>
      <c r="N43" s="35">
        <v>17.362947368421054</v>
      </c>
      <c r="O43" s="35">
        <v>0.6395789473684211</v>
      </c>
      <c r="P43" s="35">
        <v>0.36842105263157904</v>
      </c>
      <c r="Q43" s="35">
        <v>4.653894736842106</v>
      </c>
      <c r="R43" s="35">
        <v>1.7301052631578948</v>
      </c>
      <c r="S43" s="35">
        <v>35.57768421052632</v>
      </c>
      <c r="T43" s="35">
        <v>2.1103157894736846</v>
      </c>
      <c r="U43" s="35">
        <v>6.183578947368422</v>
      </c>
      <c r="V43" s="35">
        <v>6.3397894736842115</v>
      </c>
      <c r="W43" s="34">
        <v>7.642764780487401</v>
      </c>
      <c r="X43" s="35">
        <v>0.5412504624491307</v>
      </c>
      <c r="Y43" s="35">
        <v>0.544050246138177</v>
      </c>
      <c r="Z43" s="35">
        <v>69.375</v>
      </c>
      <c r="AA43" s="36">
        <v>-53</v>
      </c>
      <c r="AB43" s="36">
        <v>-19.9</v>
      </c>
      <c r="AC43" s="36">
        <v>-49.5</v>
      </c>
      <c r="AD43" s="105">
        <f>(AB43+1000)/(AA43+1000)</f>
        <v>1.0349524815205913</v>
      </c>
    </row>
    <row r="44" spans="1:29" s="24" customFormat="1" ht="12.75">
      <c r="A44" s="20">
        <v>2860</v>
      </c>
      <c r="B44" s="35">
        <v>871.9512195121952</v>
      </c>
      <c r="C44" s="20">
        <v>337</v>
      </c>
      <c r="D44" s="21">
        <v>0.1604761904761905</v>
      </c>
      <c r="E44" s="21">
        <v>0.3395238095238095</v>
      </c>
      <c r="F44" s="34">
        <v>1015.5489614243322</v>
      </c>
      <c r="G44" s="34">
        <v>30106.79525222551</v>
      </c>
      <c r="H44" s="35">
        <v>2242.6706231454004</v>
      </c>
      <c r="I44" s="35">
        <v>48.90926112759643</v>
      </c>
      <c r="J44" s="35">
        <v>2.2574807121661715</v>
      </c>
      <c r="K44" s="35">
        <v>5.921919881305637</v>
      </c>
      <c r="L44" s="35">
        <v>0.9457299703264094</v>
      </c>
      <c r="M44" s="35">
        <v>4.455721068249257</v>
      </c>
      <c r="N44" s="35">
        <v>3.931020771513353</v>
      </c>
      <c r="O44" s="35">
        <v>0.34486350148367945</v>
      </c>
      <c r="P44" s="35">
        <v>0.11001780415430264</v>
      </c>
      <c r="Q44" s="35">
        <v>2.5811869436201778</v>
      </c>
      <c r="R44" s="35">
        <v>0.5924035608308605</v>
      </c>
      <c r="S44" s="35">
        <v>21.63330860534124</v>
      </c>
      <c r="T44" s="35">
        <v>1.4492729970326408</v>
      </c>
      <c r="U44" s="35">
        <v>2.7483293768545987</v>
      </c>
      <c r="V44" s="35">
        <v>4.483225519287834</v>
      </c>
      <c r="W44" s="34">
        <v>13.13800817455547</v>
      </c>
      <c r="X44" s="35">
        <v>0.3812075741336191</v>
      </c>
      <c r="Y44" s="35">
        <v>1.1334768568353066</v>
      </c>
      <c r="Z44" s="35">
        <v>29.64583333333333</v>
      </c>
      <c r="AA44" s="20"/>
      <c r="AB44" s="20"/>
      <c r="AC44" s="20"/>
    </row>
    <row r="45" spans="1:30" s="24" customFormat="1" ht="12.75">
      <c r="A45" s="20">
        <v>2920</v>
      </c>
      <c r="B45" s="35">
        <v>890.2439024390244</v>
      </c>
      <c r="C45" s="20">
        <v>360</v>
      </c>
      <c r="D45" s="21">
        <v>0.17142857142857143</v>
      </c>
      <c r="E45" s="21">
        <v>0.32857142857142857</v>
      </c>
      <c r="F45" s="34">
        <v>306.66666666666663</v>
      </c>
      <c r="G45" s="34">
        <v>11902.5</v>
      </c>
      <c r="H45" s="35">
        <v>1629.1666666666665</v>
      </c>
      <c r="I45" s="35">
        <v>35.36633333333334</v>
      </c>
      <c r="J45" s="35">
        <v>1.6598333333333333</v>
      </c>
      <c r="K45" s="35">
        <v>4.8568333333333324</v>
      </c>
      <c r="L45" s="35">
        <v>0.6459166666666667</v>
      </c>
      <c r="M45" s="35">
        <v>3.3273333333333333</v>
      </c>
      <c r="N45" s="35">
        <v>3.2046666666666663</v>
      </c>
      <c r="O45" s="35">
        <v>0.07475</v>
      </c>
      <c r="P45" s="35">
        <v>0.07858333333333334</v>
      </c>
      <c r="Q45" s="35">
        <v>1.8725833333333333</v>
      </c>
      <c r="R45" s="35">
        <v>0.42741666666666667</v>
      </c>
      <c r="S45" s="35">
        <v>16.349166666666665</v>
      </c>
      <c r="T45" s="35">
        <v>0.98325</v>
      </c>
      <c r="U45" s="35">
        <v>3.3944166666666664</v>
      </c>
      <c r="V45" s="35">
        <v>4.912416666666667</v>
      </c>
      <c r="W45" s="34">
        <v>7.1506542675933735</v>
      </c>
      <c r="X45" s="35">
        <v>0.3417521704814523</v>
      </c>
      <c r="Y45" s="35">
        <v>1.0382775119617225</v>
      </c>
      <c r="Z45" s="35">
        <v>38.8125</v>
      </c>
      <c r="AA45" s="36">
        <v>-51.7</v>
      </c>
      <c r="AB45" s="36">
        <v>-20.2</v>
      </c>
      <c r="AC45" s="36">
        <v>-47.2</v>
      </c>
      <c r="AD45" s="105">
        <f>(AB45+1000)/(AA45+1000)</f>
        <v>1.0332173362859856</v>
      </c>
    </row>
    <row r="46" spans="1:29" s="24" customFormat="1" ht="12.75">
      <c r="A46" s="20">
        <v>2980</v>
      </c>
      <c r="B46" s="35">
        <v>908.5365853658537</v>
      </c>
      <c r="C46" s="20">
        <v>385</v>
      </c>
      <c r="D46" s="21">
        <v>0.18333333333333332</v>
      </c>
      <c r="E46" s="21">
        <v>0.31666666666666665</v>
      </c>
      <c r="F46" s="34">
        <v>656.3636363636364</v>
      </c>
      <c r="G46" s="34">
        <v>29225.454545454548</v>
      </c>
      <c r="H46" s="35">
        <v>1830.9090909090908</v>
      </c>
      <c r="I46" s="35">
        <v>44.401272727272726</v>
      </c>
      <c r="J46" s="35">
        <v>3.3923636363636365</v>
      </c>
      <c r="K46" s="35">
        <v>5.869272727272728</v>
      </c>
      <c r="L46" s="35">
        <v>0.7824545454545455</v>
      </c>
      <c r="M46" s="35">
        <v>4.135090909090909</v>
      </c>
      <c r="N46" s="35">
        <v>9.042272727272728</v>
      </c>
      <c r="O46" s="35">
        <v>0.2953636363636364</v>
      </c>
      <c r="P46" s="35">
        <v>0.114</v>
      </c>
      <c r="Q46" s="35">
        <v>2.6962727272727274</v>
      </c>
      <c r="R46" s="35">
        <v>0.6114545454545455</v>
      </c>
      <c r="S46" s="35">
        <v>14.400272727272728</v>
      </c>
      <c r="T46" s="35">
        <v>0.8135454545454545</v>
      </c>
      <c r="U46" s="35">
        <v>2.4389090909090907</v>
      </c>
      <c r="V46" s="35">
        <v>2.9294545454545453</v>
      </c>
      <c r="W46" s="34">
        <v>15.584329459356402</v>
      </c>
      <c r="X46" s="35">
        <v>0.5779870512065921</v>
      </c>
      <c r="Y46" s="35">
        <v>0.4573065902578796</v>
      </c>
      <c r="Z46" s="35">
        <v>44.526315789473685</v>
      </c>
      <c r="AA46" s="20"/>
      <c r="AB46" s="20"/>
      <c r="AC46" s="20"/>
    </row>
    <row r="47" spans="1:30" s="24" customFormat="1" ht="13.5" thickBot="1">
      <c r="A47" s="112">
        <v>3040</v>
      </c>
      <c r="B47" s="113">
        <v>926.829268292683</v>
      </c>
      <c r="C47" s="112">
        <v>387</v>
      </c>
      <c r="D47" s="114">
        <v>0.18428571428571427</v>
      </c>
      <c r="E47" s="114">
        <v>0.3157142857142857</v>
      </c>
      <c r="F47" s="115">
        <v>685.2713178294574</v>
      </c>
      <c r="G47" s="115">
        <v>32601.78294573644</v>
      </c>
      <c r="H47" s="113">
        <v>976.5116279069767</v>
      </c>
      <c r="I47" s="113">
        <v>47.89018604651164</v>
      </c>
      <c r="J47" s="113">
        <v>4.668410852713179</v>
      </c>
      <c r="K47" s="113">
        <v>6.451829457364342</v>
      </c>
      <c r="L47" s="113">
        <v>0.9662325581395349</v>
      </c>
      <c r="M47" s="113">
        <v>5.675759689922482</v>
      </c>
      <c r="N47" s="113">
        <v>10.688519379844962</v>
      </c>
      <c r="O47" s="113">
        <v>0.24669767441860463</v>
      </c>
      <c r="P47" s="113">
        <v>0.1062170542635659</v>
      </c>
      <c r="Q47" s="113">
        <v>2.7804883720930236</v>
      </c>
      <c r="R47" s="113">
        <v>0.5053875968992249</v>
      </c>
      <c r="S47" s="113">
        <v>14.798434108527132</v>
      </c>
      <c r="T47" s="113">
        <v>0.7469457364341086</v>
      </c>
      <c r="U47" s="113">
        <v>2.6999689922480625</v>
      </c>
      <c r="V47" s="113">
        <v>3.1128449612403104</v>
      </c>
      <c r="W47" s="115">
        <v>31.825190566498435</v>
      </c>
      <c r="X47" s="113">
        <v>0.723579394583112</v>
      </c>
      <c r="Y47" s="113">
        <v>0.5310145856707806</v>
      </c>
      <c r="Z47" s="113">
        <v>47.575</v>
      </c>
      <c r="AA47" s="133">
        <v>-51.9</v>
      </c>
      <c r="AB47" s="133">
        <v>-18.4</v>
      </c>
      <c r="AC47" s="133">
        <v>-46.6</v>
      </c>
      <c r="AD47" s="118">
        <f>(AB47+1000)/(AA47+1000)</f>
        <v>1.0353338255458284</v>
      </c>
    </row>
    <row r="49" spans="1:26" s="24" customFormat="1" ht="12.75">
      <c r="A49" s="32" t="s">
        <v>51</v>
      </c>
      <c r="F49" s="51"/>
      <c r="G49" s="51"/>
      <c r="H49" s="26"/>
      <c r="I49" s="26"/>
      <c r="J49" s="26"/>
      <c r="K49" s="26"/>
      <c r="L49" s="26"/>
      <c r="M49" s="26"/>
      <c r="N49" s="26"/>
      <c r="O49" s="26"/>
      <c r="P49" s="26"/>
      <c r="Q49" s="26"/>
      <c r="R49" s="26"/>
      <c r="S49" s="26"/>
      <c r="T49" s="26"/>
      <c r="U49" s="26"/>
      <c r="V49" s="26"/>
      <c r="Z49" s="12"/>
    </row>
    <row r="50" spans="6:26" s="24" customFormat="1" ht="12.75">
      <c r="F50" s="51"/>
      <c r="G50" s="51"/>
      <c r="H50" s="26"/>
      <c r="I50" s="26"/>
      <c r="J50" s="26"/>
      <c r="K50" s="26"/>
      <c r="L50" s="26"/>
      <c r="M50" s="26"/>
      <c r="N50" s="26"/>
      <c r="O50" s="26"/>
      <c r="P50" s="26"/>
      <c r="Q50" s="26"/>
      <c r="R50" s="26"/>
      <c r="S50" s="26"/>
      <c r="T50" s="26"/>
      <c r="U50" s="26"/>
      <c r="V50" s="26"/>
      <c r="Z50" s="49"/>
    </row>
  </sheetData>
  <printOptions/>
  <pageMargins left="0.75" right="0.75" top="1" bottom="1" header="0.5" footer="0.5"/>
  <pageSetup fitToHeight="1" fitToWidth="1" orientation="portrait"/>
</worksheet>
</file>

<file path=xl/worksheets/sheet21.xml><?xml version="1.0" encoding="utf-8"?>
<worksheet xmlns="http://schemas.openxmlformats.org/spreadsheetml/2006/main" xmlns:r="http://schemas.openxmlformats.org/officeDocument/2006/relationships">
  <sheetPr>
    <pageSetUpPr fitToPage="1"/>
  </sheetPr>
  <dimension ref="A1:AD53"/>
  <sheetViews>
    <sheetView workbookViewId="0" topLeftCell="A1">
      <selection activeCell="A1" sqref="A1"/>
    </sheetView>
  </sheetViews>
  <sheetFormatPr defaultColWidth="11.00390625" defaultRowHeight="12.75"/>
  <cols>
    <col min="1" max="1" width="7.00390625" style="0" customWidth="1"/>
    <col min="2" max="2" width="4.875" style="8" bestFit="1" customWidth="1"/>
    <col min="3" max="3" width="6.625" style="0" bestFit="1" customWidth="1"/>
    <col min="4" max="4" width="8.75390625" style="0" bestFit="1" customWidth="1"/>
    <col min="5" max="5" width="5.125" style="0" bestFit="1" customWidth="1"/>
    <col min="6" max="7" width="5.00390625" style="17" bestFit="1" customWidth="1"/>
    <col min="8" max="8" width="5.375" style="8" bestFit="1" customWidth="1"/>
    <col min="9" max="9" width="3.875" style="8" bestFit="1" customWidth="1"/>
    <col min="10" max="10" width="4.75390625" style="8" bestFit="1" customWidth="1"/>
    <col min="11" max="11" width="3.875" style="8" bestFit="1" customWidth="1"/>
    <col min="12" max="12" width="5.00390625" style="8" bestFit="1" customWidth="1"/>
    <col min="13" max="15" width="3.875" style="8" bestFit="1" customWidth="1"/>
    <col min="16" max="16" width="6.25390625" style="8" bestFit="1" customWidth="1"/>
    <col min="17" max="18" width="4.00390625" style="8" bestFit="1" customWidth="1"/>
    <col min="19" max="19" width="3.875" style="8" bestFit="1" customWidth="1"/>
    <col min="20" max="20" width="4.125" style="8" bestFit="1" customWidth="1"/>
    <col min="21" max="21" width="3.875" style="8" bestFit="1" customWidth="1"/>
    <col min="22" max="22" width="4.25390625" style="8" bestFit="1" customWidth="1"/>
    <col min="23" max="23" width="7.375" style="0" bestFit="1" customWidth="1"/>
    <col min="24" max="25" width="5.875" style="0" bestFit="1" customWidth="1"/>
    <col min="26" max="26" width="5.875" style="8" bestFit="1" customWidth="1"/>
    <col min="27" max="27" width="4.625" style="0" bestFit="1" customWidth="1"/>
    <col min="28" max="28" width="5.75390625" style="0" bestFit="1" customWidth="1"/>
    <col min="29" max="29" width="4.625" style="0" bestFit="1" customWidth="1"/>
    <col min="30" max="30" width="6.75390625" style="0" bestFit="1" customWidth="1"/>
  </cols>
  <sheetData>
    <row r="1" ht="13.5" thickBot="1">
      <c r="A1" s="64" t="s">
        <v>24</v>
      </c>
    </row>
    <row r="2" spans="1:30" ht="13.5">
      <c r="A2" s="106" t="s">
        <v>76</v>
      </c>
      <c r="B2" s="109" t="s">
        <v>76</v>
      </c>
      <c r="C2" s="106" t="s">
        <v>175</v>
      </c>
      <c r="D2" s="107" t="s">
        <v>305</v>
      </c>
      <c r="E2" s="107" t="s">
        <v>177</v>
      </c>
      <c r="F2" s="108" t="s">
        <v>127</v>
      </c>
      <c r="G2" s="108" t="s">
        <v>130</v>
      </c>
      <c r="H2" s="109" t="s">
        <v>131</v>
      </c>
      <c r="I2" s="109" t="s">
        <v>133</v>
      </c>
      <c r="J2" s="109" t="s">
        <v>303</v>
      </c>
      <c r="K2" s="109" t="s">
        <v>304</v>
      </c>
      <c r="L2" s="109" t="s">
        <v>56</v>
      </c>
      <c r="M2" s="109" t="s">
        <v>278</v>
      </c>
      <c r="N2" s="109" t="s">
        <v>279</v>
      </c>
      <c r="O2" s="131" t="s">
        <v>68</v>
      </c>
      <c r="P2" s="109" t="s">
        <v>231</v>
      </c>
      <c r="Q2" s="109" t="s">
        <v>232</v>
      </c>
      <c r="R2" s="109" t="s">
        <v>233</v>
      </c>
      <c r="S2" s="109" t="s">
        <v>57</v>
      </c>
      <c r="T2" s="132" t="s">
        <v>315</v>
      </c>
      <c r="U2" s="109" t="s">
        <v>67</v>
      </c>
      <c r="V2" s="109" t="s">
        <v>234</v>
      </c>
      <c r="W2" s="108" t="s">
        <v>186</v>
      </c>
      <c r="X2" s="109" t="s">
        <v>187</v>
      </c>
      <c r="Y2" s="109" t="s">
        <v>189</v>
      </c>
      <c r="Z2" s="109" t="s">
        <v>188</v>
      </c>
      <c r="AA2" s="111" t="s">
        <v>282</v>
      </c>
      <c r="AB2" s="111" t="s">
        <v>281</v>
      </c>
      <c r="AC2" s="111" t="s">
        <v>208</v>
      </c>
      <c r="AD2" s="110" t="s">
        <v>41</v>
      </c>
    </row>
    <row r="3" spans="1:30" ht="15" thickBot="1">
      <c r="A3" s="4" t="s">
        <v>58</v>
      </c>
      <c r="B3" s="7" t="s">
        <v>60</v>
      </c>
      <c r="C3" s="4" t="s">
        <v>115</v>
      </c>
      <c r="D3" s="37" t="s">
        <v>110</v>
      </c>
      <c r="E3" s="37" t="s">
        <v>110</v>
      </c>
      <c r="F3" s="48" t="s">
        <v>39</v>
      </c>
      <c r="G3" s="48" t="s">
        <v>39</v>
      </c>
      <c r="H3" s="50" t="s">
        <v>39</v>
      </c>
      <c r="I3" s="50" t="s">
        <v>39</v>
      </c>
      <c r="J3" s="50" t="s">
        <v>39</v>
      </c>
      <c r="K3" s="50" t="s">
        <v>39</v>
      </c>
      <c r="L3" s="50" t="s">
        <v>39</v>
      </c>
      <c r="M3" s="50" t="s">
        <v>39</v>
      </c>
      <c r="N3" s="50" t="s">
        <v>39</v>
      </c>
      <c r="O3" s="50" t="s">
        <v>39</v>
      </c>
      <c r="P3" s="50" t="s">
        <v>39</v>
      </c>
      <c r="Q3" s="50" t="s">
        <v>39</v>
      </c>
      <c r="R3" s="50" t="s">
        <v>39</v>
      </c>
      <c r="S3" s="50" t="s">
        <v>39</v>
      </c>
      <c r="T3" s="50" t="s">
        <v>39</v>
      </c>
      <c r="U3" s="50" t="s">
        <v>39</v>
      </c>
      <c r="V3" s="50" t="s">
        <v>39</v>
      </c>
      <c r="W3" s="11" t="s">
        <v>271</v>
      </c>
      <c r="X3" s="7" t="s">
        <v>271</v>
      </c>
      <c r="Y3" s="7" t="s">
        <v>271</v>
      </c>
      <c r="Z3" s="7" t="s">
        <v>271</v>
      </c>
      <c r="AA3" s="7" t="s">
        <v>118</v>
      </c>
      <c r="AB3" s="7" t="s">
        <v>118</v>
      </c>
      <c r="AC3" s="7" t="s">
        <v>118</v>
      </c>
      <c r="AD3" s="4"/>
    </row>
    <row r="4" spans="1:30" s="20" customFormat="1" ht="12.75" thickTop="1">
      <c r="A4" s="20">
        <v>108</v>
      </c>
      <c r="B4" s="35">
        <v>32.926829268292686</v>
      </c>
      <c r="C4" s="20">
        <v>298</v>
      </c>
      <c r="D4" s="21">
        <v>0.1419047619047619</v>
      </c>
      <c r="E4" s="21">
        <v>0.35809523809523813</v>
      </c>
      <c r="F4" s="34">
        <v>4365.637583892618</v>
      </c>
      <c r="G4" s="34">
        <v>883.2214765100672</v>
      </c>
      <c r="H4" s="35">
        <v>10.24536912751678</v>
      </c>
      <c r="I4" s="35">
        <v>1.5267114093959733</v>
      </c>
      <c r="J4" s="35">
        <v>0.5854496644295304</v>
      </c>
      <c r="K4" s="35">
        <v>0.34824161073825516</v>
      </c>
      <c r="L4" s="35">
        <v>0.5147919463087248</v>
      </c>
      <c r="M4" s="35">
        <v>0.080751677852349</v>
      </c>
      <c r="N4" s="35">
        <v>0.01514093959731544</v>
      </c>
      <c r="O4" s="35">
        <v>0</v>
      </c>
      <c r="P4" s="35">
        <v>0.0403758389261745</v>
      </c>
      <c r="Q4" s="35">
        <v>0.21197315436241618</v>
      </c>
      <c r="R4" s="35">
        <v>0.3280536912751678</v>
      </c>
      <c r="S4" s="35">
        <v>5.236241610738256</v>
      </c>
      <c r="T4" s="35">
        <v>0.21449664429530207</v>
      </c>
      <c r="U4" s="35">
        <v>0</v>
      </c>
      <c r="V4" s="35">
        <v>0</v>
      </c>
      <c r="W4" s="34">
        <v>75.02679528403</v>
      </c>
      <c r="X4" s="35">
        <v>1.681159420289855</v>
      </c>
      <c r="Y4" s="35">
        <v>5.333333333333333</v>
      </c>
      <c r="Z4" s="35">
        <v>0.2023121387283237</v>
      </c>
      <c r="AA4" s="36">
        <v>-81.3</v>
      </c>
      <c r="AB4" s="36">
        <v>-24</v>
      </c>
      <c r="AD4" s="105">
        <f>(AB4+1000)/(AA4+1000)</f>
        <v>1.0623707412648307</v>
      </c>
    </row>
    <row r="5" spans="1:30" s="20" customFormat="1" ht="12">
      <c r="A5" s="20">
        <v>120</v>
      </c>
      <c r="B5" s="35">
        <v>36.58536585365854</v>
      </c>
      <c r="C5" s="20">
        <v>376</v>
      </c>
      <c r="D5" s="21">
        <v>0.17904761904761904</v>
      </c>
      <c r="E5" s="21">
        <v>0.320952380952381</v>
      </c>
      <c r="F5" s="34">
        <v>14949.893617021278</v>
      </c>
      <c r="G5" s="34">
        <v>4069.095744680852</v>
      </c>
      <c r="H5" s="35">
        <v>7.462398936170214</v>
      </c>
      <c r="I5" s="35">
        <v>1.149026595744681</v>
      </c>
      <c r="J5" s="35">
        <v>0.3638882978723405</v>
      </c>
      <c r="K5" s="35">
        <v>0.3549255319148937</v>
      </c>
      <c r="L5" s="35">
        <v>0.24916489361702132</v>
      </c>
      <c r="M5" s="35">
        <v>0.10217553191489365</v>
      </c>
      <c r="N5" s="35">
        <v>0.3011489361702128</v>
      </c>
      <c r="O5" s="35">
        <v>0</v>
      </c>
      <c r="P5" s="35">
        <v>0</v>
      </c>
      <c r="Q5" s="35">
        <v>0.06453191489361702</v>
      </c>
      <c r="R5" s="35">
        <v>0.11472340425531918</v>
      </c>
      <c r="S5" s="35">
        <v>3.1602712765957452</v>
      </c>
      <c r="T5" s="35">
        <v>0.10755319148936171</v>
      </c>
      <c r="U5" s="35">
        <v>0</v>
      </c>
      <c r="V5" s="35">
        <v>0.04302127659574469</v>
      </c>
      <c r="W5" s="34">
        <v>472.52289758534556</v>
      </c>
      <c r="X5" s="35">
        <v>1.0252525252525253</v>
      </c>
      <c r="Y5" s="35">
        <v>0.3392857142857143</v>
      </c>
      <c r="Z5" s="35">
        <v>0.2721822541966427</v>
      </c>
      <c r="AA5" s="36">
        <v>-82</v>
      </c>
      <c r="AB5" s="36">
        <v>-24.7</v>
      </c>
      <c r="AD5" s="105">
        <f aca="true" t="shared" si="0" ref="AD5:AD51">(AB5+1000)/(AA5+1000)</f>
        <v>1.0624183006535948</v>
      </c>
    </row>
    <row r="6" spans="1:30" s="20" customFormat="1" ht="12">
      <c r="A6" s="20">
        <v>180</v>
      </c>
      <c r="B6" s="35">
        <v>54.87804878048781</v>
      </c>
      <c r="C6" s="20">
        <v>390</v>
      </c>
      <c r="D6" s="21">
        <v>0.1857142857142857</v>
      </c>
      <c r="E6" s="21">
        <v>0.3142857142857143</v>
      </c>
      <c r="F6" s="34">
        <v>34793.846153846156</v>
      </c>
      <c r="G6" s="34">
        <v>9612.307692307693</v>
      </c>
      <c r="H6" s="35">
        <v>12.299692307692307</v>
      </c>
      <c r="I6" s="35">
        <v>1.4773846153846153</v>
      </c>
      <c r="J6" s="35">
        <v>0.3181538461538462</v>
      </c>
      <c r="K6" s="35">
        <v>0.3756923076923077</v>
      </c>
      <c r="L6" s="35">
        <v>0.2927692307692308</v>
      </c>
      <c r="M6" s="35">
        <v>0.1624615384615385</v>
      </c>
      <c r="N6" s="35">
        <v>0.30630769230769234</v>
      </c>
      <c r="O6" s="35">
        <v>0</v>
      </c>
      <c r="P6" s="35">
        <v>0</v>
      </c>
      <c r="Q6" s="35">
        <v>0.15061538461538462</v>
      </c>
      <c r="R6" s="35">
        <v>0.19461538461538463</v>
      </c>
      <c r="S6" s="35">
        <v>4.2798461538461545</v>
      </c>
      <c r="T6" s="35">
        <v>0.12015384615384614</v>
      </c>
      <c r="U6" s="35">
        <v>0</v>
      </c>
      <c r="V6" s="35">
        <v>0.03892307692307692</v>
      </c>
      <c r="W6" s="34">
        <v>697.7029848912911</v>
      </c>
      <c r="X6" s="35">
        <v>0.8468468468468469</v>
      </c>
      <c r="Y6" s="35">
        <v>0.5303867403314918</v>
      </c>
      <c r="Z6" s="35">
        <v>0.27626459143968873</v>
      </c>
      <c r="AA6" s="36">
        <v>-93.2</v>
      </c>
      <c r="AB6" s="36">
        <v>-24.9</v>
      </c>
      <c r="AD6" s="105">
        <f t="shared" si="0"/>
        <v>1.0753198059108955</v>
      </c>
    </row>
    <row r="7" spans="1:30" s="20" customFormat="1" ht="12">
      <c r="A7" s="20">
        <v>240</v>
      </c>
      <c r="B7" s="35">
        <v>73.17073170731707</v>
      </c>
      <c r="C7" s="20">
        <v>464</v>
      </c>
      <c r="D7" s="21">
        <v>0.22095238095238093</v>
      </c>
      <c r="E7" s="21">
        <v>0.2790476190476191</v>
      </c>
      <c r="F7" s="34">
        <v>4331.853448275863</v>
      </c>
      <c r="G7" s="34">
        <v>11833.663793103453</v>
      </c>
      <c r="H7" s="35">
        <v>23.937594827586214</v>
      </c>
      <c r="I7" s="35">
        <v>4.6589525862068975</v>
      </c>
      <c r="J7" s="35">
        <v>0.7628103448275864</v>
      </c>
      <c r="K7" s="35">
        <v>1.0936982758620692</v>
      </c>
      <c r="L7" s="35">
        <v>0.3548836206896553</v>
      </c>
      <c r="M7" s="35">
        <v>0.3649870689655173</v>
      </c>
      <c r="N7" s="35">
        <v>0.455918103448276</v>
      </c>
      <c r="O7" s="35">
        <v>0.06819827586206899</v>
      </c>
      <c r="P7" s="35">
        <v>0.02399568965517242</v>
      </c>
      <c r="Q7" s="35">
        <v>0.2765818965517242</v>
      </c>
      <c r="R7" s="35">
        <v>0.28037068965517253</v>
      </c>
      <c r="S7" s="35">
        <v>5.037831896551726</v>
      </c>
      <c r="T7" s="35">
        <v>0.1667068965517242</v>
      </c>
      <c r="U7" s="35">
        <v>0</v>
      </c>
      <c r="V7" s="35">
        <v>0</v>
      </c>
      <c r="W7" s="34">
        <v>413.81442388376104</v>
      </c>
      <c r="X7" s="35">
        <v>0.697459584295612</v>
      </c>
      <c r="Y7" s="35">
        <v>0.8005540166204985</v>
      </c>
      <c r="Z7" s="35">
        <v>2.731778425655977</v>
      </c>
      <c r="AA7" s="36">
        <v>-89</v>
      </c>
      <c r="AB7" s="36">
        <v>-20.8</v>
      </c>
      <c r="AD7" s="105">
        <f t="shared" si="0"/>
        <v>1.0748627881448958</v>
      </c>
    </row>
    <row r="8" spans="1:30" s="20" customFormat="1" ht="12">
      <c r="A8" s="20">
        <v>300</v>
      </c>
      <c r="B8" s="35">
        <v>91.46341463414635</v>
      </c>
      <c r="C8" s="20">
        <v>432</v>
      </c>
      <c r="D8" s="21">
        <v>0.20571428571428568</v>
      </c>
      <c r="E8" s="21">
        <v>0.2942857142857143</v>
      </c>
      <c r="F8" s="34">
        <v>6423.194444444446</v>
      </c>
      <c r="G8" s="34">
        <v>5178.611111111113</v>
      </c>
      <c r="H8" s="35">
        <v>13.085291666666672</v>
      </c>
      <c r="I8" s="35">
        <v>3.76951388888889</v>
      </c>
      <c r="J8" s="35">
        <v>2.2631388888888897</v>
      </c>
      <c r="K8" s="35">
        <v>0.8225694444444446</v>
      </c>
      <c r="L8" s="35">
        <v>0.4749444444444446</v>
      </c>
      <c r="M8" s="35">
        <v>0.3004166666666668</v>
      </c>
      <c r="N8" s="35">
        <v>0.32902777777777786</v>
      </c>
      <c r="O8" s="35">
        <v>0.0357638888888889</v>
      </c>
      <c r="P8" s="35">
        <v>0.12016666666666671</v>
      </c>
      <c r="Q8" s="35">
        <v>0</v>
      </c>
      <c r="R8" s="35">
        <v>0.20170833333333335</v>
      </c>
      <c r="S8" s="35">
        <v>3.6765277777777783</v>
      </c>
      <c r="T8" s="35">
        <v>0.14877777777777781</v>
      </c>
      <c r="U8" s="35">
        <v>0</v>
      </c>
      <c r="V8" s="35">
        <v>0</v>
      </c>
      <c r="W8" s="34">
        <v>307.24834493294856</v>
      </c>
      <c r="X8" s="35">
        <v>2.7513043478260877</v>
      </c>
      <c r="Y8" s="35">
        <v>0.9130434782608696</v>
      </c>
      <c r="Z8" s="35">
        <v>0.8062360801781738</v>
      </c>
      <c r="AA8" s="36">
        <v>-84</v>
      </c>
      <c r="AB8" s="36">
        <v>-20.5</v>
      </c>
      <c r="AD8" s="105">
        <f t="shared" si="0"/>
        <v>1.0693231441048034</v>
      </c>
    </row>
    <row r="9" spans="1:30" s="20" customFormat="1" ht="12">
      <c r="A9" s="20">
        <v>360</v>
      </c>
      <c r="B9" s="35">
        <v>109.75609756097562</v>
      </c>
      <c r="C9" s="20">
        <v>388</v>
      </c>
      <c r="D9" s="21">
        <v>0.18476190476190477</v>
      </c>
      <c r="E9" s="21">
        <v>0.3152380952380952</v>
      </c>
      <c r="F9" s="34">
        <v>12847.577319587626</v>
      </c>
      <c r="G9" s="34">
        <v>1416.1340206185564</v>
      </c>
      <c r="H9" s="35">
        <v>14.693670103092781</v>
      </c>
      <c r="I9" s="35">
        <v>1.540685567010309</v>
      </c>
      <c r="J9" s="35">
        <v>0.41289690721649475</v>
      </c>
      <c r="K9" s="35">
        <v>0.3958350515463917</v>
      </c>
      <c r="L9" s="35">
        <v>0.31393814432989686</v>
      </c>
      <c r="M9" s="35">
        <v>0.13990721649484536</v>
      </c>
      <c r="N9" s="35">
        <v>0.32758762886597936</v>
      </c>
      <c r="O9" s="35">
        <v>0</v>
      </c>
      <c r="P9" s="35">
        <v>0</v>
      </c>
      <c r="Q9" s="35">
        <v>0.22692268041237112</v>
      </c>
      <c r="R9" s="35">
        <v>0.23204123711340205</v>
      </c>
      <c r="S9" s="35">
        <v>4.41390206185567</v>
      </c>
      <c r="T9" s="35">
        <v>0.22009793814432987</v>
      </c>
      <c r="U9" s="35">
        <v>0</v>
      </c>
      <c r="V9" s="35">
        <v>0.17403092783505153</v>
      </c>
      <c r="W9" s="34">
        <v>87.23068838675773</v>
      </c>
      <c r="X9" s="35">
        <v>1.0431034482758619</v>
      </c>
      <c r="Y9" s="35">
        <v>0.42708333333333337</v>
      </c>
      <c r="Z9" s="35">
        <v>0.1102257636122178</v>
      </c>
      <c r="AD9" s="105"/>
    </row>
    <row r="10" spans="1:30" s="20" customFormat="1" ht="12">
      <c r="A10" s="20">
        <v>420</v>
      </c>
      <c r="B10" s="35">
        <v>128.0487804878049</v>
      </c>
      <c r="C10" s="20">
        <v>385</v>
      </c>
      <c r="D10" s="21">
        <v>0.18333333333333332</v>
      </c>
      <c r="E10" s="21">
        <v>0.31666666666666665</v>
      </c>
      <c r="F10" s="34">
        <v>6909.090909090909</v>
      </c>
      <c r="G10" s="34">
        <v>3523.636363636364</v>
      </c>
      <c r="H10" s="35">
        <v>8.627727272727274</v>
      </c>
      <c r="I10" s="35">
        <v>0.7980000000000002</v>
      </c>
      <c r="J10" s="35">
        <v>0.5181818181818182</v>
      </c>
      <c r="K10" s="35">
        <v>0.2521818181818182</v>
      </c>
      <c r="L10" s="35">
        <v>0.4611818181818182</v>
      </c>
      <c r="M10" s="35">
        <v>0.09672727272727273</v>
      </c>
      <c r="N10" s="35">
        <v>0.20727272727272728</v>
      </c>
      <c r="O10" s="35">
        <v>0</v>
      </c>
      <c r="P10" s="35">
        <v>0.032818181818181816</v>
      </c>
      <c r="Q10" s="35">
        <v>0.22281818181818183</v>
      </c>
      <c r="R10" s="35">
        <v>0.30054545454545456</v>
      </c>
      <c r="S10" s="35">
        <v>5.128272727272727</v>
      </c>
      <c r="T10" s="35">
        <v>0.1848181818181818</v>
      </c>
      <c r="U10" s="35">
        <v>0</v>
      </c>
      <c r="V10" s="35">
        <v>0</v>
      </c>
      <c r="W10" s="34">
        <v>373.83177570093454</v>
      </c>
      <c r="X10" s="35">
        <v>2.0547945205479454</v>
      </c>
      <c r="Y10" s="35">
        <v>0.4666666666666667</v>
      </c>
      <c r="Z10" s="35">
        <v>0.51</v>
      </c>
      <c r="AA10" s="36">
        <v>-61</v>
      </c>
      <c r="AB10" s="36">
        <v>-22.2</v>
      </c>
      <c r="AD10" s="105">
        <f t="shared" si="0"/>
        <v>1.0413205537806176</v>
      </c>
    </row>
    <row r="11" spans="1:30" s="20" customFormat="1" ht="12">
      <c r="A11" s="20">
        <v>480</v>
      </c>
      <c r="B11" s="35">
        <v>146.34146341463415</v>
      </c>
      <c r="C11" s="20">
        <v>417</v>
      </c>
      <c r="D11" s="21">
        <v>0.19857142857142857</v>
      </c>
      <c r="E11" s="21">
        <v>0.30142857142857143</v>
      </c>
      <c r="F11" s="34">
        <v>8014.964028776979</v>
      </c>
      <c r="G11" s="34">
        <v>29054.24460431655</v>
      </c>
      <c r="H11" s="35">
        <v>38.43387769784173</v>
      </c>
      <c r="I11" s="35">
        <v>2.044726618705036</v>
      </c>
      <c r="J11" s="35">
        <v>1.1536690647482015</v>
      </c>
      <c r="K11" s="35">
        <v>0.21555395683453238</v>
      </c>
      <c r="L11" s="35">
        <v>0.596568345323741</v>
      </c>
      <c r="M11" s="35">
        <v>0.08348920863309353</v>
      </c>
      <c r="N11" s="35">
        <v>0.03946762589928057</v>
      </c>
      <c r="O11" s="35">
        <v>0</v>
      </c>
      <c r="P11" s="35">
        <v>0.08197122302158275</v>
      </c>
      <c r="Q11" s="35">
        <v>0</v>
      </c>
      <c r="R11" s="35">
        <v>0.23984172661870504</v>
      </c>
      <c r="S11" s="35">
        <v>3.6325395683453237</v>
      </c>
      <c r="T11" s="35">
        <v>0.13358273381294963</v>
      </c>
      <c r="U11" s="35">
        <v>0</v>
      </c>
      <c r="V11" s="35">
        <v>0</v>
      </c>
      <c r="W11" s="34">
        <v>717.767944198605</v>
      </c>
      <c r="X11" s="35">
        <v>5.352112676056338</v>
      </c>
      <c r="Y11" s="35">
        <v>2.115384615384616</v>
      </c>
      <c r="Z11" s="35">
        <v>3.625</v>
      </c>
      <c r="AD11" s="105"/>
    </row>
    <row r="12" spans="1:30" s="20" customFormat="1" ht="12">
      <c r="A12" s="20">
        <v>540</v>
      </c>
      <c r="B12" s="35">
        <v>164.63414634146343</v>
      </c>
      <c r="C12" s="20">
        <v>468</v>
      </c>
      <c r="D12" s="21">
        <v>0.22285714285714286</v>
      </c>
      <c r="E12" s="21">
        <v>0.27714285714285714</v>
      </c>
      <c r="F12" s="34">
        <v>2275.769230769231</v>
      </c>
      <c r="G12" s="34">
        <v>61731.79487179487</v>
      </c>
      <c r="H12" s="35">
        <v>113.77229487179486</v>
      </c>
      <c r="I12" s="35">
        <v>4.082705128205128</v>
      </c>
      <c r="J12" s="35">
        <v>0.5210641025641025</v>
      </c>
      <c r="K12" s="35">
        <v>0.5732948717948718</v>
      </c>
      <c r="L12" s="35">
        <v>0.9538333333333333</v>
      </c>
      <c r="M12" s="35">
        <v>0.12187179487179486</v>
      </c>
      <c r="N12" s="35">
        <v>0.23006410256410256</v>
      </c>
      <c r="O12" s="35">
        <v>0</v>
      </c>
      <c r="P12" s="35">
        <v>0</v>
      </c>
      <c r="Q12" s="35">
        <v>0.40292307692307694</v>
      </c>
      <c r="R12" s="35">
        <v>0.8605641025641024</v>
      </c>
      <c r="S12" s="35">
        <v>12.133705128205126</v>
      </c>
      <c r="T12" s="35">
        <v>0.4340128205128205</v>
      </c>
      <c r="U12" s="35">
        <v>0</v>
      </c>
      <c r="V12" s="35">
        <v>0</v>
      </c>
      <c r="W12" s="34">
        <v>523.7944497203756</v>
      </c>
      <c r="X12" s="35">
        <v>0.9088937093275486</v>
      </c>
      <c r="Y12" s="35">
        <v>0.5297297297297296</v>
      </c>
      <c r="Z12" s="35">
        <v>27.125683060109285</v>
      </c>
      <c r="AA12" s="36">
        <v>-53.3</v>
      </c>
      <c r="AB12" s="36">
        <v>-16.5</v>
      </c>
      <c r="AD12" s="105">
        <f t="shared" si="0"/>
        <v>1.0388718707087778</v>
      </c>
    </row>
    <row r="13" spans="1:30" s="20" customFormat="1" ht="12">
      <c r="A13" s="20">
        <v>600</v>
      </c>
      <c r="B13" s="35">
        <v>182.9268292682927</v>
      </c>
      <c r="C13" s="20">
        <v>387</v>
      </c>
      <c r="D13" s="21">
        <v>0.18428571428571427</v>
      </c>
      <c r="E13" s="21">
        <v>0.3157142857142857</v>
      </c>
      <c r="F13" s="34">
        <v>5773.410852713178</v>
      </c>
      <c r="G13" s="34">
        <v>52783.023255813954</v>
      </c>
      <c r="H13" s="35">
        <v>128.88754263565892</v>
      </c>
      <c r="I13" s="35">
        <v>6.773906976744187</v>
      </c>
      <c r="J13" s="35">
        <v>5.072720930232558</v>
      </c>
      <c r="K13" s="35">
        <v>0.48654263565891476</v>
      </c>
      <c r="L13" s="35">
        <v>0.6698527131782946</v>
      </c>
      <c r="M13" s="35">
        <v>0.11820930232558143</v>
      </c>
      <c r="N13" s="35">
        <v>0.28952713178294576</v>
      </c>
      <c r="O13" s="35">
        <v>0</v>
      </c>
      <c r="P13" s="35">
        <v>0</v>
      </c>
      <c r="Q13" s="35">
        <v>0.1918759689922481</v>
      </c>
      <c r="R13" s="35">
        <v>0.33064341085271326</v>
      </c>
      <c r="S13" s="35">
        <v>5.372527131782946</v>
      </c>
      <c r="T13" s="35">
        <v>0.1815968992248062</v>
      </c>
      <c r="U13" s="35">
        <v>0</v>
      </c>
      <c r="V13" s="35">
        <v>0</v>
      </c>
      <c r="W13" s="34">
        <v>389.07901549496756</v>
      </c>
      <c r="X13" s="35">
        <v>10.426056338028168</v>
      </c>
      <c r="Y13" s="35">
        <v>0.40828402366863914</v>
      </c>
      <c r="Z13" s="35">
        <v>9.142433234421365</v>
      </c>
      <c r="AD13" s="105"/>
    </row>
    <row r="14" spans="1:30" s="20" customFormat="1" ht="12">
      <c r="A14" s="20">
        <v>660</v>
      </c>
      <c r="B14" s="35">
        <v>201.21951219512195</v>
      </c>
      <c r="C14" s="20">
        <v>262</v>
      </c>
      <c r="D14" s="21">
        <v>0.12476190476190475</v>
      </c>
      <c r="E14" s="21">
        <v>0.37523809523809526</v>
      </c>
      <c r="F14" s="34">
        <v>2526.4122137404584</v>
      </c>
      <c r="G14" s="34">
        <v>37204.427480916034</v>
      </c>
      <c r="H14" s="35">
        <v>72.38471755725192</v>
      </c>
      <c r="I14" s="35">
        <v>3.3715572519083974</v>
      </c>
      <c r="J14" s="35">
        <v>1.5098320610687024</v>
      </c>
      <c r="K14" s="35">
        <v>0.4210687022900764</v>
      </c>
      <c r="L14" s="35">
        <v>0.7037862595419848</v>
      </c>
      <c r="M14" s="35">
        <v>0.08722137404580153</v>
      </c>
      <c r="N14" s="35">
        <v>0.2526412213740459</v>
      </c>
      <c r="O14" s="35">
        <v>0</v>
      </c>
      <c r="P14" s="35">
        <v>0</v>
      </c>
      <c r="Q14" s="35">
        <v>0.20151145038167945</v>
      </c>
      <c r="R14" s="35">
        <v>0.42407633587786264</v>
      </c>
      <c r="S14" s="35">
        <v>6.950641221374046</v>
      </c>
      <c r="T14" s="35">
        <v>0.2586564885496183</v>
      </c>
      <c r="U14" s="35">
        <v>0</v>
      </c>
      <c r="V14" s="35">
        <v>0</v>
      </c>
      <c r="W14" s="34">
        <v>491.10687629029695</v>
      </c>
      <c r="X14" s="35">
        <v>3.585714285714285</v>
      </c>
      <c r="Y14" s="35">
        <v>0.3452380952380952</v>
      </c>
      <c r="Z14" s="35">
        <v>14.726190476190476</v>
      </c>
      <c r="AA14" s="36">
        <v>-51.1</v>
      </c>
      <c r="AB14" s="36">
        <v>-19.4</v>
      </c>
      <c r="AD14" s="105">
        <f t="shared" si="0"/>
        <v>1.0334071029613237</v>
      </c>
    </row>
    <row r="15" spans="1:30" s="20" customFormat="1" ht="12">
      <c r="A15" s="20">
        <v>720</v>
      </c>
      <c r="B15" s="35">
        <v>219.51219512195124</v>
      </c>
      <c r="C15" s="20">
        <v>279</v>
      </c>
      <c r="D15" s="21">
        <v>0.13285714285714287</v>
      </c>
      <c r="E15" s="21">
        <v>0.3671428571428571</v>
      </c>
      <c r="F15" s="34">
        <v>12656.559139784944</v>
      </c>
      <c r="G15" s="34">
        <v>61956.34408602149</v>
      </c>
      <c r="H15" s="35">
        <v>159.6025268817204</v>
      </c>
      <c r="I15" s="35">
        <v>7.488924731182794</v>
      </c>
      <c r="J15" s="35">
        <v>2.791075268817204</v>
      </c>
      <c r="K15" s="35">
        <v>0.6134838709677418</v>
      </c>
      <c r="L15" s="35">
        <v>0.9450967741935483</v>
      </c>
      <c r="M15" s="35">
        <v>0.3951720430107526</v>
      </c>
      <c r="N15" s="35">
        <v>0.16856989247311824</v>
      </c>
      <c r="O15" s="35">
        <v>0</v>
      </c>
      <c r="P15" s="35">
        <v>0.27634408602150534</v>
      </c>
      <c r="Q15" s="35">
        <v>0</v>
      </c>
      <c r="R15" s="35">
        <v>0.49189247311827944</v>
      </c>
      <c r="S15" s="35">
        <v>7.602225806451611</v>
      </c>
      <c r="T15" s="35">
        <v>0.2901612903225806</v>
      </c>
      <c r="U15" s="35">
        <v>0</v>
      </c>
      <c r="V15" s="35">
        <v>0</v>
      </c>
      <c r="W15" s="34">
        <v>370.7930207558091</v>
      </c>
      <c r="X15" s="35">
        <v>4.54954954954955</v>
      </c>
      <c r="Y15" s="35">
        <v>2.3442622950819674</v>
      </c>
      <c r="Z15" s="35">
        <v>4.895196506550218</v>
      </c>
      <c r="AD15" s="105"/>
    </row>
    <row r="16" spans="1:30" s="20" customFormat="1" ht="12">
      <c r="A16" s="20">
        <v>780</v>
      </c>
      <c r="B16" s="35">
        <v>237.8048780487805</v>
      </c>
      <c r="C16" s="20">
        <v>272</v>
      </c>
      <c r="D16" s="21">
        <v>0.1295238095238095</v>
      </c>
      <c r="E16" s="21">
        <v>0.3704761904761905</v>
      </c>
      <c r="F16" s="34">
        <v>8066.029411764707</v>
      </c>
      <c r="G16" s="34">
        <v>52429.191176470595</v>
      </c>
      <c r="H16" s="35">
        <v>107.82164705882354</v>
      </c>
      <c r="I16" s="35">
        <v>23.005345588235297</v>
      </c>
      <c r="J16" s="35">
        <v>23.963544117647064</v>
      </c>
      <c r="K16" s="35">
        <v>0</v>
      </c>
      <c r="L16" s="35">
        <v>0.26314705882352946</v>
      </c>
      <c r="M16" s="35">
        <v>0</v>
      </c>
      <c r="N16" s="35">
        <v>0.8094632352941178</v>
      </c>
      <c r="O16" s="35">
        <v>0</v>
      </c>
      <c r="P16" s="35">
        <v>0.13443382352941177</v>
      </c>
      <c r="Q16" s="35">
        <v>0</v>
      </c>
      <c r="R16" s="35">
        <v>0.04290441176470589</v>
      </c>
      <c r="S16" s="35">
        <v>0</v>
      </c>
      <c r="T16" s="35">
        <v>0.08294852941176473</v>
      </c>
      <c r="U16" s="35">
        <v>0</v>
      </c>
      <c r="V16" s="35">
        <v>0.022882352941176475</v>
      </c>
      <c r="W16" s="34">
        <v>400.7520933995059</v>
      </c>
      <c r="X16" s="35"/>
      <c r="Y16" s="35">
        <v>0</v>
      </c>
      <c r="Z16" s="35">
        <v>6.5</v>
      </c>
      <c r="AA16" s="36">
        <v>-45.8</v>
      </c>
      <c r="AB16" s="36">
        <v>-18.8</v>
      </c>
      <c r="AD16" s="105">
        <f t="shared" si="0"/>
        <v>1.0282959547264725</v>
      </c>
    </row>
    <row r="17" spans="1:30" s="20" customFormat="1" ht="12">
      <c r="A17" s="20">
        <v>840</v>
      </c>
      <c r="B17" s="35">
        <v>256.0975609756098</v>
      </c>
      <c r="C17" s="20">
        <v>312</v>
      </c>
      <c r="D17" s="21">
        <v>0.14857142857142855</v>
      </c>
      <c r="E17" s="21">
        <v>0.3514285714285714</v>
      </c>
      <c r="F17" s="34">
        <v>5061.923076923077</v>
      </c>
      <c r="G17" s="34">
        <v>33422.88461538462</v>
      </c>
      <c r="H17" s="35">
        <v>63.527134615384625</v>
      </c>
      <c r="I17" s="35">
        <v>60.234519230769244</v>
      </c>
      <c r="J17" s="35">
        <v>66.92619230769232</v>
      </c>
      <c r="K17" s="35">
        <v>1.1093653846153848</v>
      </c>
      <c r="L17" s="35">
        <v>2.474192307692308</v>
      </c>
      <c r="M17" s="35">
        <v>0.8988461538461539</v>
      </c>
      <c r="N17" s="35">
        <v>0.5866153846153846</v>
      </c>
      <c r="O17" s="35">
        <v>0.03548076923076923</v>
      </c>
      <c r="P17" s="35">
        <v>0.4139423076923077</v>
      </c>
      <c r="Q17" s="35">
        <v>0.4494230769230769</v>
      </c>
      <c r="R17" s="35">
        <v>0.3122307692307693</v>
      </c>
      <c r="S17" s="35">
        <v>5.265346153846155</v>
      </c>
      <c r="T17" s="35">
        <v>0.19869230769230772</v>
      </c>
      <c r="U17" s="35">
        <v>0</v>
      </c>
      <c r="V17" s="35">
        <v>0</v>
      </c>
      <c r="W17" s="34">
        <v>270.05848400290506</v>
      </c>
      <c r="X17" s="35">
        <v>60.32835820895522</v>
      </c>
      <c r="Y17" s="35">
        <v>1.532258064516129</v>
      </c>
      <c r="Z17" s="35">
        <v>6.602803738317757</v>
      </c>
      <c r="AA17" s="36">
        <v>-44.3</v>
      </c>
      <c r="AB17" s="36">
        <v>-18.6</v>
      </c>
      <c r="AD17" s="105">
        <f t="shared" si="0"/>
        <v>1.0268912838756932</v>
      </c>
    </row>
    <row r="18" spans="1:30" s="20" customFormat="1" ht="12">
      <c r="A18" s="20">
        <v>900</v>
      </c>
      <c r="B18" s="35">
        <v>274.39024390243907</v>
      </c>
      <c r="C18" s="20">
        <v>273</v>
      </c>
      <c r="D18" s="21">
        <v>0.13</v>
      </c>
      <c r="E18" s="21">
        <v>0.37</v>
      </c>
      <c r="F18" s="34">
        <v>910.7692307692308</v>
      </c>
      <c r="G18" s="34">
        <v>24960.76923076923</v>
      </c>
      <c r="H18" s="35">
        <v>66.92730769230769</v>
      </c>
      <c r="I18" s="35">
        <v>95.719</v>
      </c>
      <c r="J18" s="35">
        <v>214.72523076923076</v>
      </c>
      <c r="K18" s="35">
        <v>1.9581538461538457</v>
      </c>
      <c r="L18" s="35">
        <v>7.6390769230769235</v>
      </c>
      <c r="M18" s="35">
        <v>5.143</v>
      </c>
      <c r="N18" s="35">
        <v>0.11669230769230769</v>
      </c>
      <c r="O18" s="35">
        <v>0</v>
      </c>
      <c r="P18" s="35">
        <v>3.8565384615384612</v>
      </c>
      <c r="Q18" s="35">
        <v>0</v>
      </c>
      <c r="R18" s="35">
        <v>0.6375384615384615</v>
      </c>
      <c r="S18" s="35">
        <v>9.042230769230768</v>
      </c>
      <c r="T18" s="35">
        <v>0.33015384615384613</v>
      </c>
      <c r="U18" s="35">
        <v>0</v>
      </c>
      <c r="V18" s="35">
        <v>0</v>
      </c>
      <c r="W18" s="34">
        <v>153.46655933923634</v>
      </c>
      <c r="X18" s="35">
        <v>109.65697674418607</v>
      </c>
      <c r="Y18" s="35">
        <v>44.073170731707314</v>
      </c>
      <c r="Z18" s="35">
        <v>27.40625</v>
      </c>
      <c r="AA18" s="36">
        <v>-44.1</v>
      </c>
      <c r="AB18" s="36">
        <v>-16.9</v>
      </c>
      <c r="AD18" s="105">
        <f t="shared" si="0"/>
        <v>1.0284548592949054</v>
      </c>
    </row>
    <row r="19" spans="1:30" s="20" customFormat="1" ht="12">
      <c r="A19" s="20">
        <v>960</v>
      </c>
      <c r="B19" s="35">
        <v>292.6829268292683</v>
      </c>
      <c r="C19" s="20">
        <v>362</v>
      </c>
      <c r="D19" s="21">
        <v>0.17238095238095238</v>
      </c>
      <c r="E19" s="21">
        <v>0.3276190476190476</v>
      </c>
      <c r="F19" s="34">
        <v>2470.7182320441984</v>
      </c>
      <c r="G19" s="34">
        <v>29990.718232044197</v>
      </c>
      <c r="H19" s="35">
        <v>54.67509392265193</v>
      </c>
      <c r="I19" s="35">
        <v>49.66713812154696</v>
      </c>
      <c r="J19" s="35">
        <v>136.76375690607733</v>
      </c>
      <c r="K19" s="35">
        <v>0.4827403314917127</v>
      </c>
      <c r="L19" s="35">
        <v>3.903734806629833</v>
      </c>
      <c r="M19" s="35">
        <v>2.28446408839779</v>
      </c>
      <c r="N19" s="35">
        <v>0.01900552486187845</v>
      </c>
      <c r="O19" s="35">
        <v>0</v>
      </c>
      <c r="P19" s="35">
        <v>2.694983425414364</v>
      </c>
      <c r="Q19" s="35">
        <v>0</v>
      </c>
      <c r="R19" s="35">
        <v>0.418121546961326</v>
      </c>
      <c r="S19" s="35">
        <v>1.2239558011049723</v>
      </c>
      <c r="T19" s="35">
        <v>0.23376795580110493</v>
      </c>
      <c r="U19" s="35">
        <v>0</v>
      </c>
      <c r="V19" s="35">
        <v>0</v>
      </c>
      <c r="W19" s="34">
        <v>287.42645853445293</v>
      </c>
      <c r="X19" s="35">
        <v>283.3070866141732</v>
      </c>
      <c r="Y19" s="35">
        <v>120.2</v>
      </c>
      <c r="Z19" s="35">
        <v>12.13846153846154</v>
      </c>
      <c r="AD19" s="105"/>
    </row>
    <row r="20" spans="1:30" s="20" customFormat="1" ht="12">
      <c r="A20" s="20">
        <v>1020</v>
      </c>
      <c r="B20" s="35">
        <v>310.9756097560976</v>
      </c>
      <c r="C20" s="20">
        <v>321</v>
      </c>
      <c r="D20" s="21">
        <v>0.15285714285714286</v>
      </c>
      <c r="E20" s="21">
        <v>0.34714285714285714</v>
      </c>
      <c r="F20" s="34">
        <v>2543.551401869159</v>
      </c>
      <c r="G20" s="34">
        <v>19735.23364485981</v>
      </c>
      <c r="H20" s="35">
        <v>51.43878504672897</v>
      </c>
      <c r="I20" s="35">
        <v>63.01421495327103</v>
      </c>
      <c r="J20" s="35">
        <v>187.07366355140186</v>
      </c>
      <c r="K20" s="35">
        <v>1.3399065420560747</v>
      </c>
      <c r="L20" s="35">
        <v>6.451990654205608</v>
      </c>
      <c r="M20" s="35">
        <v>4.8940654205607474</v>
      </c>
      <c r="N20" s="35">
        <v>0.061317757009345795</v>
      </c>
      <c r="O20" s="35">
        <v>0</v>
      </c>
      <c r="P20" s="35">
        <v>6.302102803738317</v>
      </c>
      <c r="Q20" s="35">
        <v>0</v>
      </c>
      <c r="R20" s="35">
        <v>0.5336915887850466</v>
      </c>
      <c r="S20" s="35">
        <v>5.307392523364487</v>
      </c>
      <c r="T20" s="35">
        <v>0.21120560747663553</v>
      </c>
      <c r="U20" s="35">
        <v>0</v>
      </c>
      <c r="V20" s="35">
        <v>0</v>
      </c>
      <c r="W20" s="34">
        <v>172.43089866460303</v>
      </c>
      <c r="X20" s="35">
        <v>139.61694915254236</v>
      </c>
      <c r="Y20" s="35">
        <v>79.81481481481481</v>
      </c>
      <c r="Z20" s="35">
        <v>7.758928571428571</v>
      </c>
      <c r="AA20" s="36">
        <v>-45.2</v>
      </c>
      <c r="AB20" s="36">
        <v>-16.2</v>
      </c>
      <c r="AD20" s="105">
        <f t="shared" si="0"/>
        <v>1.0303728529534981</v>
      </c>
    </row>
    <row r="21" spans="1:30" s="20" customFormat="1" ht="12">
      <c r="A21" s="20">
        <v>1080</v>
      </c>
      <c r="B21" s="35">
        <v>329.26829268292687</v>
      </c>
      <c r="C21" s="20">
        <v>324</v>
      </c>
      <c r="D21" s="21">
        <v>0.15428571428571428</v>
      </c>
      <c r="E21" s="21">
        <v>0.34571428571428575</v>
      </c>
      <c r="F21" s="34">
        <v>4369.444444444445</v>
      </c>
      <c r="G21" s="34">
        <v>11808.703703703704</v>
      </c>
      <c r="H21" s="35">
        <v>35.925796296296305</v>
      </c>
      <c r="I21" s="35">
        <v>13.735740740740743</v>
      </c>
      <c r="J21" s="35">
        <v>110.96820370370374</v>
      </c>
      <c r="K21" s="35">
        <v>0.3697222222222223</v>
      </c>
      <c r="L21" s="35">
        <v>3.9056111111111123</v>
      </c>
      <c r="M21" s="35">
        <v>1.0957222222222225</v>
      </c>
      <c r="N21" s="35">
        <v>0</v>
      </c>
      <c r="O21" s="35">
        <v>0</v>
      </c>
      <c r="P21" s="35">
        <v>3.907851851851853</v>
      </c>
      <c r="Q21" s="35">
        <v>0</v>
      </c>
      <c r="R21" s="35">
        <v>0.4279814814814815</v>
      </c>
      <c r="S21" s="35">
        <v>5.066314814814816</v>
      </c>
      <c r="T21" s="35">
        <v>0.2106296296296297</v>
      </c>
      <c r="U21" s="35">
        <v>0</v>
      </c>
      <c r="V21" s="35">
        <v>0</v>
      </c>
      <c r="W21" s="34">
        <v>237.78369354329283</v>
      </c>
      <c r="X21" s="35">
        <v>300.139393939394</v>
      </c>
      <c r="Y21" s="35"/>
      <c r="Z21" s="35">
        <v>2.7025641025641023</v>
      </c>
      <c r="AD21" s="105"/>
    </row>
    <row r="22" spans="1:30" s="20" customFormat="1" ht="12">
      <c r="A22" s="20">
        <v>1140</v>
      </c>
      <c r="B22" s="35">
        <v>347.5609756097561</v>
      </c>
      <c r="C22" s="20">
        <v>309</v>
      </c>
      <c r="D22" s="21">
        <v>0.14714285714285713</v>
      </c>
      <c r="E22" s="21">
        <v>0.35285714285714287</v>
      </c>
      <c r="F22" s="34">
        <v>767.3786407766991</v>
      </c>
      <c r="G22" s="34">
        <v>8009.514563106797</v>
      </c>
      <c r="H22" s="35">
        <v>38.4960291262136</v>
      </c>
      <c r="I22" s="35">
        <v>10.525077669902915</v>
      </c>
      <c r="J22" s="35">
        <v>38.72864077669903</v>
      </c>
      <c r="K22" s="35">
        <v>0.803349514563107</v>
      </c>
      <c r="L22" s="35">
        <v>1.4316407766990291</v>
      </c>
      <c r="M22" s="35">
        <v>0.3812912621359224</v>
      </c>
      <c r="N22" s="35">
        <v>0.01918446601941748</v>
      </c>
      <c r="O22" s="35">
        <v>0</v>
      </c>
      <c r="P22" s="35">
        <v>1.553941747572816</v>
      </c>
      <c r="Q22" s="35">
        <v>0</v>
      </c>
      <c r="R22" s="35">
        <v>0.2134271844660194</v>
      </c>
      <c r="S22" s="35">
        <v>3.796126213592234</v>
      </c>
      <c r="T22" s="35">
        <v>0.20863106796116507</v>
      </c>
      <c r="U22" s="35">
        <v>0</v>
      </c>
      <c r="V22" s="35">
        <v>0.10551456310679612</v>
      </c>
      <c r="W22" s="34">
        <v>163.3891008707563</v>
      </c>
      <c r="X22" s="35">
        <v>48.20895522388059</v>
      </c>
      <c r="Y22" s="35">
        <v>19.875</v>
      </c>
      <c r="Z22" s="35">
        <v>10.4375</v>
      </c>
      <c r="AA22" s="36">
        <v>-40.8</v>
      </c>
      <c r="AB22" s="36">
        <v>-19.6</v>
      </c>
      <c r="AD22" s="105">
        <f t="shared" si="0"/>
        <v>1.0221017514595496</v>
      </c>
    </row>
    <row r="23" spans="1:30" s="20" customFormat="1" ht="12">
      <c r="A23" s="20">
        <v>1200</v>
      </c>
      <c r="B23" s="35">
        <v>365.8536585365854</v>
      </c>
      <c r="C23" s="20">
        <v>303</v>
      </c>
      <c r="D23" s="21">
        <v>0.14428571428571427</v>
      </c>
      <c r="E23" s="21">
        <v>0.35571428571428576</v>
      </c>
      <c r="F23" s="34">
        <v>1183.3663366336636</v>
      </c>
      <c r="G23" s="34">
        <v>20018.613861386144</v>
      </c>
      <c r="H23" s="35">
        <v>54.7011089108911</v>
      </c>
      <c r="I23" s="35">
        <v>32.604207920792085</v>
      </c>
      <c r="J23" s="35">
        <v>70.6642277227723</v>
      </c>
      <c r="K23" s="35">
        <v>1.348544554455446</v>
      </c>
      <c r="L23" s="35">
        <v>2.0684257425742576</v>
      </c>
      <c r="M23" s="35">
        <v>1.3460792079207924</v>
      </c>
      <c r="N23" s="35">
        <v>0.05916831683168318</v>
      </c>
      <c r="O23" s="35">
        <v>0</v>
      </c>
      <c r="P23" s="35">
        <v>1.6049405940594064</v>
      </c>
      <c r="Q23" s="35">
        <v>0</v>
      </c>
      <c r="R23" s="35">
        <v>0.21941584158415847</v>
      </c>
      <c r="S23" s="35">
        <v>3.7645841584158424</v>
      </c>
      <c r="T23" s="35">
        <v>0.2021584158415842</v>
      </c>
      <c r="U23" s="35">
        <v>0</v>
      </c>
      <c r="V23" s="35">
        <v>0.13312871287128716</v>
      </c>
      <c r="W23" s="34">
        <v>229.29432694208344</v>
      </c>
      <c r="X23" s="35">
        <v>52.400365630712976</v>
      </c>
      <c r="Y23" s="35">
        <v>22.75</v>
      </c>
      <c r="Z23" s="35">
        <v>16.916666666666668</v>
      </c>
      <c r="AD23" s="105"/>
    </row>
    <row r="24" spans="1:30" s="20" customFormat="1" ht="12">
      <c r="A24" s="20">
        <v>1260</v>
      </c>
      <c r="B24" s="35">
        <v>384.1463414634147</v>
      </c>
      <c r="C24" s="20">
        <v>300</v>
      </c>
      <c r="D24" s="21">
        <v>0.14285714285714285</v>
      </c>
      <c r="E24" s="21">
        <v>0.35714285714285715</v>
      </c>
      <c r="F24" s="34">
        <v>2750</v>
      </c>
      <c r="G24" s="34">
        <v>24450</v>
      </c>
      <c r="H24" s="35">
        <v>37.495</v>
      </c>
      <c r="I24" s="35">
        <v>8.3725</v>
      </c>
      <c r="J24" s="35">
        <v>6.6575</v>
      </c>
      <c r="K24" s="35">
        <v>0.3225</v>
      </c>
      <c r="L24" s="35">
        <v>0.835</v>
      </c>
      <c r="M24" s="35">
        <v>0.18</v>
      </c>
      <c r="N24" s="35">
        <v>0.0325</v>
      </c>
      <c r="O24" s="35">
        <v>0</v>
      </c>
      <c r="P24" s="35">
        <v>0.23</v>
      </c>
      <c r="Q24" s="35">
        <v>0</v>
      </c>
      <c r="R24" s="35">
        <v>0.275</v>
      </c>
      <c r="S24" s="35">
        <v>5.1675</v>
      </c>
      <c r="T24" s="35">
        <v>0.2275</v>
      </c>
      <c r="U24" s="35">
        <v>0</v>
      </c>
      <c r="V24" s="35">
        <v>0.07</v>
      </c>
      <c r="W24" s="34">
        <v>533.0571755600371</v>
      </c>
      <c r="X24" s="35">
        <v>20.643410852713178</v>
      </c>
      <c r="Y24" s="35">
        <v>5.538461538461538</v>
      </c>
      <c r="Z24" s="35">
        <v>8.89090909090909</v>
      </c>
      <c r="AA24" s="36">
        <v>-46.2</v>
      </c>
      <c r="AB24" s="36">
        <v>-20.4</v>
      </c>
      <c r="AD24" s="105">
        <f t="shared" si="0"/>
        <v>1.02704969595303</v>
      </c>
    </row>
    <row r="25" spans="1:30" s="20" customFormat="1" ht="12">
      <c r="A25" s="20">
        <v>1320</v>
      </c>
      <c r="B25" s="35">
        <v>402.4390243902439</v>
      </c>
      <c r="C25" s="20">
        <v>310</v>
      </c>
      <c r="D25" s="21">
        <v>0.14761904761904762</v>
      </c>
      <c r="E25" s="21">
        <v>0.35238095238095235</v>
      </c>
      <c r="F25" s="34">
        <v>4654.838709677419</v>
      </c>
      <c r="G25" s="34">
        <v>20791.612903225803</v>
      </c>
      <c r="H25" s="35">
        <v>30.07264516129032</v>
      </c>
      <c r="I25" s="35">
        <v>10.999741935483868</v>
      </c>
      <c r="J25" s="35">
        <v>14.091032258064512</v>
      </c>
      <c r="K25" s="35">
        <v>0.3007741935483871</v>
      </c>
      <c r="L25" s="35">
        <v>1.3343870967741935</v>
      </c>
      <c r="M25" s="35">
        <v>0.29122580645161283</v>
      </c>
      <c r="N25" s="35">
        <v>0.05012903225806451</v>
      </c>
      <c r="O25" s="35">
        <v>0</v>
      </c>
      <c r="P25" s="35">
        <v>0.4869677419354838</v>
      </c>
      <c r="Q25" s="35">
        <v>0</v>
      </c>
      <c r="R25" s="35">
        <v>0.30793548387096775</v>
      </c>
      <c r="S25" s="35">
        <v>5.048709677419355</v>
      </c>
      <c r="T25" s="35">
        <v>0.26974193548387093</v>
      </c>
      <c r="U25" s="35">
        <v>0</v>
      </c>
      <c r="V25" s="35">
        <v>0.31987096774193546</v>
      </c>
      <c r="W25" s="34">
        <v>506.21876089736134</v>
      </c>
      <c r="X25" s="35">
        <v>46.84920634920634</v>
      </c>
      <c r="Y25" s="35">
        <v>5.809523809523808</v>
      </c>
      <c r="Z25" s="35">
        <v>4.466666666666667</v>
      </c>
      <c r="AD25" s="105"/>
    </row>
    <row r="26" spans="1:30" s="20" customFormat="1" ht="12">
      <c r="A26" s="20">
        <v>1380</v>
      </c>
      <c r="B26" s="35">
        <v>420.7317073170732</v>
      </c>
      <c r="C26" s="20">
        <v>415</v>
      </c>
      <c r="D26" s="21">
        <v>0.1976190476190476</v>
      </c>
      <c r="E26" s="21">
        <v>0.3023809523809524</v>
      </c>
      <c r="F26" s="34">
        <v>26455.783132530123</v>
      </c>
      <c r="G26" s="34">
        <v>36983.01204819278</v>
      </c>
      <c r="H26" s="35">
        <v>19.008686746987955</v>
      </c>
      <c r="I26" s="35">
        <v>5.38143373493976</v>
      </c>
      <c r="J26" s="35">
        <v>9.84020481927711</v>
      </c>
      <c r="K26" s="35">
        <v>0.31673493975903616</v>
      </c>
      <c r="L26" s="35">
        <v>1.3725180722891568</v>
      </c>
      <c r="M26" s="35">
        <v>0.1774939759036145</v>
      </c>
      <c r="N26" s="35">
        <v>0</v>
      </c>
      <c r="O26" s="35">
        <v>0.25400000000000006</v>
      </c>
      <c r="P26" s="35">
        <v>0</v>
      </c>
      <c r="Q26" s="35">
        <v>0.08568674698795183</v>
      </c>
      <c r="R26" s="35">
        <v>1.9524337349397596</v>
      </c>
      <c r="S26" s="35">
        <v>0</v>
      </c>
      <c r="T26" s="35">
        <v>0</v>
      </c>
      <c r="U26" s="35">
        <v>0</v>
      </c>
      <c r="V26" s="35">
        <v>0</v>
      </c>
      <c r="W26" s="34">
        <v>1516.3111668757842</v>
      </c>
      <c r="X26" s="35">
        <v>31.067632850241548</v>
      </c>
      <c r="Y26" s="35"/>
      <c r="Z26" s="35">
        <v>1.3979178716020824</v>
      </c>
      <c r="AA26" s="36">
        <v>-47.7</v>
      </c>
      <c r="AB26" s="36">
        <v>-22.2</v>
      </c>
      <c r="AD26" s="105">
        <f t="shared" si="0"/>
        <v>1.026777276068466</v>
      </c>
    </row>
    <row r="27" spans="1:30" s="20" customFormat="1" ht="12">
      <c r="A27" s="20">
        <v>1440</v>
      </c>
      <c r="B27" s="35">
        <v>439.0243902439025</v>
      </c>
      <c r="C27" s="20">
        <v>414</v>
      </c>
      <c r="D27" s="21">
        <v>0.19714285714285715</v>
      </c>
      <c r="E27" s="21">
        <v>0.3028571428571428</v>
      </c>
      <c r="F27" s="34">
        <v>1520.8695652173913</v>
      </c>
      <c r="G27" s="34">
        <v>38052.46376811594</v>
      </c>
      <c r="H27" s="35">
        <v>50.50515942028984</v>
      </c>
      <c r="I27" s="35">
        <v>4.104811594202898</v>
      </c>
      <c r="J27" s="35">
        <v>5.545797101449274</v>
      </c>
      <c r="K27" s="35">
        <v>0.41478260869565214</v>
      </c>
      <c r="L27" s="35">
        <v>0.6682608695652174</v>
      </c>
      <c r="M27" s="35">
        <v>0.15055072463768115</v>
      </c>
      <c r="N27" s="35">
        <v>0.2980289855072463</v>
      </c>
      <c r="O27" s="35">
        <v>0</v>
      </c>
      <c r="P27" s="35">
        <v>0.21507246376811595</v>
      </c>
      <c r="Q27" s="35">
        <v>0</v>
      </c>
      <c r="R27" s="35">
        <v>0.10292753623188405</v>
      </c>
      <c r="S27" s="35">
        <v>2.583942028985507</v>
      </c>
      <c r="T27" s="35">
        <v>0</v>
      </c>
      <c r="U27" s="35">
        <v>0</v>
      </c>
      <c r="V27" s="35">
        <v>0</v>
      </c>
      <c r="W27" s="34">
        <v>696.8043209181951</v>
      </c>
      <c r="X27" s="35">
        <v>13.370370370370368</v>
      </c>
      <c r="Y27" s="35">
        <v>0.5051546391752578</v>
      </c>
      <c r="Z27" s="35">
        <v>25.020202020202017</v>
      </c>
      <c r="AD27" s="105"/>
    </row>
    <row r="28" spans="1:30" s="20" customFormat="1" ht="12">
      <c r="A28" s="20">
        <v>1500</v>
      </c>
      <c r="B28" s="35">
        <v>457.31707317073176</v>
      </c>
      <c r="C28" s="20">
        <v>439</v>
      </c>
      <c r="D28" s="21">
        <v>0.20904761904761904</v>
      </c>
      <c r="E28" s="21">
        <v>0.29095238095238096</v>
      </c>
      <c r="F28" s="34">
        <v>6318.7699316628705</v>
      </c>
      <c r="G28" s="34">
        <v>40083.82687927108</v>
      </c>
      <c r="H28" s="35">
        <v>11.263833712984056</v>
      </c>
      <c r="I28" s="35">
        <v>1.8190820045558087</v>
      </c>
      <c r="J28" s="35">
        <v>1.5351548974943054</v>
      </c>
      <c r="K28" s="35">
        <v>0.22686332574031892</v>
      </c>
      <c r="L28" s="35">
        <v>0.32707289293849656</v>
      </c>
      <c r="M28" s="35">
        <v>0.07654897494305239</v>
      </c>
      <c r="N28" s="35">
        <v>0.04732118451025057</v>
      </c>
      <c r="O28" s="35">
        <v>0</v>
      </c>
      <c r="P28" s="35">
        <v>0.07654897494305239</v>
      </c>
      <c r="Q28" s="35">
        <v>0.18650113895216403</v>
      </c>
      <c r="R28" s="35">
        <v>0.1489225512528474</v>
      </c>
      <c r="S28" s="35">
        <v>2.833703872437358</v>
      </c>
      <c r="T28" s="35">
        <v>0.12247835990888382</v>
      </c>
      <c r="U28" s="35">
        <v>0</v>
      </c>
      <c r="V28" s="35">
        <v>0.06402277904328019</v>
      </c>
      <c r="W28" s="34">
        <v>3063.829787234043</v>
      </c>
      <c r="X28" s="35">
        <v>6.766871165644172</v>
      </c>
      <c r="Y28" s="35">
        <v>1.6176470588235292</v>
      </c>
      <c r="Z28" s="35">
        <v>6.3436123348017635</v>
      </c>
      <c r="AA28" s="36">
        <v>-49.8</v>
      </c>
      <c r="AB28" s="36">
        <v>-21.8</v>
      </c>
      <c r="AD28" s="105">
        <f t="shared" si="0"/>
        <v>1.0294674805304147</v>
      </c>
    </row>
    <row r="29" spans="1:30" s="20" customFormat="1" ht="12">
      <c r="A29" s="20">
        <v>1560</v>
      </c>
      <c r="B29" s="35">
        <v>475.609756097561</v>
      </c>
      <c r="C29" s="20">
        <v>402</v>
      </c>
      <c r="D29" s="21">
        <v>0.19142857142857142</v>
      </c>
      <c r="E29" s="21">
        <v>0.3085714285714286</v>
      </c>
      <c r="F29" s="34">
        <v>8575.522388059702</v>
      </c>
      <c r="G29" s="34">
        <v>48342.08955223882</v>
      </c>
      <c r="H29" s="35">
        <v>15.192537313432839</v>
      </c>
      <c r="I29" s="35">
        <v>2.472716417910448</v>
      </c>
      <c r="J29" s="35">
        <v>1.3459701492537315</v>
      </c>
      <c r="K29" s="35">
        <v>0.35946268656716424</v>
      </c>
      <c r="L29" s="35">
        <v>0.6899104477611941</v>
      </c>
      <c r="M29" s="35">
        <v>0.10961194029850749</v>
      </c>
      <c r="N29" s="35">
        <v>0.06770149253731345</v>
      </c>
      <c r="O29" s="35">
        <v>0</v>
      </c>
      <c r="P29" s="35">
        <v>0.1386268656716418</v>
      </c>
      <c r="Q29" s="35">
        <v>0.12089552238805971</v>
      </c>
      <c r="R29" s="35">
        <v>0.08059701492537315</v>
      </c>
      <c r="S29" s="35">
        <v>2.3453731343283586</v>
      </c>
      <c r="T29" s="35">
        <v>0</v>
      </c>
      <c r="U29" s="35">
        <v>0</v>
      </c>
      <c r="V29" s="35">
        <v>0</v>
      </c>
      <c r="W29" s="34">
        <v>2736.563555068893</v>
      </c>
      <c r="X29" s="35">
        <v>3.7443946188340806</v>
      </c>
      <c r="Y29" s="35">
        <v>1.619047619047619</v>
      </c>
      <c r="Z29" s="35">
        <v>5.637218045112783</v>
      </c>
      <c r="AD29" s="105"/>
    </row>
    <row r="30" spans="1:30" s="20" customFormat="1" ht="12">
      <c r="A30" s="20">
        <v>1620</v>
      </c>
      <c r="B30" s="35">
        <v>493.9024390243903</v>
      </c>
      <c r="C30" s="20">
        <v>452</v>
      </c>
      <c r="D30" s="21">
        <v>0.21523809523809523</v>
      </c>
      <c r="E30" s="21">
        <v>0.28476190476190477</v>
      </c>
      <c r="F30" s="34">
        <v>8784.778761061947</v>
      </c>
      <c r="G30" s="34">
        <v>25983.893805309737</v>
      </c>
      <c r="H30" s="35">
        <v>22.989924778761065</v>
      </c>
      <c r="I30" s="35">
        <v>2.2014867256637167</v>
      </c>
      <c r="J30" s="35">
        <v>1.8733805309734515</v>
      </c>
      <c r="K30" s="35">
        <v>0.33736725663716816</v>
      </c>
      <c r="L30" s="35">
        <v>0.34265929203539824</v>
      </c>
      <c r="M30" s="35">
        <v>0.11642477876106196</v>
      </c>
      <c r="N30" s="35">
        <v>0.08202654867256638</v>
      </c>
      <c r="O30" s="35">
        <v>0</v>
      </c>
      <c r="P30" s="35">
        <v>0.08202654867256638</v>
      </c>
      <c r="Q30" s="35">
        <v>0.21168141592920356</v>
      </c>
      <c r="R30" s="35">
        <v>0.17992920353982303</v>
      </c>
      <c r="S30" s="35">
        <v>3.70574778761062</v>
      </c>
      <c r="T30" s="35">
        <v>0.1375929203539823</v>
      </c>
      <c r="U30" s="35">
        <v>0</v>
      </c>
      <c r="V30" s="35">
        <v>0.0357212389380531</v>
      </c>
      <c r="W30" s="34">
        <v>1031.4584318050522</v>
      </c>
      <c r="X30" s="35">
        <v>5.552941176470588</v>
      </c>
      <c r="Y30" s="35">
        <v>1.4193548387096773</v>
      </c>
      <c r="Z30" s="35">
        <v>2.957831325301205</v>
      </c>
      <c r="AA30" s="36">
        <v>-51.2</v>
      </c>
      <c r="AB30" s="36">
        <v>-21.1</v>
      </c>
      <c r="AD30" s="105">
        <f t="shared" si="0"/>
        <v>1.0317242833052276</v>
      </c>
    </row>
    <row r="31" spans="1:30" s="20" customFormat="1" ht="12">
      <c r="A31" s="20">
        <v>1680</v>
      </c>
      <c r="B31" s="35">
        <v>512.1951219512196</v>
      </c>
      <c r="C31" s="20">
        <v>384</v>
      </c>
      <c r="D31" s="21">
        <v>0.18285714285714286</v>
      </c>
      <c r="E31" s="21">
        <v>0.31714285714285717</v>
      </c>
      <c r="F31" s="34">
        <v>14291.25</v>
      </c>
      <c r="G31" s="34">
        <v>36300.46875</v>
      </c>
      <c r="H31" s="35">
        <v>40.825453125</v>
      </c>
      <c r="I31" s="35">
        <v>4.472953125000001</v>
      </c>
      <c r="J31" s="35">
        <v>6.661734375000001</v>
      </c>
      <c r="K31" s="35">
        <v>0.5532656250000001</v>
      </c>
      <c r="L31" s="35">
        <v>0.5497968750000001</v>
      </c>
      <c r="M31" s="35">
        <v>0.30871875000000004</v>
      </c>
      <c r="N31" s="35">
        <v>0.3676875</v>
      </c>
      <c r="O31" s="35">
        <v>0</v>
      </c>
      <c r="P31" s="35">
        <v>0.216796875</v>
      </c>
      <c r="Q31" s="35">
        <v>0</v>
      </c>
      <c r="R31" s="35">
        <v>0.22026562500000002</v>
      </c>
      <c r="S31" s="35">
        <v>3.9751874999999997</v>
      </c>
      <c r="T31" s="35">
        <v>0.28964062500000004</v>
      </c>
      <c r="U31" s="35">
        <v>0</v>
      </c>
      <c r="V31" s="35">
        <v>0.23934375000000005</v>
      </c>
      <c r="W31" s="34">
        <v>801.3630446435408</v>
      </c>
      <c r="X31" s="35">
        <v>12.040752351097177</v>
      </c>
      <c r="Y31" s="35">
        <v>0.8396226415094341</v>
      </c>
      <c r="Z31" s="35">
        <v>2.54004854368932</v>
      </c>
      <c r="AD31" s="105"/>
    </row>
    <row r="32" spans="1:30" s="20" customFormat="1" ht="12">
      <c r="A32" s="20">
        <v>1800</v>
      </c>
      <c r="B32" s="35">
        <v>548.7804878048781</v>
      </c>
      <c r="C32" s="20">
        <v>443</v>
      </c>
      <c r="D32" s="21">
        <v>0.21095238095238095</v>
      </c>
      <c r="E32" s="21">
        <v>0.28904761904761905</v>
      </c>
      <c r="F32" s="34">
        <v>17483.792325056434</v>
      </c>
      <c r="G32" s="34">
        <v>55301.39954853273</v>
      </c>
      <c r="H32" s="35">
        <v>86.62972460496614</v>
      </c>
      <c r="I32" s="35">
        <v>5.723338600451466</v>
      </c>
      <c r="J32" s="35">
        <v>1.0331331828442438</v>
      </c>
      <c r="K32" s="35">
        <v>0.4864221218961626</v>
      </c>
      <c r="L32" s="35">
        <v>0.33158916478555306</v>
      </c>
      <c r="M32" s="35">
        <v>0.183607223476298</v>
      </c>
      <c r="N32" s="35">
        <v>0.10276523702031604</v>
      </c>
      <c r="O32" s="35">
        <v>0</v>
      </c>
      <c r="P32" s="35">
        <v>0</v>
      </c>
      <c r="Q32" s="35">
        <v>0</v>
      </c>
      <c r="R32" s="35">
        <v>0.2781512415349887</v>
      </c>
      <c r="S32" s="35">
        <v>6.174135440180588</v>
      </c>
      <c r="T32" s="35">
        <v>7.784124153498872</v>
      </c>
      <c r="U32" s="35">
        <v>0</v>
      </c>
      <c r="V32" s="35">
        <v>0</v>
      </c>
      <c r="W32" s="34">
        <v>598.8041720449252</v>
      </c>
      <c r="X32" s="35">
        <v>2.123943661971831</v>
      </c>
      <c r="Y32" s="35">
        <v>1.7866666666666666</v>
      </c>
      <c r="Z32" s="35">
        <v>3.1630094043887147</v>
      </c>
      <c r="AA32" s="36">
        <v>-53.3</v>
      </c>
      <c r="AB32" s="36">
        <v>-20</v>
      </c>
      <c r="AD32" s="105">
        <f t="shared" si="0"/>
        <v>1.035174817788106</v>
      </c>
    </row>
    <row r="33" spans="1:30" s="20" customFormat="1" ht="12">
      <c r="A33" s="20">
        <v>1860</v>
      </c>
      <c r="B33" s="35">
        <v>567.0731707317074</v>
      </c>
      <c r="C33" s="20">
        <v>434</v>
      </c>
      <c r="D33" s="21">
        <v>0.20666666666666667</v>
      </c>
      <c r="E33" s="21">
        <v>0.29333333333333333</v>
      </c>
      <c r="F33" s="34">
        <v>11113.548387096775</v>
      </c>
      <c r="G33" s="34">
        <v>43687.74193548387</v>
      </c>
      <c r="H33" s="35">
        <v>101.4072258064516</v>
      </c>
      <c r="I33" s="35">
        <v>8.571483870967741</v>
      </c>
      <c r="J33" s="35">
        <v>1.2305806451612902</v>
      </c>
      <c r="K33" s="35">
        <v>1.3412903225806452</v>
      </c>
      <c r="L33" s="35">
        <v>1.060258064516129</v>
      </c>
      <c r="M33" s="35">
        <v>0.8061935483870967</v>
      </c>
      <c r="N33" s="35">
        <v>0.5152258064516129</v>
      </c>
      <c r="O33" s="35">
        <v>0.055354838709677424</v>
      </c>
      <c r="P33" s="35">
        <v>0.07380645161290322</v>
      </c>
      <c r="Q33" s="35">
        <v>0.6557419354838709</v>
      </c>
      <c r="R33" s="35">
        <v>0.5450322580645162</v>
      </c>
      <c r="S33" s="35">
        <v>8.67083870967742</v>
      </c>
      <c r="T33" s="35">
        <v>0.28103225806451615</v>
      </c>
      <c r="U33" s="35">
        <v>0</v>
      </c>
      <c r="V33" s="35">
        <v>0</v>
      </c>
      <c r="W33" s="34">
        <v>397.23817513067047</v>
      </c>
      <c r="X33" s="35">
        <v>0.9174603174603173</v>
      </c>
      <c r="Y33" s="35">
        <v>1.564738292011019</v>
      </c>
      <c r="Z33" s="35">
        <v>3.9310344827586206</v>
      </c>
      <c r="AD33" s="105"/>
    </row>
    <row r="34" spans="1:30" s="20" customFormat="1" ht="12">
      <c r="A34" s="20">
        <v>1920</v>
      </c>
      <c r="B34" s="35">
        <v>585.3658536585366</v>
      </c>
      <c r="C34" s="20">
        <v>481</v>
      </c>
      <c r="D34" s="21">
        <v>0.22904761904761903</v>
      </c>
      <c r="E34" s="21">
        <v>0.27095238095238094</v>
      </c>
      <c r="F34" s="34">
        <v>15567.650727650727</v>
      </c>
      <c r="G34" s="34">
        <v>46733.354054054056</v>
      </c>
      <c r="H34" s="35">
        <v>151.2877546777547</v>
      </c>
      <c r="I34" s="35">
        <v>11.841351351351353</v>
      </c>
      <c r="J34" s="35">
        <v>1.084767151767152</v>
      </c>
      <c r="K34" s="35">
        <v>1.8844428274428275</v>
      </c>
      <c r="L34" s="35">
        <v>0.47672972972972977</v>
      </c>
      <c r="M34" s="35">
        <v>0.8576403326403326</v>
      </c>
      <c r="N34" s="35">
        <v>0.5027546777546777</v>
      </c>
      <c r="O34" s="35">
        <v>0.08990436590436592</v>
      </c>
      <c r="P34" s="35">
        <v>0.05204989604989605</v>
      </c>
      <c r="Q34" s="35">
        <v>0.4625343035343036</v>
      </c>
      <c r="R34" s="35">
        <v>0.16679625779625779</v>
      </c>
      <c r="S34" s="35">
        <v>3.8351309771309774</v>
      </c>
      <c r="T34" s="35">
        <v>0.0981850311850312</v>
      </c>
      <c r="U34" s="35">
        <v>0</v>
      </c>
      <c r="V34" s="35">
        <v>0.05086694386694387</v>
      </c>
      <c r="W34" s="34">
        <v>286.48078317621463</v>
      </c>
      <c r="X34" s="35">
        <v>0.5756434400502198</v>
      </c>
      <c r="Y34" s="35">
        <v>1.7058823529411764</v>
      </c>
      <c r="Z34" s="35">
        <v>3.001952887537994</v>
      </c>
      <c r="AA34" s="36">
        <v>-55</v>
      </c>
      <c r="AB34" s="36">
        <v>-19.6</v>
      </c>
      <c r="AD34" s="105">
        <f t="shared" si="0"/>
        <v>1.0374603174603174</v>
      </c>
    </row>
    <row r="35" spans="1:30" s="20" customFormat="1" ht="12">
      <c r="A35" s="20">
        <v>1980</v>
      </c>
      <c r="B35" s="35">
        <v>603.6585365853659</v>
      </c>
      <c r="C35" s="20">
        <v>449</v>
      </c>
      <c r="D35" s="21">
        <v>0.21380952380952378</v>
      </c>
      <c r="E35" s="21">
        <v>0.2861904761904762</v>
      </c>
      <c r="F35" s="34">
        <v>20814.142538975506</v>
      </c>
      <c r="G35" s="34">
        <v>54745.879732739435</v>
      </c>
      <c r="H35" s="35">
        <v>265.3327995545657</v>
      </c>
      <c r="I35" s="35">
        <v>21.342861915367486</v>
      </c>
      <c r="J35" s="35">
        <v>1.468367483296214</v>
      </c>
      <c r="K35" s="35">
        <v>2.9835835189309585</v>
      </c>
      <c r="L35" s="35">
        <v>0.8713830734966594</v>
      </c>
      <c r="M35" s="35">
        <v>1.1725523385300671</v>
      </c>
      <c r="N35" s="35">
        <v>0.9583875278396438</v>
      </c>
      <c r="O35" s="35">
        <v>0.12849888641425394</v>
      </c>
      <c r="P35" s="35">
        <v>0.08031180400890871</v>
      </c>
      <c r="Q35" s="35">
        <v>0.895476614699332</v>
      </c>
      <c r="R35" s="35">
        <v>0.23691982182628069</v>
      </c>
      <c r="S35" s="35">
        <v>6.059525612472162</v>
      </c>
      <c r="T35" s="35">
        <v>0.09771269487750557</v>
      </c>
      <c r="U35" s="35">
        <v>0</v>
      </c>
      <c r="V35" s="35">
        <v>0</v>
      </c>
      <c r="W35" s="34">
        <v>190.96800702239324</v>
      </c>
      <c r="X35" s="35">
        <v>0.49214894571556744</v>
      </c>
      <c r="Y35" s="35">
        <v>1.2234636871508382</v>
      </c>
      <c r="Z35" s="35">
        <v>2.630225080385852</v>
      </c>
      <c r="AD35" s="105"/>
    </row>
    <row r="36" spans="1:30" s="20" customFormat="1" ht="12">
      <c r="A36" s="20">
        <v>2040</v>
      </c>
      <c r="B36" s="35">
        <v>621.9512195121952</v>
      </c>
      <c r="C36" s="20">
        <v>436</v>
      </c>
      <c r="D36" s="21">
        <v>0.20761904761904762</v>
      </c>
      <c r="E36" s="21">
        <v>0.2923809523809524</v>
      </c>
      <c r="F36" s="34">
        <v>12237.752293577983</v>
      </c>
      <c r="G36" s="34">
        <v>35234.58715596331</v>
      </c>
      <c r="H36" s="35">
        <v>139.9046880733945</v>
      </c>
      <c r="I36" s="35">
        <v>9.24238990825688</v>
      </c>
      <c r="J36" s="35">
        <v>0.9026926605504587</v>
      </c>
      <c r="K36" s="35">
        <v>0.663288990825688</v>
      </c>
      <c r="L36" s="35">
        <v>0.7675</v>
      </c>
      <c r="M36" s="35">
        <v>0.16758256880733946</v>
      </c>
      <c r="N36" s="35">
        <v>0.19715596330275234</v>
      </c>
      <c r="O36" s="35">
        <v>0.01971559633027523</v>
      </c>
      <c r="P36" s="35">
        <v>0.05773853211009175</v>
      </c>
      <c r="Q36" s="35">
        <v>0.21827981651376147</v>
      </c>
      <c r="R36" s="35">
        <v>0.24785321100917432</v>
      </c>
      <c r="S36" s="35">
        <v>3.7346972477064226</v>
      </c>
      <c r="T36" s="35">
        <v>0.11688532110091746</v>
      </c>
      <c r="U36" s="35">
        <v>0</v>
      </c>
      <c r="V36" s="35">
        <v>0</v>
      </c>
      <c r="W36" s="34">
        <v>236.24054612922416</v>
      </c>
      <c r="X36" s="35">
        <v>1.3609341825902337</v>
      </c>
      <c r="Y36" s="35">
        <v>0.85</v>
      </c>
      <c r="Z36" s="35">
        <v>2.8791714614499426</v>
      </c>
      <c r="AA36" s="36">
        <v>-53.3</v>
      </c>
      <c r="AB36" s="36">
        <v>-20.3</v>
      </c>
      <c r="AD36" s="105">
        <f t="shared" si="0"/>
        <v>1.0348579275377627</v>
      </c>
    </row>
    <row r="37" spans="1:30" s="20" customFormat="1" ht="12">
      <c r="A37" s="20">
        <v>2100</v>
      </c>
      <c r="B37" s="35">
        <v>640.2439024390244</v>
      </c>
      <c r="C37" s="20">
        <v>380</v>
      </c>
      <c r="D37" s="21">
        <v>0.18095238095238095</v>
      </c>
      <c r="E37" s="21">
        <v>0.319047619047619</v>
      </c>
      <c r="F37" s="34">
        <v>9256.57894736842</v>
      </c>
      <c r="G37" s="34">
        <v>14740</v>
      </c>
      <c r="H37" s="35">
        <v>125.64439473684209</v>
      </c>
      <c r="I37" s="35">
        <v>17.79378947368421</v>
      </c>
      <c r="J37" s="35">
        <v>1.327657894736842</v>
      </c>
      <c r="K37" s="35">
        <v>2.2956315789473685</v>
      </c>
      <c r="L37" s="35">
        <v>0.8498421052631577</v>
      </c>
      <c r="M37" s="35">
        <v>0.6365</v>
      </c>
      <c r="N37" s="35">
        <v>0.5553947368421053</v>
      </c>
      <c r="O37" s="35">
        <v>0.08992105263157893</v>
      </c>
      <c r="P37" s="35">
        <v>0.0881578947368421</v>
      </c>
      <c r="Q37" s="35">
        <v>0.36321052631578943</v>
      </c>
      <c r="R37" s="35">
        <v>0.09873684210526315</v>
      </c>
      <c r="S37" s="35">
        <v>3.082</v>
      </c>
      <c r="T37" s="35">
        <v>0</v>
      </c>
      <c r="U37" s="35">
        <v>0</v>
      </c>
      <c r="V37" s="35">
        <v>0</v>
      </c>
      <c r="W37" s="34">
        <v>102.76203704841863</v>
      </c>
      <c r="X37" s="35">
        <v>0.5783410138248848</v>
      </c>
      <c r="Y37" s="35">
        <v>1.146031746031746</v>
      </c>
      <c r="Z37" s="35">
        <v>1.5923809523809525</v>
      </c>
      <c r="AD37" s="105"/>
    </row>
    <row r="38" spans="1:30" s="20" customFormat="1" ht="12">
      <c r="A38" s="20">
        <v>2160</v>
      </c>
      <c r="B38" s="35">
        <v>658.5365853658537</v>
      </c>
      <c r="C38" s="20">
        <v>365</v>
      </c>
      <c r="D38" s="21">
        <v>0.1738095238095238</v>
      </c>
      <c r="E38" s="21">
        <v>0.3261904761904762</v>
      </c>
      <c r="F38" s="34">
        <v>18410.547945205482</v>
      </c>
      <c r="G38" s="34">
        <v>28920.136986301375</v>
      </c>
      <c r="H38" s="35">
        <v>172.0776301369863</v>
      </c>
      <c r="I38" s="35">
        <v>19.91191780821918</v>
      </c>
      <c r="J38" s="35">
        <v>0.9327260273972603</v>
      </c>
      <c r="K38" s="35">
        <v>1.7265753424657537</v>
      </c>
      <c r="L38" s="35">
        <v>0.654972602739726</v>
      </c>
      <c r="M38" s="35">
        <v>0.289013698630137</v>
      </c>
      <c r="N38" s="35">
        <v>0.14638356164383562</v>
      </c>
      <c r="O38" s="35">
        <v>0</v>
      </c>
      <c r="P38" s="35">
        <v>0</v>
      </c>
      <c r="Q38" s="35">
        <v>0.2533561643835617</v>
      </c>
      <c r="R38" s="35">
        <v>0.38660273972602743</v>
      </c>
      <c r="S38" s="35">
        <v>3.625808219178082</v>
      </c>
      <c r="T38" s="35">
        <v>0</v>
      </c>
      <c r="U38" s="35">
        <v>0</v>
      </c>
      <c r="V38" s="35">
        <v>0</v>
      </c>
      <c r="W38" s="34">
        <v>150.63391364698293</v>
      </c>
      <c r="X38" s="35">
        <v>0.5402173913043478</v>
      </c>
      <c r="Y38" s="35">
        <v>1.9743589743589742</v>
      </c>
      <c r="Z38" s="35">
        <v>1.5708460754332314</v>
      </c>
      <c r="AA38" s="36">
        <v>-53.3</v>
      </c>
      <c r="AB38" s="36">
        <v>-20</v>
      </c>
      <c r="AD38" s="105">
        <f t="shared" si="0"/>
        <v>1.035174817788106</v>
      </c>
    </row>
    <row r="39" spans="1:30" s="20" customFormat="1" ht="12">
      <c r="A39" s="20">
        <v>2220</v>
      </c>
      <c r="B39" s="35">
        <v>676.829268292683</v>
      </c>
      <c r="C39" s="20">
        <v>261</v>
      </c>
      <c r="D39" s="21">
        <v>0.12428571428571428</v>
      </c>
      <c r="E39" s="21">
        <v>0.3757142857142857</v>
      </c>
      <c r="F39" s="34">
        <v>41807.93103448276</v>
      </c>
      <c r="G39" s="34">
        <v>7648.160919540231</v>
      </c>
      <c r="H39" s="35">
        <v>94.03308045977013</v>
      </c>
      <c r="I39" s="35">
        <v>15.82232183908046</v>
      </c>
      <c r="J39" s="35">
        <v>0.9522413793103449</v>
      </c>
      <c r="K39" s="35">
        <v>2.104</v>
      </c>
      <c r="L39" s="35">
        <v>0.6287816091954024</v>
      </c>
      <c r="M39" s="35">
        <v>0.5139080459770116</v>
      </c>
      <c r="N39" s="35">
        <v>0.7950459770114944</v>
      </c>
      <c r="O39" s="35">
        <v>0.15114942528735634</v>
      </c>
      <c r="P39" s="35">
        <v>0</v>
      </c>
      <c r="Q39" s="35">
        <v>0.2720689655172414</v>
      </c>
      <c r="R39" s="35">
        <v>0.25997701149425284</v>
      </c>
      <c r="S39" s="35">
        <v>5.08164367816092</v>
      </c>
      <c r="T39" s="35">
        <v>0.19649425287356326</v>
      </c>
      <c r="U39" s="35">
        <v>0</v>
      </c>
      <c r="V39" s="35">
        <v>0.05441379310344828</v>
      </c>
      <c r="W39" s="34">
        <v>69.62025316455696</v>
      </c>
      <c r="X39" s="35">
        <v>0.45258620689655177</v>
      </c>
      <c r="Y39" s="35">
        <v>0.6463878326996197</v>
      </c>
      <c r="Z39" s="35">
        <v>0.1829356471438901</v>
      </c>
      <c r="AD39" s="105"/>
    </row>
    <row r="40" spans="1:30" s="20" customFormat="1" ht="12">
      <c r="A40" s="20">
        <v>2280</v>
      </c>
      <c r="B40" s="35">
        <v>695.1219512195122</v>
      </c>
      <c r="C40" s="20">
        <v>292</v>
      </c>
      <c r="D40" s="21">
        <v>0.13904761904761903</v>
      </c>
      <c r="E40" s="21">
        <v>0.36095238095238097</v>
      </c>
      <c r="F40" s="34">
        <v>32500.547945205482</v>
      </c>
      <c r="G40" s="34">
        <v>22558.28767123288</v>
      </c>
      <c r="H40" s="35">
        <v>66.45998630136988</v>
      </c>
      <c r="I40" s="35">
        <v>8.452219178082192</v>
      </c>
      <c r="J40" s="35">
        <v>0.8540479452054797</v>
      </c>
      <c r="K40" s="35">
        <v>1.2122808219178085</v>
      </c>
      <c r="L40" s="35">
        <v>0.5087945205479453</v>
      </c>
      <c r="M40" s="35">
        <v>0.4646643835616439</v>
      </c>
      <c r="N40" s="35">
        <v>0.1168150684931507</v>
      </c>
      <c r="O40" s="35">
        <v>0.05710958904109589</v>
      </c>
      <c r="P40" s="35">
        <v>0</v>
      </c>
      <c r="Q40" s="35">
        <v>0.5918630136986303</v>
      </c>
      <c r="R40" s="35">
        <v>0.4542808219178082</v>
      </c>
      <c r="S40" s="35">
        <v>6.993328767123288</v>
      </c>
      <c r="T40" s="35">
        <v>0.3660205479452055</v>
      </c>
      <c r="U40" s="35">
        <v>0</v>
      </c>
      <c r="V40" s="35">
        <v>0.4438972602739727</v>
      </c>
      <c r="W40" s="34">
        <v>301.1296694157599</v>
      </c>
      <c r="X40" s="35">
        <v>0.7044967880085653</v>
      </c>
      <c r="Y40" s="35">
        <v>3.9777777777777783</v>
      </c>
      <c r="Z40" s="35">
        <v>0.6940894568690096</v>
      </c>
      <c r="AA40" s="36">
        <v>-53</v>
      </c>
      <c r="AB40" s="36">
        <v>-24.3</v>
      </c>
      <c r="AD40" s="105">
        <f t="shared" si="0"/>
        <v>1.0303062302006336</v>
      </c>
    </row>
    <row r="41" spans="1:30" s="20" customFormat="1" ht="12">
      <c r="A41" s="20">
        <v>2340</v>
      </c>
      <c r="B41" s="35">
        <v>713.4146341463415</v>
      </c>
      <c r="C41" s="20">
        <v>339</v>
      </c>
      <c r="D41" s="21">
        <v>0.16142857142857142</v>
      </c>
      <c r="E41" s="21">
        <v>0.3385714285714286</v>
      </c>
      <c r="F41" s="34">
        <v>27957.61061946903</v>
      </c>
      <c r="G41" s="34">
        <v>22420.61946902655</v>
      </c>
      <c r="H41" s="35">
        <v>96.303796460177</v>
      </c>
      <c r="I41" s="35">
        <v>9.880592920353983</v>
      </c>
      <c r="J41" s="35">
        <v>0.9815575221238939</v>
      </c>
      <c r="K41" s="35">
        <v>1.2521150442477877</v>
      </c>
      <c r="L41" s="35">
        <v>0.734070796460177</v>
      </c>
      <c r="M41" s="35">
        <v>0.34815929203539825</v>
      </c>
      <c r="N41" s="35">
        <v>0.31460176991150446</v>
      </c>
      <c r="O41" s="35">
        <v>0.05243362831858407</v>
      </c>
      <c r="P41" s="35">
        <v>0.05872566371681417</v>
      </c>
      <c r="Q41" s="35">
        <v>0.014681415929203542</v>
      </c>
      <c r="R41" s="35">
        <v>0.008389380530973453</v>
      </c>
      <c r="S41" s="35">
        <v>1.3255221238938055</v>
      </c>
      <c r="T41" s="35">
        <v>0</v>
      </c>
      <c r="U41" s="35">
        <v>0</v>
      </c>
      <c r="V41" s="35">
        <v>0</v>
      </c>
      <c r="W41" s="34">
        <v>211.1479813541914</v>
      </c>
      <c r="X41" s="35">
        <v>0.7839195979899497</v>
      </c>
      <c r="Y41" s="35">
        <v>1.1066666666666667</v>
      </c>
      <c r="Z41" s="35">
        <v>0.8019504876219055</v>
      </c>
      <c r="AA41" s="36">
        <v>-52.9</v>
      </c>
      <c r="AB41" s="36">
        <v>-21.8</v>
      </c>
      <c r="AD41" s="105">
        <f t="shared" si="0"/>
        <v>1.0328370816175694</v>
      </c>
    </row>
    <row r="42" spans="1:30" s="20" customFormat="1" ht="12">
      <c r="A42" s="20">
        <v>2400</v>
      </c>
      <c r="B42" s="35">
        <v>731.7073170731708</v>
      </c>
      <c r="C42" s="20">
        <v>226</v>
      </c>
      <c r="D42" s="21">
        <v>0.10761904761904761</v>
      </c>
      <c r="E42" s="21">
        <v>0.3923809523809524</v>
      </c>
      <c r="F42" s="34">
        <v>328.141592920354</v>
      </c>
      <c r="G42" s="34">
        <v>5323.185840707964</v>
      </c>
      <c r="H42" s="35">
        <v>40.45985840707965</v>
      </c>
      <c r="I42" s="35">
        <v>7.638407079646019</v>
      </c>
      <c r="J42" s="35">
        <v>2.614194690265487</v>
      </c>
      <c r="K42" s="35">
        <v>3.9887433628318587</v>
      </c>
      <c r="L42" s="35">
        <v>2.0016637168141598</v>
      </c>
      <c r="M42" s="35">
        <v>1.5021592920353983</v>
      </c>
      <c r="N42" s="35">
        <v>1.9287433628318587</v>
      </c>
      <c r="O42" s="35">
        <v>0.26615929203539823</v>
      </c>
      <c r="P42" s="35">
        <v>0.06927433628318584</v>
      </c>
      <c r="Q42" s="35">
        <v>1.0938053097345133</v>
      </c>
      <c r="R42" s="35">
        <v>0.8750442477876107</v>
      </c>
      <c r="S42" s="35">
        <v>15.911221238938055</v>
      </c>
      <c r="T42" s="35">
        <v>1.396424778761062</v>
      </c>
      <c r="U42" s="35">
        <v>0</v>
      </c>
      <c r="V42" s="35">
        <v>1.0354690265486726</v>
      </c>
      <c r="W42" s="34">
        <v>110.67313523347482</v>
      </c>
      <c r="X42" s="35">
        <v>0.6553930530164533</v>
      </c>
      <c r="Y42" s="35">
        <v>0.77882797731569</v>
      </c>
      <c r="Z42" s="35">
        <v>16.22222222222222</v>
      </c>
      <c r="AA42" s="36">
        <v>-46.4</v>
      </c>
      <c r="AB42" s="36">
        <v>-20.3</v>
      </c>
      <c r="AD42" s="105">
        <f t="shared" si="0"/>
        <v>1.027369966442953</v>
      </c>
    </row>
    <row r="43" spans="1:30" s="20" customFormat="1" ht="12">
      <c r="A43" s="20">
        <v>2460</v>
      </c>
      <c r="B43" s="35">
        <v>750</v>
      </c>
      <c r="C43" s="20">
        <v>342</v>
      </c>
      <c r="D43" s="21">
        <v>0.16285714285714287</v>
      </c>
      <c r="E43" s="21">
        <v>0.33714285714285713</v>
      </c>
      <c r="F43" s="34">
        <v>476.140350877193</v>
      </c>
      <c r="G43" s="34">
        <v>12172.631578947367</v>
      </c>
      <c r="H43" s="35">
        <v>71.21817543859649</v>
      </c>
      <c r="I43" s="35">
        <v>5.827543859649122</v>
      </c>
      <c r="J43" s="35">
        <v>1.1924210526315786</v>
      </c>
      <c r="K43" s="35">
        <v>0.9998947368421051</v>
      </c>
      <c r="L43" s="35">
        <v>2.2295789473684207</v>
      </c>
      <c r="M43" s="35">
        <v>0.5568771929824561</v>
      </c>
      <c r="N43" s="35">
        <v>0.3332982456140351</v>
      </c>
      <c r="O43" s="35">
        <v>0</v>
      </c>
      <c r="P43" s="35">
        <v>0.240140350877193</v>
      </c>
      <c r="Q43" s="35">
        <v>0.42852631578947364</v>
      </c>
      <c r="R43" s="35">
        <v>0.4864912280701754</v>
      </c>
      <c r="S43" s="35">
        <v>6.7756842105263155</v>
      </c>
      <c r="T43" s="35">
        <v>0.34571929824561404</v>
      </c>
      <c r="U43" s="35">
        <v>0</v>
      </c>
      <c r="V43" s="35">
        <v>0.09936842105263156</v>
      </c>
      <c r="W43" s="34">
        <v>157.99231533976405</v>
      </c>
      <c r="X43" s="35">
        <v>1.1925465838509315</v>
      </c>
      <c r="Y43" s="35">
        <v>1.6708074534161488</v>
      </c>
      <c r="Z43" s="35">
        <v>25.565217391304344</v>
      </c>
      <c r="AA43" s="36">
        <v>-51.8</v>
      </c>
      <c r="AB43" s="36">
        <v>-19.7</v>
      </c>
      <c r="AD43" s="105">
        <f t="shared" si="0"/>
        <v>1.0338536173802995</v>
      </c>
    </row>
    <row r="44" spans="1:30" s="20" customFormat="1" ht="12">
      <c r="A44" s="20">
        <v>2520</v>
      </c>
      <c r="B44" s="35">
        <v>768.2926829268293</v>
      </c>
      <c r="C44" s="20">
        <v>330</v>
      </c>
      <c r="D44" s="21">
        <v>0.15714285714285714</v>
      </c>
      <c r="E44" s="21">
        <v>0.34285714285714286</v>
      </c>
      <c r="F44" s="34">
        <v>85723.63636363637</v>
      </c>
      <c r="G44" s="34">
        <v>17345.454545454548</v>
      </c>
      <c r="H44" s="35">
        <v>118.25018181818182</v>
      </c>
      <c r="I44" s="35">
        <v>8.186181818181819</v>
      </c>
      <c r="J44" s="35">
        <v>2.522181818181818</v>
      </c>
      <c r="K44" s="35">
        <v>1.9549090909090912</v>
      </c>
      <c r="L44" s="35">
        <v>2.605090909090909</v>
      </c>
      <c r="M44" s="35">
        <v>4.306909090909091</v>
      </c>
      <c r="N44" s="35">
        <v>1.3745454545454545</v>
      </c>
      <c r="O44" s="35">
        <v>0.05672727272727272</v>
      </c>
      <c r="P44" s="35">
        <v>0.5192727272727272</v>
      </c>
      <c r="Q44" s="35">
        <v>1.4334545454545455</v>
      </c>
      <c r="R44" s="35">
        <v>0.5083636363636365</v>
      </c>
      <c r="S44" s="35">
        <v>0</v>
      </c>
      <c r="T44" s="35">
        <v>1.0887272727272728</v>
      </c>
      <c r="U44" s="35">
        <v>0</v>
      </c>
      <c r="V44" s="35">
        <v>0</v>
      </c>
      <c r="W44" s="34">
        <v>137.18723037100952</v>
      </c>
      <c r="X44" s="35">
        <v>1.2901785714285712</v>
      </c>
      <c r="Y44" s="35">
        <v>3.1333333333333333</v>
      </c>
      <c r="Z44" s="35">
        <v>0.20234156273861034</v>
      </c>
      <c r="AD44" s="105"/>
    </row>
    <row r="45" spans="1:30" s="20" customFormat="1" ht="12">
      <c r="A45" s="20">
        <v>2580</v>
      </c>
      <c r="B45" s="35">
        <v>786.5853658536586</v>
      </c>
      <c r="C45" s="20">
        <v>319</v>
      </c>
      <c r="D45" s="21">
        <v>0.1519047619047619</v>
      </c>
      <c r="E45" s="21">
        <v>0.3480952380952381</v>
      </c>
      <c r="F45" s="34">
        <v>70670.97178683386</v>
      </c>
      <c r="G45" s="34">
        <v>17049.028213166144</v>
      </c>
      <c r="H45" s="35">
        <v>95.44705956112854</v>
      </c>
      <c r="I45" s="35">
        <v>7.931006269592476</v>
      </c>
      <c r="J45" s="35">
        <v>4.005605015673981</v>
      </c>
      <c r="K45" s="35">
        <v>3.1989843260188087</v>
      </c>
      <c r="L45" s="35">
        <v>2.7452601880877743</v>
      </c>
      <c r="M45" s="35">
        <v>13.533811912225707</v>
      </c>
      <c r="N45" s="35">
        <v>5.275115987460816</v>
      </c>
      <c r="O45" s="35">
        <v>0.10770219435736679</v>
      </c>
      <c r="P45" s="35">
        <v>1.6774043887147336</v>
      </c>
      <c r="Q45" s="35">
        <v>7.342081504702195</v>
      </c>
      <c r="R45" s="35">
        <v>2.247996865203762</v>
      </c>
      <c r="S45" s="35">
        <v>23.463037617554864</v>
      </c>
      <c r="T45" s="35">
        <v>3.043159874608151</v>
      </c>
      <c r="U45" s="35">
        <v>0</v>
      </c>
      <c r="V45" s="35">
        <v>2.1357115987460817</v>
      </c>
      <c r="W45" s="34">
        <v>164.91920289051936</v>
      </c>
      <c r="X45" s="35">
        <v>1.2521489971346706</v>
      </c>
      <c r="Y45" s="35">
        <v>2.565595134665508</v>
      </c>
      <c r="Z45" s="35">
        <v>0.2412451361867704</v>
      </c>
      <c r="AA45" s="36">
        <v>-50.2</v>
      </c>
      <c r="AB45" s="36">
        <v>-20.8</v>
      </c>
      <c r="AD45" s="105">
        <f t="shared" si="0"/>
        <v>1.0309538850284272</v>
      </c>
    </row>
    <row r="46" spans="1:30" s="20" customFormat="1" ht="12">
      <c r="A46" s="20">
        <v>2640</v>
      </c>
      <c r="B46" s="35">
        <v>804.8780487804878</v>
      </c>
      <c r="C46" s="20">
        <v>300</v>
      </c>
      <c r="D46" s="21">
        <v>0.14285714285714285</v>
      </c>
      <c r="E46" s="21">
        <v>0.35714285714285715</v>
      </c>
      <c r="F46" s="34">
        <v>71225</v>
      </c>
      <c r="G46" s="34">
        <v>18050</v>
      </c>
      <c r="H46" s="35">
        <v>76.3275</v>
      </c>
      <c r="I46" s="35">
        <v>5.4925</v>
      </c>
      <c r="J46" s="35">
        <v>2.42</v>
      </c>
      <c r="K46" s="35">
        <v>2.37</v>
      </c>
      <c r="L46" s="35">
        <v>2.05</v>
      </c>
      <c r="M46" s="35">
        <v>10.8775</v>
      </c>
      <c r="N46" s="35">
        <v>4.55</v>
      </c>
      <c r="O46" s="35">
        <v>0.115</v>
      </c>
      <c r="P46" s="35">
        <v>1.745</v>
      </c>
      <c r="Q46" s="35">
        <v>12.0125</v>
      </c>
      <c r="R46" s="35">
        <v>3.2975</v>
      </c>
      <c r="S46" s="35">
        <v>35.735</v>
      </c>
      <c r="T46" s="35">
        <v>4.655</v>
      </c>
      <c r="U46" s="35">
        <v>0</v>
      </c>
      <c r="V46" s="35">
        <v>15.32</v>
      </c>
      <c r="W46" s="34">
        <v>220.60620875091664</v>
      </c>
      <c r="X46" s="35">
        <v>1.021097046413502</v>
      </c>
      <c r="Y46" s="35">
        <v>2.3906593406593406</v>
      </c>
      <c r="Z46" s="35">
        <v>0.25342225342225344</v>
      </c>
      <c r="AD46" s="105"/>
    </row>
    <row r="47" spans="1:30" s="20" customFormat="1" ht="12">
      <c r="A47" s="20">
        <v>2700</v>
      </c>
      <c r="B47" s="35">
        <v>823.1707317073171</v>
      </c>
      <c r="C47" s="20">
        <v>433</v>
      </c>
      <c r="D47" s="21">
        <v>0.20619047619047617</v>
      </c>
      <c r="E47" s="21">
        <v>0.29380952380952385</v>
      </c>
      <c r="F47" s="34">
        <v>17569.53810623557</v>
      </c>
      <c r="G47" s="34">
        <v>4588.314087759816</v>
      </c>
      <c r="H47" s="35">
        <v>47.76976443418015</v>
      </c>
      <c r="I47" s="35">
        <v>2.3397551963048504</v>
      </c>
      <c r="J47" s="35">
        <v>0.7024965357967669</v>
      </c>
      <c r="K47" s="35">
        <v>0.7466697459584297</v>
      </c>
      <c r="L47" s="35">
        <v>0.7338452655889147</v>
      </c>
      <c r="M47" s="35">
        <v>1.224025404157044</v>
      </c>
      <c r="N47" s="35">
        <v>0.6269745958429562</v>
      </c>
      <c r="O47" s="35">
        <v>0</v>
      </c>
      <c r="P47" s="35">
        <v>0.19379214780600465</v>
      </c>
      <c r="Q47" s="35">
        <v>1.3494203233256352</v>
      </c>
      <c r="R47" s="35">
        <v>0.4702309468822172</v>
      </c>
      <c r="S47" s="35">
        <v>6.537635103926099</v>
      </c>
      <c r="T47" s="35">
        <v>0.530078521939954</v>
      </c>
      <c r="U47" s="35">
        <v>0</v>
      </c>
      <c r="V47" s="35">
        <v>1.0530323325635107</v>
      </c>
      <c r="W47" s="34">
        <v>91.56571688562815</v>
      </c>
      <c r="X47" s="35">
        <v>0.9408396946564885</v>
      </c>
      <c r="Y47" s="35">
        <v>1.9522727272727272</v>
      </c>
      <c r="Z47" s="35">
        <v>0.2611516626115166</v>
      </c>
      <c r="AA47" s="36">
        <v>-48.7</v>
      </c>
      <c r="AB47" s="36">
        <v>-19.7</v>
      </c>
      <c r="AD47" s="105">
        <f t="shared" si="0"/>
        <v>1.030484600021024</v>
      </c>
    </row>
    <row r="48" spans="1:30" s="20" customFormat="1" ht="12">
      <c r="A48" s="20">
        <v>2760</v>
      </c>
      <c r="B48" s="35">
        <v>841.4634146341464</v>
      </c>
      <c r="C48" s="20">
        <v>389</v>
      </c>
      <c r="D48" s="21">
        <v>0.18523809523809523</v>
      </c>
      <c r="E48" s="21">
        <v>0.3147619047619048</v>
      </c>
      <c r="F48" s="34">
        <v>75343.80462724937</v>
      </c>
      <c r="G48" s="34">
        <v>35668.001799485864</v>
      </c>
      <c r="H48" s="35">
        <v>258.1298457583548</v>
      </c>
      <c r="I48" s="35">
        <v>3.891233933161954</v>
      </c>
      <c r="J48" s="35">
        <v>0.6287146529562984</v>
      </c>
      <c r="K48" s="35">
        <v>0.5658431876606685</v>
      </c>
      <c r="L48" s="35">
        <v>0.6864884318766068</v>
      </c>
      <c r="M48" s="35">
        <v>0.3024627249357327</v>
      </c>
      <c r="N48" s="35">
        <v>0.20900514138817483</v>
      </c>
      <c r="O48" s="35">
        <v>0</v>
      </c>
      <c r="P48" s="35">
        <v>0.06626992287917739</v>
      </c>
      <c r="Q48" s="35">
        <v>0.23109511568123398</v>
      </c>
      <c r="R48" s="35">
        <v>0.16992287917737794</v>
      </c>
      <c r="S48" s="35">
        <v>2.9940411311053987</v>
      </c>
      <c r="T48" s="35">
        <v>0.15972750642673525</v>
      </c>
      <c r="U48" s="35">
        <v>0</v>
      </c>
      <c r="V48" s="35">
        <v>0.09855526992287919</v>
      </c>
      <c r="W48" s="34">
        <v>136.12645914396884</v>
      </c>
      <c r="X48" s="35">
        <v>1.1111111111111112</v>
      </c>
      <c r="Y48" s="35">
        <v>1.4471544715447153</v>
      </c>
      <c r="Z48" s="35">
        <v>0.47340324763193503</v>
      </c>
      <c r="AD48" s="105"/>
    </row>
    <row r="49" spans="1:30" s="20" customFormat="1" ht="12">
      <c r="A49" s="20">
        <v>2820</v>
      </c>
      <c r="B49" s="35">
        <v>859.7560975609756</v>
      </c>
      <c r="C49" s="20">
        <v>470</v>
      </c>
      <c r="D49" s="21">
        <v>0.2238095238095238</v>
      </c>
      <c r="E49" s="21">
        <v>0.2761904761904762</v>
      </c>
      <c r="F49" s="34">
        <v>55704.68085106384</v>
      </c>
      <c r="G49" s="34">
        <v>19954.468085106386</v>
      </c>
      <c r="H49" s="35">
        <v>419.57446808510645</v>
      </c>
      <c r="I49" s="35">
        <v>4.623957446808512</v>
      </c>
      <c r="J49" s="35">
        <v>0.4899148936170214</v>
      </c>
      <c r="K49" s="35">
        <v>0.6614468085106384</v>
      </c>
      <c r="L49" s="35">
        <v>1.1007659574468087</v>
      </c>
      <c r="M49" s="35">
        <v>0.2875319148936171</v>
      </c>
      <c r="N49" s="35">
        <v>0.2258297872340426</v>
      </c>
      <c r="O49" s="35">
        <v>0</v>
      </c>
      <c r="P49" s="35">
        <v>0.05182978723404256</v>
      </c>
      <c r="Q49" s="35">
        <v>0.20978723404255326</v>
      </c>
      <c r="R49" s="35">
        <v>0.1431489361702128</v>
      </c>
      <c r="S49" s="35">
        <v>2.434765957446809</v>
      </c>
      <c r="T49" s="35">
        <v>0.13080851063829788</v>
      </c>
      <c r="U49" s="35">
        <v>0</v>
      </c>
      <c r="V49" s="35">
        <v>0</v>
      </c>
      <c r="W49" s="34">
        <v>47.04041053449194</v>
      </c>
      <c r="X49" s="35">
        <v>0.7406716417910448</v>
      </c>
      <c r="Y49" s="35">
        <v>1.2732240437158473</v>
      </c>
      <c r="Z49" s="35">
        <v>0.3582188746123172</v>
      </c>
      <c r="AA49" s="36">
        <v>-47.61</v>
      </c>
      <c r="AB49" s="36">
        <v>-18.6</v>
      </c>
      <c r="AC49" s="36"/>
      <c r="AD49" s="105">
        <f t="shared" si="0"/>
        <v>1.030460210627999</v>
      </c>
    </row>
    <row r="50" spans="1:30" s="20" customFormat="1" ht="12">
      <c r="A50" s="20">
        <v>2880</v>
      </c>
      <c r="B50" s="35">
        <v>878.048780487805</v>
      </c>
      <c r="C50" s="20">
        <v>470</v>
      </c>
      <c r="D50" s="21">
        <v>0.2238095238095238</v>
      </c>
      <c r="E50" s="21">
        <v>0.2761904761904762</v>
      </c>
      <c r="F50" s="34">
        <v>35873.6170212766</v>
      </c>
      <c r="G50" s="34">
        <v>65293.19148936171</v>
      </c>
      <c r="H50" s="35">
        <v>1752.3404255319151</v>
      </c>
      <c r="I50" s="35">
        <v>95.53340425531917</v>
      </c>
      <c r="J50" s="35">
        <v>27.185957446808516</v>
      </c>
      <c r="K50" s="35">
        <v>5.893787234042554</v>
      </c>
      <c r="L50" s="35">
        <v>1.8448936170212769</v>
      </c>
      <c r="M50" s="35">
        <v>0.2912340425531915</v>
      </c>
      <c r="N50" s="35">
        <v>0.1283404255319149</v>
      </c>
      <c r="O50" s="35">
        <v>0</v>
      </c>
      <c r="P50" s="35">
        <v>0.08021276595744684</v>
      </c>
      <c r="Q50" s="35">
        <v>0.16042553191489367</v>
      </c>
      <c r="R50" s="35">
        <v>0.09255319148936172</v>
      </c>
      <c r="S50" s="35">
        <v>1.711617021276596</v>
      </c>
      <c r="T50" s="35">
        <v>0.09008510638297873</v>
      </c>
      <c r="U50" s="35">
        <v>0</v>
      </c>
      <c r="V50" s="35">
        <v>0</v>
      </c>
      <c r="W50" s="34">
        <v>35.334225982776985</v>
      </c>
      <c r="X50" s="35">
        <v>4.6126465661641545</v>
      </c>
      <c r="Y50" s="35">
        <v>2.269230769230769</v>
      </c>
      <c r="Z50" s="35">
        <v>1.8200894392844855</v>
      </c>
      <c r="AA50" s="36">
        <v>-48</v>
      </c>
      <c r="AB50" s="36">
        <v>-17.8</v>
      </c>
      <c r="AC50" s="36">
        <v>-33.5</v>
      </c>
      <c r="AD50" s="105">
        <f t="shared" si="0"/>
        <v>1.0317226890756304</v>
      </c>
    </row>
    <row r="51" spans="1:30" s="20" customFormat="1" ht="12.75" thickBot="1">
      <c r="A51" s="112">
        <v>2940</v>
      </c>
      <c r="B51" s="113">
        <v>896.3414634146342</v>
      </c>
      <c r="C51" s="112">
        <v>436</v>
      </c>
      <c r="D51" s="114">
        <v>0.20761904761904762</v>
      </c>
      <c r="E51" s="114">
        <v>0.2923809523809524</v>
      </c>
      <c r="F51" s="115">
        <v>52851.880733944956</v>
      </c>
      <c r="G51" s="115">
        <v>47458.25688073395</v>
      </c>
      <c r="H51" s="113">
        <v>1440.9284403669726</v>
      </c>
      <c r="I51" s="113">
        <v>45.90917431192661</v>
      </c>
      <c r="J51" s="113">
        <v>43.03492201834863</v>
      </c>
      <c r="K51" s="113">
        <v>12.075802752293578</v>
      </c>
      <c r="L51" s="113">
        <v>1.608229357798165</v>
      </c>
      <c r="M51" s="113">
        <v>5.165486238532111</v>
      </c>
      <c r="N51" s="113">
        <v>1.2195504587155965</v>
      </c>
      <c r="O51" s="113">
        <v>0</v>
      </c>
      <c r="P51" s="113">
        <v>0.22109633027522937</v>
      </c>
      <c r="Q51" s="113">
        <v>0.7294770642201835</v>
      </c>
      <c r="R51" s="113">
        <v>0.4407844036697248</v>
      </c>
      <c r="S51" s="113">
        <v>4.4557247706422025</v>
      </c>
      <c r="T51" s="113">
        <v>0.1872981651376147</v>
      </c>
      <c r="U51" s="113">
        <v>0</v>
      </c>
      <c r="V51" s="113">
        <v>0</v>
      </c>
      <c r="W51" s="115">
        <v>31.918924038643684</v>
      </c>
      <c r="X51" s="113">
        <v>3.5637317784256566</v>
      </c>
      <c r="Y51" s="113">
        <v>4.235565819861432</v>
      </c>
      <c r="Z51" s="113">
        <v>0.8979483080202505</v>
      </c>
      <c r="AA51" s="133">
        <v>-47.8</v>
      </c>
      <c r="AB51" s="133">
        <v>-20.5</v>
      </c>
      <c r="AC51" s="133">
        <v>-32.7</v>
      </c>
      <c r="AD51" s="118">
        <f t="shared" si="0"/>
        <v>1.028670447385003</v>
      </c>
    </row>
    <row r="53" ht="12.75">
      <c r="A53" s="32" t="s">
        <v>51</v>
      </c>
    </row>
  </sheetData>
  <printOptions/>
  <pageMargins left="0.75" right="0.75" top="1" bottom="1" header="0.5" footer="0.5"/>
  <pageSetup fitToHeight="1" fitToWidth="1" orientation="portrait"/>
</worksheet>
</file>

<file path=xl/worksheets/sheet22.xml><?xml version="1.0" encoding="utf-8"?>
<worksheet xmlns="http://schemas.openxmlformats.org/spreadsheetml/2006/main" xmlns:r="http://schemas.openxmlformats.org/officeDocument/2006/relationships">
  <sheetPr>
    <pageSetUpPr fitToPage="1"/>
  </sheetPr>
  <dimension ref="A1:AH52"/>
  <sheetViews>
    <sheetView workbookViewId="0" topLeftCell="A1">
      <selection activeCell="A1" sqref="A1"/>
    </sheetView>
  </sheetViews>
  <sheetFormatPr defaultColWidth="8.00390625" defaultRowHeight="12.75"/>
  <cols>
    <col min="1" max="1" width="6.375" style="24" customWidth="1"/>
    <col min="2" max="2" width="4.875" style="26" bestFit="1" customWidth="1"/>
    <col min="3" max="3" width="6.625" style="24" bestFit="1" customWidth="1"/>
    <col min="4" max="4" width="8.75390625" style="24" bestFit="1" customWidth="1"/>
    <col min="5" max="5" width="5.125" style="24" bestFit="1" customWidth="1"/>
    <col min="6" max="9" width="6.25390625" style="26" bestFit="1" customWidth="1"/>
    <col min="10" max="11" width="5.375" style="26" bestFit="1" customWidth="1"/>
    <col min="12" max="12" width="5.00390625" style="26" bestFit="1" customWidth="1"/>
    <col min="13" max="14" width="5.375" style="26" bestFit="1" customWidth="1"/>
    <col min="15" max="15" width="3.875" style="26" bestFit="1" customWidth="1"/>
    <col min="16" max="16" width="6.25390625" style="26" bestFit="1" customWidth="1"/>
    <col min="17" max="18" width="4.75390625" style="26" bestFit="1" customWidth="1"/>
    <col min="19" max="19" width="5.375" style="26" bestFit="1" customWidth="1"/>
    <col min="20" max="20" width="4.125" style="26" bestFit="1" customWidth="1"/>
    <col min="21" max="21" width="4.75390625" style="26" bestFit="1" customWidth="1"/>
    <col min="22" max="22" width="4.25390625" style="26" bestFit="1" customWidth="1"/>
    <col min="23" max="23" width="7.375" style="24" bestFit="1" customWidth="1"/>
    <col min="24" max="26" width="5.875" style="24" bestFit="1" customWidth="1"/>
    <col min="27" max="27" width="4.625" style="24" bestFit="1" customWidth="1"/>
    <col min="28" max="28" width="5.75390625" style="24" bestFit="1" customWidth="1"/>
    <col min="29" max="30" width="4.625" style="24" bestFit="1" customWidth="1"/>
    <col min="31" max="31" width="4.875" style="24" bestFit="1" customWidth="1"/>
    <col min="32" max="33" width="5.25390625" style="24" bestFit="1" customWidth="1"/>
    <col min="34" max="34" width="6.75390625" style="0" customWidth="1"/>
    <col min="35" max="16384" width="8.00390625" style="24" customWidth="1"/>
  </cols>
  <sheetData>
    <row r="1" spans="1:26" ht="13.5" thickBot="1">
      <c r="A1" s="32" t="s">
        <v>25</v>
      </c>
      <c r="B1" s="8"/>
      <c r="F1" s="17"/>
      <c r="G1" s="17"/>
      <c r="H1" s="8"/>
      <c r="I1" s="8"/>
      <c r="J1" s="8"/>
      <c r="K1" s="8"/>
      <c r="L1" s="8"/>
      <c r="M1" s="8"/>
      <c r="N1" s="8"/>
      <c r="O1" s="8"/>
      <c r="P1" s="8"/>
      <c r="Q1" s="8"/>
      <c r="R1" s="8"/>
      <c r="S1" s="8"/>
      <c r="T1" s="8"/>
      <c r="U1" s="8"/>
      <c r="V1" s="8"/>
      <c r="Z1" s="8"/>
    </row>
    <row r="2" spans="1:34" ht="13.5">
      <c r="A2" s="106" t="s">
        <v>76</v>
      </c>
      <c r="B2" s="109" t="s">
        <v>76</v>
      </c>
      <c r="C2" s="106" t="s">
        <v>175</v>
      </c>
      <c r="D2" s="107" t="s">
        <v>305</v>
      </c>
      <c r="E2" s="107" t="s">
        <v>177</v>
      </c>
      <c r="F2" s="108" t="s">
        <v>127</v>
      </c>
      <c r="G2" s="108" t="s">
        <v>130</v>
      </c>
      <c r="H2" s="109" t="s">
        <v>131</v>
      </c>
      <c r="I2" s="109" t="s">
        <v>133</v>
      </c>
      <c r="J2" s="109" t="s">
        <v>303</v>
      </c>
      <c r="K2" s="109" t="s">
        <v>304</v>
      </c>
      <c r="L2" s="109" t="s">
        <v>56</v>
      </c>
      <c r="M2" s="109" t="s">
        <v>278</v>
      </c>
      <c r="N2" s="109" t="s">
        <v>279</v>
      </c>
      <c r="O2" s="131" t="s">
        <v>68</v>
      </c>
      <c r="P2" s="109" t="s">
        <v>231</v>
      </c>
      <c r="Q2" s="109" t="s">
        <v>232</v>
      </c>
      <c r="R2" s="109" t="s">
        <v>233</v>
      </c>
      <c r="S2" s="109" t="s">
        <v>57</v>
      </c>
      <c r="T2" s="132" t="s">
        <v>315</v>
      </c>
      <c r="U2" s="109" t="s">
        <v>67</v>
      </c>
      <c r="V2" s="109" t="s">
        <v>234</v>
      </c>
      <c r="W2" s="108" t="s">
        <v>186</v>
      </c>
      <c r="X2" s="109" t="s">
        <v>187</v>
      </c>
      <c r="Y2" s="109" t="s">
        <v>189</v>
      </c>
      <c r="Z2" s="109" t="s">
        <v>188</v>
      </c>
      <c r="AA2" s="111" t="s">
        <v>282</v>
      </c>
      <c r="AB2" s="111" t="s">
        <v>281</v>
      </c>
      <c r="AC2" s="111" t="s">
        <v>208</v>
      </c>
      <c r="AD2" s="111" t="s">
        <v>155</v>
      </c>
      <c r="AE2" s="111" t="s">
        <v>173</v>
      </c>
      <c r="AF2" s="111" t="s">
        <v>125</v>
      </c>
      <c r="AG2" s="111" t="s">
        <v>149</v>
      </c>
      <c r="AH2" s="110" t="s">
        <v>41</v>
      </c>
    </row>
    <row r="3" spans="1:34" ht="15" thickBot="1">
      <c r="A3" s="4" t="s">
        <v>58</v>
      </c>
      <c r="B3" s="7" t="s">
        <v>60</v>
      </c>
      <c r="C3" s="4" t="s">
        <v>115</v>
      </c>
      <c r="D3" s="37" t="s">
        <v>110</v>
      </c>
      <c r="E3" s="37" t="s">
        <v>110</v>
      </c>
      <c r="F3" s="48" t="s">
        <v>39</v>
      </c>
      <c r="G3" s="48" t="s">
        <v>39</v>
      </c>
      <c r="H3" s="50" t="s">
        <v>39</v>
      </c>
      <c r="I3" s="50" t="s">
        <v>39</v>
      </c>
      <c r="J3" s="50" t="s">
        <v>39</v>
      </c>
      <c r="K3" s="50" t="s">
        <v>39</v>
      </c>
      <c r="L3" s="50" t="s">
        <v>39</v>
      </c>
      <c r="M3" s="50" t="s">
        <v>39</v>
      </c>
      <c r="N3" s="50" t="s">
        <v>39</v>
      </c>
      <c r="O3" s="50" t="s">
        <v>39</v>
      </c>
      <c r="P3" s="50" t="s">
        <v>39</v>
      </c>
      <c r="Q3" s="50" t="s">
        <v>39</v>
      </c>
      <c r="R3" s="50" t="s">
        <v>39</v>
      </c>
      <c r="S3" s="50" t="s">
        <v>39</v>
      </c>
      <c r="T3" s="50" t="s">
        <v>39</v>
      </c>
      <c r="U3" s="50" t="s">
        <v>39</v>
      </c>
      <c r="V3" s="50" t="s">
        <v>39</v>
      </c>
      <c r="W3" s="11" t="s">
        <v>271</v>
      </c>
      <c r="X3" s="7" t="s">
        <v>271</v>
      </c>
      <c r="Y3" s="7" t="s">
        <v>271</v>
      </c>
      <c r="Z3" s="7" t="s">
        <v>271</v>
      </c>
      <c r="AA3" s="7" t="s">
        <v>118</v>
      </c>
      <c r="AB3" s="7" t="s">
        <v>118</v>
      </c>
      <c r="AC3" s="7" t="s">
        <v>118</v>
      </c>
      <c r="AD3" s="7" t="s">
        <v>118</v>
      </c>
      <c r="AE3" s="7" t="s">
        <v>118</v>
      </c>
      <c r="AF3" s="7" t="s">
        <v>118</v>
      </c>
      <c r="AG3" s="7" t="s">
        <v>118</v>
      </c>
      <c r="AH3" s="4"/>
    </row>
    <row r="4" spans="1:34" s="20" customFormat="1" ht="12.75" thickTop="1">
      <c r="A4" s="20">
        <v>180</v>
      </c>
      <c r="B4" s="35">
        <f>A4/3.28</f>
        <v>54.87804878048781</v>
      </c>
      <c r="C4" s="20">
        <v>435</v>
      </c>
      <c r="D4" s="21">
        <f aca="true" t="shared" si="0" ref="D4:D50">(C4/2.1)/1000</f>
        <v>0.20714285714285713</v>
      </c>
      <c r="E4" s="21">
        <f aca="true" t="shared" si="1" ref="E4:E50">0.5-D4</f>
        <v>0.29285714285714287</v>
      </c>
      <c r="F4" s="35">
        <v>367.5862068965518</v>
      </c>
      <c r="G4" s="35">
        <v>1880.344827586207</v>
      </c>
      <c r="H4" s="35">
        <v>8.014793103448277</v>
      </c>
      <c r="I4" s="35">
        <v>6.565655172413794</v>
      </c>
      <c r="J4" s="35">
        <v>3.2192068965517247</v>
      </c>
      <c r="K4" s="35">
        <v>10.667068965517243</v>
      </c>
      <c r="L4" s="35">
        <v>0.23186206896551728</v>
      </c>
      <c r="M4" s="35">
        <v>5.31444827586207</v>
      </c>
      <c r="N4" s="35">
        <v>9.954517241379312</v>
      </c>
      <c r="O4" s="35">
        <v>0.43827586206896557</v>
      </c>
      <c r="P4" s="35">
        <v>0.1611724137931035</v>
      </c>
      <c r="Q4" s="35">
        <v>2.783758620689656</v>
      </c>
      <c r="R4" s="35">
        <v>0.9769310344827588</v>
      </c>
      <c r="S4" s="35">
        <v>22.018413793103452</v>
      </c>
      <c r="T4" s="35">
        <v>2.3751724137931034</v>
      </c>
      <c r="U4" s="35">
        <v>5.462896551724138</v>
      </c>
      <c r="V4" s="35">
        <v>9.02989655172414</v>
      </c>
      <c r="W4" s="34">
        <v>128.96344419664499</v>
      </c>
      <c r="X4" s="35">
        <v>0.3017892644135189</v>
      </c>
      <c r="Y4" s="35">
        <v>0.5338730293992331</v>
      </c>
      <c r="Z4" s="35">
        <v>0.5338730293992331</v>
      </c>
      <c r="AA4" s="36">
        <v>-78.4</v>
      </c>
      <c r="AB4" s="36">
        <v>-13.5</v>
      </c>
      <c r="AH4" s="105">
        <f>(AB4+1000)/(AA4+1000)</f>
        <v>1.0704210069444444</v>
      </c>
    </row>
    <row r="5" spans="1:34" s="20" customFormat="1" ht="12">
      <c r="A5" s="20">
        <v>240</v>
      </c>
      <c r="B5" s="35">
        <f aca="true" t="shared" si="2" ref="B5:B50">A5/3.28</f>
        <v>73.17073170731707</v>
      </c>
      <c r="C5" s="20">
        <v>428</v>
      </c>
      <c r="D5" s="21">
        <f t="shared" si="0"/>
        <v>0.2038095238095238</v>
      </c>
      <c r="E5" s="21">
        <f t="shared" si="1"/>
        <v>0.2961904761904762</v>
      </c>
      <c r="F5" s="35">
        <v>3502.383177570094</v>
      </c>
      <c r="G5" s="35">
        <v>1206.2149532710282</v>
      </c>
      <c r="H5" s="35">
        <v>5.313158878504673</v>
      </c>
      <c r="I5" s="35">
        <v>1.1815093457943926</v>
      </c>
      <c r="J5" s="35">
        <v>0.22380373831775704</v>
      </c>
      <c r="K5" s="35">
        <v>0.5464299065420561</v>
      </c>
      <c r="L5" s="35">
        <v>0.1235280373831776</v>
      </c>
      <c r="M5" s="35">
        <v>0.21508411214953274</v>
      </c>
      <c r="N5" s="35">
        <v>0.26449532710280377</v>
      </c>
      <c r="O5" s="35">
        <v>0.02470560747663552</v>
      </c>
      <c r="P5" s="35">
        <v>0</v>
      </c>
      <c r="Q5" s="35">
        <v>0.14678037383177575</v>
      </c>
      <c r="R5" s="35">
        <v>0.03197196261682243</v>
      </c>
      <c r="S5" s="35">
        <v>2.025859813084112</v>
      </c>
      <c r="T5" s="35">
        <v>0.34878504672897204</v>
      </c>
      <c r="U5" s="35">
        <v>0.8821355140186917</v>
      </c>
      <c r="V5" s="35">
        <v>1.4430981308411217</v>
      </c>
      <c r="W5" s="34">
        <v>185.72387558737975</v>
      </c>
      <c r="X5" s="35">
        <v>0.4095744680851064</v>
      </c>
      <c r="Y5" s="35">
        <v>0.8131868131868132</v>
      </c>
      <c r="Z5" s="35">
        <v>0.8131868131868132</v>
      </c>
      <c r="AH5" s="105"/>
    </row>
    <row r="6" spans="1:34" s="20" customFormat="1" ht="12">
      <c r="A6" s="20">
        <v>300</v>
      </c>
      <c r="B6" s="35">
        <f t="shared" si="2"/>
        <v>91.46341463414635</v>
      </c>
      <c r="C6" s="20">
        <v>462</v>
      </c>
      <c r="D6" s="21">
        <f t="shared" si="0"/>
        <v>0.22</v>
      </c>
      <c r="E6" s="21">
        <f t="shared" si="1"/>
        <v>0.28</v>
      </c>
      <c r="F6" s="35">
        <v>432.72727272727275</v>
      </c>
      <c r="G6" s="35">
        <v>775.0756363636365</v>
      </c>
      <c r="H6" s="35">
        <v>3.828363636363637</v>
      </c>
      <c r="I6" s="35">
        <v>0.8170909090909092</v>
      </c>
      <c r="J6" s="35">
        <v>0.3169090909090909</v>
      </c>
      <c r="K6" s="35">
        <v>0.7865454545454547</v>
      </c>
      <c r="L6" s="35">
        <v>0.4250909090909092</v>
      </c>
      <c r="M6" s="35">
        <v>0.42890909090909096</v>
      </c>
      <c r="N6" s="35">
        <v>0.4021818181818182</v>
      </c>
      <c r="O6" s="35">
        <v>0.03563636363636364</v>
      </c>
      <c r="P6" s="35">
        <v>0.011454545454545455</v>
      </c>
      <c r="Q6" s="35">
        <v>0.23163636363636367</v>
      </c>
      <c r="R6" s="35">
        <v>0.3525454545454546</v>
      </c>
      <c r="S6" s="35">
        <v>5.378545454545455</v>
      </c>
      <c r="T6" s="35">
        <v>0.44672727272727275</v>
      </c>
      <c r="U6" s="35">
        <v>0.7470909090909091</v>
      </c>
      <c r="V6" s="35">
        <v>1.538727272727273</v>
      </c>
      <c r="W6" s="34">
        <v>166.84602739726026</v>
      </c>
      <c r="X6" s="35">
        <v>0.40291262135922323</v>
      </c>
      <c r="Y6" s="35">
        <v>1.0664556962025318</v>
      </c>
      <c r="Z6" s="35">
        <v>1.0664556962025318</v>
      </c>
      <c r="AA6" s="36">
        <v>-81.2</v>
      </c>
      <c r="AB6" s="36">
        <v>-11.3</v>
      </c>
      <c r="AH6" s="105">
        <f aca="true" t="shared" si="3" ref="AH6:AH50">(AB6+1000)/(AA6+1000)</f>
        <v>1.0760774923813672</v>
      </c>
    </row>
    <row r="7" spans="1:34" s="20" customFormat="1" ht="12">
      <c r="A7" s="20">
        <v>360</v>
      </c>
      <c r="B7" s="35">
        <f t="shared" si="2"/>
        <v>109.75609756097562</v>
      </c>
      <c r="C7" s="20">
        <v>526</v>
      </c>
      <c r="D7" s="21">
        <f t="shared" si="0"/>
        <v>0.25047619047619046</v>
      </c>
      <c r="E7" s="21">
        <f t="shared" si="1"/>
        <v>0.24952380952380954</v>
      </c>
      <c r="F7" s="35">
        <v>99.61977186311788</v>
      </c>
      <c r="G7" s="35">
        <v>365.7689353612168</v>
      </c>
      <c r="H7" s="35">
        <v>2.607049429657795</v>
      </c>
      <c r="I7" s="35">
        <v>0.7969581749049431</v>
      </c>
      <c r="J7" s="35">
        <v>0.40445627376425863</v>
      </c>
      <c r="K7" s="35">
        <v>0.8128973384030419</v>
      </c>
      <c r="L7" s="35">
        <v>0.2998555133079848</v>
      </c>
      <c r="M7" s="35">
        <v>0.44629657794676814</v>
      </c>
      <c r="N7" s="35">
        <v>0.37855513307984795</v>
      </c>
      <c r="O7" s="35">
        <v>0.03984790874524716</v>
      </c>
      <c r="P7" s="35">
        <v>0.007969581749049432</v>
      </c>
      <c r="Q7" s="35">
        <v>0.19027376425855516</v>
      </c>
      <c r="R7" s="35">
        <v>0.19525475285171104</v>
      </c>
      <c r="S7" s="35">
        <v>3.4986463878327</v>
      </c>
      <c r="T7" s="35">
        <v>0.34368821292775664</v>
      </c>
      <c r="U7" s="35">
        <v>1.0260836501901143</v>
      </c>
      <c r="V7" s="35">
        <v>1.0460076045627378</v>
      </c>
      <c r="W7" s="34">
        <v>107.45244366403278</v>
      </c>
      <c r="X7" s="35">
        <v>0.4975490196078432</v>
      </c>
      <c r="Y7" s="35">
        <v>1.1789473684210527</v>
      </c>
      <c r="Z7" s="35">
        <v>1.1789473684210527</v>
      </c>
      <c r="AH7" s="105"/>
    </row>
    <row r="8" spans="1:34" s="20" customFormat="1" ht="12">
      <c r="A8" s="20">
        <v>420</v>
      </c>
      <c r="B8" s="35">
        <f t="shared" si="2"/>
        <v>128.0487804878049</v>
      </c>
      <c r="C8" s="20">
        <v>468</v>
      </c>
      <c r="D8" s="21">
        <f t="shared" si="0"/>
        <v>0.22285714285714286</v>
      </c>
      <c r="E8" s="21">
        <f t="shared" si="1"/>
        <v>0.27714285714285714</v>
      </c>
      <c r="F8" s="35">
        <v>634.2307692307692</v>
      </c>
      <c r="G8" s="35">
        <v>970</v>
      </c>
      <c r="H8" s="35">
        <v>3.317897435897436</v>
      </c>
      <c r="I8" s="35">
        <v>1.3940641025641025</v>
      </c>
      <c r="J8" s="35">
        <v>0.6690512820512821</v>
      </c>
      <c r="K8" s="35">
        <v>2.020833333333333</v>
      </c>
      <c r="L8" s="35">
        <v>0.37929487179487176</v>
      </c>
      <c r="M8" s="35">
        <v>0.9488589743589744</v>
      </c>
      <c r="N8" s="35">
        <v>1.154051282051282</v>
      </c>
      <c r="O8" s="35">
        <v>0.07958974358974359</v>
      </c>
      <c r="P8" s="35">
        <v>0.0286025641025641</v>
      </c>
      <c r="Q8" s="35">
        <v>0.4041666666666666</v>
      </c>
      <c r="R8" s="35">
        <v>0.37058974358974356</v>
      </c>
      <c r="S8" s="35">
        <v>5.4096153846153845</v>
      </c>
      <c r="T8" s="35">
        <v>0.32084615384615384</v>
      </c>
      <c r="U8" s="35">
        <v>0.582</v>
      </c>
      <c r="V8" s="35">
        <v>0.44520512820512814</v>
      </c>
      <c r="W8" s="34">
        <v>205.85906571654792</v>
      </c>
      <c r="X8" s="35">
        <v>0.3310769230769231</v>
      </c>
      <c r="Y8" s="35">
        <v>0.822198275862069</v>
      </c>
      <c r="Z8" s="35">
        <v>0.822198275862069</v>
      </c>
      <c r="AA8" s="36">
        <v>-81.8</v>
      </c>
      <c r="AB8" s="36">
        <v>-17.8</v>
      </c>
      <c r="AH8" s="105">
        <f t="shared" si="3"/>
        <v>1.0697015900675235</v>
      </c>
    </row>
    <row r="9" spans="1:34" s="20" customFormat="1" ht="12">
      <c r="A9" s="20">
        <v>480</v>
      </c>
      <c r="B9" s="35">
        <f t="shared" si="2"/>
        <v>146.34146341463415</v>
      </c>
      <c r="C9" s="20">
        <v>460</v>
      </c>
      <c r="D9" s="21">
        <f t="shared" si="0"/>
        <v>0.21904761904761905</v>
      </c>
      <c r="E9" s="21">
        <f t="shared" si="1"/>
        <v>0.28095238095238095</v>
      </c>
      <c r="F9" s="35">
        <v>577.1739130434783</v>
      </c>
      <c r="G9" s="35">
        <v>1192.8260869565217</v>
      </c>
      <c r="H9" s="35">
        <v>21.733804347826087</v>
      </c>
      <c r="I9" s="35">
        <v>2.558804347826087</v>
      </c>
      <c r="J9" s="35">
        <v>0.8721739130434782</v>
      </c>
      <c r="K9" s="35">
        <v>0.9170652173913043</v>
      </c>
      <c r="L9" s="35">
        <v>0.3924782608695652</v>
      </c>
      <c r="M9" s="35">
        <v>0.4425</v>
      </c>
      <c r="N9" s="35">
        <v>0.413</v>
      </c>
      <c r="O9" s="35">
        <v>0.03334782608695652</v>
      </c>
      <c r="P9" s="35">
        <v>0.011543478260869563</v>
      </c>
      <c r="Q9" s="35">
        <v>0.16160869565217392</v>
      </c>
      <c r="R9" s="35">
        <v>0.23215217391304346</v>
      </c>
      <c r="S9" s="35">
        <v>4.036369565217391</v>
      </c>
      <c r="T9" s="35">
        <v>0.2860217391304348</v>
      </c>
      <c r="U9" s="35">
        <v>0.4989347826086956</v>
      </c>
      <c r="V9" s="35">
        <v>0.4835434782608696</v>
      </c>
      <c r="W9" s="34">
        <v>49.10242872228089</v>
      </c>
      <c r="X9" s="35">
        <v>0.951048951048951</v>
      </c>
      <c r="Y9" s="35">
        <v>1.0714285714285714</v>
      </c>
      <c r="Z9" s="35">
        <v>1.0714285714285714</v>
      </c>
      <c r="AH9" s="105"/>
    </row>
    <row r="10" spans="1:34" s="20" customFormat="1" ht="12">
      <c r="A10" s="20">
        <v>540</v>
      </c>
      <c r="B10" s="35">
        <f t="shared" si="2"/>
        <v>164.63414634146343</v>
      </c>
      <c r="C10" s="20">
        <v>465</v>
      </c>
      <c r="D10" s="21">
        <f t="shared" si="0"/>
        <v>0.22142857142857142</v>
      </c>
      <c r="E10" s="21">
        <f t="shared" si="1"/>
        <v>0.2785714285714286</v>
      </c>
      <c r="F10" s="35">
        <v>742.2580645161291</v>
      </c>
      <c r="G10" s="35">
        <v>640.8203225806452</v>
      </c>
      <c r="H10" s="35">
        <v>4.68125806451613</v>
      </c>
      <c r="I10" s="35">
        <v>4.5806129032258065</v>
      </c>
      <c r="J10" s="35">
        <v>2.111032258064516</v>
      </c>
      <c r="K10" s="35">
        <v>7.808806451612904</v>
      </c>
      <c r="L10" s="35">
        <v>0.10693548387096775</v>
      </c>
      <c r="M10" s="35">
        <v>3.7263870967741943</v>
      </c>
      <c r="N10" s="35">
        <v>7.271612903225807</v>
      </c>
      <c r="O10" s="35">
        <v>0.7309354838709677</v>
      </c>
      <c r="P10" s="35">
        <v>0.8026451612903226</v>
      </c>
      <c r="Q10" s="35">
        <v>2.4658064516129037</v>
      </c>
      <c r="R10" s="35">
        <v>0.8378709677419355</v>
      </c>
      <c r="S10" s="35">
        <v>15.579870967741938</v>
      </c>
      <c r="T10" s="35">
        <v>1.0630645161290324</v>
      </c>
      <c r="U10" s="35">
        <v>2.3488064516129032</v>
      </c>
      <c r="V10" s="35">
        <v>5.487677419354839</v>
      </c>
      <c r="W10" s="34">
        <v>69.18907905460472</v>
      </c>
      <c r="X10" s="35">
        <v>0.27033993877879814</v>
      </c>
      <c r="Y10" s="35">
        <v>0.5124567474048444</v>
      </c>
      <c r="Z10" s="35">
        <v>0.5124567474048444</v>
      </c>
      <c r="AH10" s="105"/>
    </row>
    <row r="11" spans="1:34" s="20" customFormat="1" ht="12">
      <c r="A11" s="20">
        <v>600</v>
      </c>
      <c r="B11" s="35">
        <f t="shared" si="2"/>
        <v>182.9268292682927</v>
      </c>
      <c r="C11" s="20">
        <v>467</v>
      </c>
      <c r="D11" s="21">
        <f t="shared" si="0"/>
        <v>0.22238095238095237</v>
      </c>
      <c r="E11" s="21">
        <f t="shared" si="1"/>
        <v>0.27761904761904765</v>
      </c>
      <c r="F11" s="35">
        <v>873.8758029978588</v>
      </c>
      <c r="G11" s="35">
        <v>911.3276231263385</v>
      </c>
      <c r="H11" s="35">
        <v>7.436683083511778</v>
      </c>
      <c r="I11" s="35">
        <v>1.1035802997858675</v>
      </c>
      <c r="J11" s="35">
        <v>0.23469807280513924</v>
      </c>
      <c r="K11" s="35">
        <v>0.4706445396145611</v>
      </c>
      <c r="L11" s="35">
        <v>0.36203426124197</v>
      </c>
      <c r="M11" s="35">
        <v>0.1710299785867238</v>
      </c>
      <c r="N11" s="35">
        <v>0.17227837259100648</v>
      </c>
      <c r="O11" s="35">
        <v>0.012483940042826555</v>
      </c>
      <c r="P11" s="35">
        <v>0.018725910064239834</v>
      </c>
      <c r="Q11" s="35">
        <v>0.08239400428265527</v>
      </c>
      <c r="R11" s="35">
        <v>0.1872591006423983</v>
      </c>
      <c r="S11" s="35">
        <v>2.5791820128479657</v>
      </c>
      <c r="T11" s="35">
        <v>0.1710299785867238</v>
      </c>
      <c r="U11" s="35">
        <v>0.3308244111349037</v>
      </c>
      <c r="V11" s="35">
        <v>0.19849464668094222</v>
      </c>
      <c r="W11" s="34">
        <v>106.70954538810116</v>
      </c>
      <c r="X11" s="35">
        <v>0.49867374005305043</v>
      </c>
      <c r="Y11" s="35">
        <v>0.9927536231884057</v>
      </c>
      <c r="Z11" s="35">
        <v>0.9927536231884057</v>
      </c>
      <c r="AA11" s="36">
        <v>-59.5</v>
      </c>
      <c r="AB11" s="36">
        <v>-16.4</v>
      </c>
      <c r="AH11" s="105">
        <f t="shared" si="3"/>
        <v>1.045826687931951</v>
      </c>
    </row>
    <row r="12" spans="1:34" s="20" customFormat="1" ht="12">
      <c r="A12" s="20">
        <v>660</v>
      </c>
      <c r="B12" s="35">
        <f t="shared" si="2"/>
        <v>201.21951219512195</v>
      </c>
      <c r="C12" s="20">
        <v>438</v>
      </c>
      <c r="D12" s="21">
        <f t="shared" si="0"/>
        <v>0.20857142857142855</v>
      </c>
      <c r="E12" s="21">
        <f t="shared" si="1"/>
        <v>0.2914285714285715</v>
      </c>
      <c r="F12" s="35">
        <v>1215.6164383561647</v>
      </c>
      <c r="G12" s="35">
        <v>320.5315068493152</v>
      </c>
      <c r="H12" s="35">
        <v>15.028931506849322</v>
      </c>
      <c r="I12" s="35">
        <v>1.0227945205479454</v>
      </c>
      <c r="J12" s="35">
        <v>0.2794520547945207</v>
      </c>
      <c r="K12" s="35">
        <v>0.46528767123287684</v>
      </c>
      <c r="L12" s="35">
        <v>0.4233698630136987</v>
      </c>
      <c r="M12" s="35">
        <v>0.1816438356164384</v>
      </c>
      <c r="N12" s="35">
        <v>0.18443835616438362</v>
      </c>
      <c r="O12" s="35">
        <v>0.009780821917808224</v>
      </c>
      <c r="P12" s="35">
        <v>0.011178082191780826</v>
      </c>
      <c r="Q12" s="35">
        <v>0.08243835616438358</v>
      </c>
      <c r="R12" s="35">
        <v>0.2598904109589042</v>
      </c>
      <c r="S12" s="35">
        <v>3.602136986301371</v>
      </c>
      <c r="T12" s="35">
        <v>0.20679452054794525</v>
      </c>
      <c r="U12" s="35">
        <v>0.16068493150684934</v>
      </c>
      <c r="V12" s="35">
        <v>1.1345753424657539</v>
      </c>
      <c r="W12" s="34">
        <v>19.96866295264624</v>
      </c>
      <c r="X12" s="35">
        <v>0.6006006006006007</v>
      </c>
      <c r="Y12" s="35">
        <v>0.9848484848484849</v>
      </c>
      <c r="Z12" s="35">
        <v>0.9848484848484849</v>
      </c>
      <c r="AA12" s="36">
        <v>-49.7</v>
      </c>
      <c r="AB12" s="36">
        <v>-23.9</v>
      </c>
      <c r="AH12" s="105">
        <f t="shared" si="3"/>
        <v>1.0271493212669685</v>
      </c>
    </row>
    <row r="13" spans="1:34" s="20" customFormat="1" ht="12">
      <c r="A13" s="20">
        <v>720</v>
      </c>
      <c r="B13" s="35">
        <f t="shared" si="2"/>
        <v>219.51219512195124</v>
      </c>
      <c r="C13" s="20">
        <v>461</v>
      </c>
      <c r="D13" s="21">
        <f t="shared" si="0"/>
        <v>0.2195238095238095</v>
      </c>
      <c r="E13" s="21">
        <f t="shared" si="1"/>
        <v>0.2804761904761905</v>
      </c>
      <c r="F13" s="35">
        <v>523.8394793926249</v>
      </c>
      <c r="G13" s="35">
        <v>907.1366594360088</v>
      </c>
      <c r="H13" s="35">
        <v>3.960737527114968</v>
      </c>
      <c r="I13" s="35">
        <v>0.5161735357917572</v>
      </c>
      <c r="J13" s="35">
        <v>0.15842950108459872</v>
      </c>
      <c r="K13" s="35">
        <v>0.4676225596529284</v>
      </c>
      <c r="L13" s="35">
        <v>0.16992841648590024</v>
      </c>
      <c r="M13" s="35">
        <v>0.2159240780911063</v>
      </c>
      <c r="N13" s="35">
        <v>0.20698047722342738</v>
      </c>
      <c r="O13" s="35">
        <v>0.0127765726681128</v>
      </c>
      <c r="P13" s="35">
        <v>0.005110629067245119</v>
      </c>
      <c r="Q13" s="35">
        <v>0.06516052060737527</v>
      </c>
      <c r="R13" s="35">
        <v>0.14565292841648594</v>
      </c>
      <c r="S13" s="35">
        <v>1.9382060737527116</v>
      </c>
      <c r="T13" s="35">
        <v>0.11243383947939263</v>
      </c>
      <c r="U13" s="35">
        <v>0.191648590021692</v>
      </c>
      <c r="V13" s="35">
        <v>0.14693058568329723</v>
      </c>
      <c r="W13" s="34">
        <v>202.6255707762557</v>
      </c>
      <c r="X13" s="35">
        <v>0.3387978142076503</v>
      </c>
      <c r="Y13" s="35">
        <v>1.0432098765432096</v>
      </c>
      <c r="Z13" s="35">
        <v>1.0432098765432096</v>
      </c>
      <c r="AA13" s="36">
        <v>-79.7</v>
      </c>
      <c r="AB13" s="36">
        <v>-22.8</v>
      </c>
      <c r="AH13" s="105">
        <f t="shared" si="3"/>
        <v>1.0618276648918832</v>
      </c>
    </row>
    <row r="14" spans="1:34" s="20" customFormat="1" ht="12">
      <c r="A14" s="20">
        <v>840</v>
      </c>
      <c r="B14" s="35">
        <f t="shared" si="2"/>
        <v>256.0975609756098</v>
      </c>
      <c r="C14" s="20">
        <v>465</v>
      </c>
      <c r="D14" s="21">
        <f t="shared" si="0"/>
        <v>0.22142857142857142</v>
      </c>
      <c r="E14" s="21">
        <f t="shared" si="1"/>
        <v>0.2785714285714286</v>
      </c>
      <c r="F14" s="35">
        <v>1295.8064516129034</v>
      </c>
      <c r="G14" s="35">
        <v>27098.709677419356</v>
      </c>
      <c r="H14" s="35">
        <v>45.223645161290335</v>
      </c>
      <c r="I14" s="35">
        <v>2.061967741935484</v>
      </c>
      <c r="J14" s="35">
        <v>0.0503225806451613</v>
      </c>
      <c r="K14" s="35">
        <v>0.31074193548387097</v>
      </c>
      <c r="L14" s="35">
        <v>0.4919032258064517</v>
      </c>
      <c r="M14" s="35">
        <v>0.24532258064516133</v>
      </c>
      <c r="N14" s="35">
        <v>0.18996774193548388</v>
      </c>
      <c r="O14" s="35">
        <v>0.20632258064516132</v>
      </c>
      <c r="P14" s="35">
        <v>0.013838709677419356</v>
      </c>
      <c r="Q14" s="35">
        <v>0.06667741935483872</v>
      </c>
      <c r="R14" s="35">
        <v>0.16354838709677422</v>
      </c>
      <c r="S14" s="35">
        <v>2.168903225806452</v>
      </c>
      <c r="T14" s="35">
        <v>0.11825806451612905</v>
      </c>
      <c r="U14" s="35">
        <v>0.35729032258064514</v>
      </c>
      <c r="V14" s="35">
        <v>0.09812903225806453</v>
      </c>
      <c r="W14" s="34">
        <v>573.0857234076517</v>
      </c>
      <c r="X14" s="35">
        <v>0.1619433198380567</v>
      </c>
      <c r="Y14" s="35">
        <v>1.2913907284768213</v>
      </c>
      <c r="Z14" s="35">
        <v>1.2913907284768213</v>
      </c>
      <c r="AA14" s="36">
        <v>-73.3</v>
      </c>
      <c r="AB14" s="36">
        <v>-14</v>
      </c>
      <c r="AH14" s="105">
        <f t="shared" si="3"/>
        <v>1.0639905039387072</v>
      </c>
    </row>
    <row r="15" spans="1:34" s="20" customFormat="1" ht="12">
      <c r="A15" s="20">
        <v>900</v>
      </c>
      <c r="B15" s="35">
        <f t="shared" si="2"/>
        <v>274.39024390243907</v>
      </c>
      <c r="C15" s="20">
        <v>414</v>
      </c>
      <c r="D15" s="21">
        <f t="shared" si="0"/>
        <v>0.19714285714285715</v>
      </c>
      <c r="E15" s="21">
        <f t="shared" si="1"/>
        <v>0.3028571428571428</v>
      </c>
      <c r="F15" s="35">
        <v>1228.9855072463765</v>
      </c>
      <c r="G15" s="35">
        <v>57654.78260869564</v>
      </c>
      <c r="H15" s="35">
        <v>104.23179710144927</v>
      </c>
      <c r="I15" s="35">
        <v>6.028173913043478</v>
      </c>
      <c r="J15" s="35">
        <v>1.2351304347826086</v>
      </c>
      <c r="K15" s="35">
        <v>0.7926956521739129</v>
      </c>
      <c r="L15" s="35">
        <v>0.27498550724637677</v>
      </c>
      <c r="M15" s="35">
        <v>0.47469565217391296</v>
      </c>
      <c r="N15" s="35">
        <v>0.26730434782608686</v>
      </c>
      <c r="O15" s="35">
        <v>0.024579710144927536</v>
      </c>
      <c r="P15" s="35">
        <v>0.021507246376811593</v>
      </c>
      <c r="Q15" s="35">
        <v>0.15362318840579708</v>
      </c>
      <c r="R15" s="35">
        <v>0.17513043478260867</v>
      </c>
      <c r="S15" s="35">
        <v>2.848173913043478</v>
      </c>
      <c r="T15" s="35">
        <v>0.1428695652173913</v>
      </c>
      <c r="U15" s="35">
        <v>0.35179710144927534</v>
      </c>
      <c r="V15" s="35">
        <v>0.15055072463768115</v>
      </c>
      <c r="W15" s="34">
        <v>522.8985830326167</v>
      </c>
      <c r="X15" s="35">
        <v>1.558139534883721</v>
      </c>
      <c r="Y15" s="35">
        <v>1.7758620689655176</v>
      </c>
      <c r="Z15" s="35">
        <v>1.7758620689655176</v>
      </c>
      <c r="AH15" s="105"/>
    </row>
    <row r="16" spans="1:34" s="20" customFormat="1" ht="12">
      <c r="A16" s="20">
        <v>960</v>
      </c>
      <c r="B16" s="35">
        <f t="shared" si="2"/>
        <v>292.6829268292683</v>
      </c>
      <c r="C16" s="20">
        <v>441</v>
      </c>
      <c r="D16" s="21">
        <f t="shared" si="0"/>
        <v>0.21</v>
      </c>
      <c r="E16" s="21">
        <f t="shared" si="1"/>
        <v>0.29000000000000004</v>
      </c>
      <c r="F16" s="35">
        <v>1974.761904761905</v>
      </c>
      <c r="G16" s="35">
        <v>68509.04761904763</v>
      </c>
      <c r="H16" s="35">
        <v>96.58380952380953</v>
      </c>
      <c r="I16" s="35">
        <v>4.434238095238095</v>
      </c>
      <c r="J16" s="35">
        <v>1.9222857142857146</v>
      </c>
      <c r="K16" s="35">
        <v>0.35352380952380963</v>
      </c>
      <c r="L16" s="35">
        <v>0.3286666666666667</v>
      </c>
      <c r="M16" s="35">
        <v>0.09390476190476194</v>
      </c>
      <c r="N16" s="35">
        <v>0.11461904761904765</v>
      </c>
      <c r="O16" s="35">
        <v>0.006904761904761906</v>
      </c>
      <c r="P16" s="35">
        <v>0.17676190476190481</v>
      </c>
      <c r="Q16" s="35">
        <v>0.2720476190476191</v>
      </c>
      <c r="R16" s="35">
        <v>0.16433333333333336</v>
      </c>
      <c r="S16" s="35">
        <v>2.44152380952381</v>
      </c>
      <c r="T16" s="35">
        <v>0.11047619047619049</v>
      </c>
      <c r="U16" s="35">
        <v>0.05800000000000001</v>
      </c>
      <c r="V16" s="35">
        <v>0.3024285714285715</v>
      </c>
      <c r="W16" s="34">
        <v>678.1862175499994</v>
      </c>
      <c r="X16" s="35">
        <v>5.4375</v>
      </c>
      <c r="Y16" s="35">
        <v>0.819277108433735</v>
      </c>
      <c r="Z16" s="35">
        <v>0.819277108433735</v>
      </c>
      <c r="AA16" s="36">
        <v>-69.7</v>
      </c>
      <c r="AB16" s="36">
        <v>-13.7</v>
      </c>
      <c r="AH16" s="105">
        <f t="shared" si="3"/>
        <v>1.0601956358164033</v>
      </c>
    </row>
    <row r="17" spans="1:34" s="20" customFormat="1" ht="12">
      <c r="A17" s="20">
        <v>1020</v>
      </c>
      <c r="B17" s="35">
        <f t="shared" si="2"/>
        <v>310.9756097560976</v>
      </c>
      <c r="C17" s="20">
        <v>429</v>
      </c>
      <c r="D17" s="21">
        <f t="shared" si="0"/>
        <v>0.20428571428571426</v>
      </c>
      <c r="E17" s="21">
        <f t="shared" si="1"/>
        <v>0.2957142857142857</v>
      </c>
      <c r="F17" s="35">
        <v>1317.2727272727273</v>
      </c>
      <c r="G17" s="35">
        <v>38302.23776223776</v>
      </c>
      <c r="H17" s="35">
        <v>90.91208391608393</v>
      </c>
      <c r="I17" s="35">
        <v>4.966552447552448</v>
      </c>
      <c r="J17" s="35">
        <v>0.27793006993006997</v>
      </c>
      <c r="K17" s="35">
        <v>0.45308391608391607</v>
      </c>
      <c r="L17" s="35">
        <v>0.32425174825174824</v>
      </c>
      <c r="M17" s="35">
        <v>0.1708111888111888</v>
      </c>
      <c r="N17" s="35">
        <v>0.15633566433566437</v>
      </c>
      <c r="O17" s="35">
        <v>0.011580419580419582</v>
      </c>
      <c r="P17" s="35">
        <v>0.013027972027972028</v>
      </c>
      <c r="Q17" s="35">
        <v>0.07382517482517482</v>
      </c>
      <c r="R17" s="35">
        <v>0.15923076923076923</v>
      </c>
      <c r="S17" s="35">
        <v>2.3884615384615384</v>
      </c>
      <c r="T17" s="35">
        <v>0.11290909090909093</v>
      </c>
      <c r="U17" s="35">
        <v>0.14765034965034965</v>
      </c>
      <c r="V17" s="35">
        <v>0.151993006993007</v>
      </c>
      <c r="W17" s="34">
        <v>399.48667622858</v>
      </c>
      <c r="X17" s="35">
        <v>0.6134185303514378</v>
      </c>
      <c r="Y17" s="35">
        <v>1.0925925925925923</v>
      </c>
      <c r="Z17" s="35">
        <v>1.0925925925925923</v>
      </c>
      <c r="AH17" s="105"/>
    </row>
    <row r="18" spans="1:34" s="20" customFormat="1" ht="12">
      <c r="A18" s="20">
        <v>1080</v>
      </c>
      <c r="B18" s="35">
        <f t="shared" si="2"/>
        <v>329.26829268292687</v>
      </c>
      <c r="C18" s="20">
        <v>396</v>
      </c>
      <c r="D18" s="21">
        <f t="shared" si="0"/>
        <v>0.18857142857142856</v>
      </c>
      <c r="E18" s="21">
        <f t="shared" si="1"/>
        <v>0.31142857142857144</v>
      </c>
      <c r="F18" s="35">
        <v>7283.181818181819</v>
      </c>
      <c r="G18" s="35">
        <v>25367.27272727273</v>
      </c>
      <c r="H18" s="35">
        <v>54.99215151515153</v>
      </c>
      <c r="I18" s="35">
        <v>5.093272727272728</v>
      </c>
      <c r="J18" s="35">
        <v>1.1791818181818183</v>
      </c>
      <c r="K18" s="35">
        <v>1.7142727272727276</v>
      </c>
      <c r="L18" s="35">
        <v>0.7861212121212122</v>
      </c>
      <c r="M18" s="35">
        <v>1.1296363636363638</v>
      </c>
      <c r="N18" s="35">
        <v>1.0619242424242425</v>
      </c>
      <c r="O18" s="35">
        <v>0.06606060606060607</v>
      </c>
      <c r="P18" s="35">
        <v>0.24442424242424243</v>
      </c>
      <c r="Q18" s="35">
        <v>0.469030303030303</v>
      </c>
      <c r="R18" s="35">
        <v>0.023121212121212122</v>
      </c>
      <c r="S18" s="35">
        <v>4.711772727272728</v>
      </c>
      <c r="T18" s="35">
        <v>0.47728787878787876</v>
      </c>
      <c r="U18" s="35">
        <v>2.1139393939393942</v>
      </c>
      <c r="V18" s="35">
        <v>1.9108030303030306</v>
      </c>
      <c r="W18" s="34">
        <v>422.1867956681876</v>
      </c>
      <c r="X18" s="35">
        <v>0.6878612716763005</v>
      </c>
      <c r="Y18" s="35">
        <v>1.0637636080870918</v>
      </c>
      <c r="Z18" s="35">
        <v>1.0637636080870918</v>
      </c>
      <c r="AA18" s="36">
        <v>-53.1</v>
      </c>
      <c r="AB18" s="36">
        <v>-16.5</v>
      </c>
      <c r="AH18" s="105">
        <f t="shared" si="3"/>
        <v>1.0386524448199388</v>
      </c>
    </row>
    <row r="19" spans="1:34" s="20" customFormat="1" ht="12">
      <c r="A19" s="20">
        <v>1140</v>
      </c>
      <c r="B19" s="35">
        <f t="shared" si="2"/>
        <v>347.5609756097561</v>
      </c>
      <c r="C19" s="20">
        <v>405</v>
      </c>
      <c r="D19" s="21">
        <f t="shared" si="0"/>
        <v>0.19285714285714287</v>
      </c>
      <c r="E19" s="21">
        <f t="shared" si="1"/>
        <v>0.30714285714285716</v>
      </c>
      <c r="F19" s="35">
        <v>2372.962962962963</v>
      </c>
      <c r="G19" s="35">
        <v>48685.555555555555</v>
      </c>
      <c r="H19" s="35">
        <v>135.56466666666665</v>
      </c>
      <c r="I19" s="35">
        <v>39.61574074074074</v>
      </c>
      <c r="J19" s="35">
        <v>4.027666666666667</v>
      </c>
      <c r="K19" s="35">
        <v>1.9190740740740744</v>
      </c>
      <c r="L19" s="35">
        <v>1.6132962962962962</v>
      </c>
      <c r="M19" s="35">
        <v>0.7198518518518519</v>
      </c>
      <c r="N19" s="35">
        <v>0.2755185185185185</v>
      </c>
      <c r="O19" s="35">
        <v>0.03185185185185185</v>
      </c>
      <c r="P19" s="35">
        <v>0.30737037037037035</v>
      </c>
      <c r="Q19" s="35">
        <v>0.5112222222222222</v>
      </c>
      <c r="R19" s="35">
        <v>0.29303703703703704</v>
      </c>
      <c r="S19" s="35">
        <v>3.8429259259259254</v>
      </c>
      <c r="T19" s="35">
        <v>0.1656296296296296</v>
      </c>
      <c r="U19" s="35">
        <v>0.3774444444444444</v>
      </c>
      <c r="V19" s="35">
        <v>0.11307407407407408</v>
      </c>
      <c r="W19" s="34">
        <v>277.9166704546488</v>
      </c>
      <c r="X19" s="35">
        <v>2.0987551867219914</v>
      </c>
      <c r="Y19" s="35">
        <v>2.6127167630057806</v>
      </c>
      <c r="Z19" s="35">
        <v>2.6127167630057806</v>
      </c>
      <c r="AA19" s="36">
        <v>-50.5</v>
      </c>
      <c r="AB19" s="36">
        <v>-11</v>
      </c>
      <c r="AH19" s="105">
        <f t="shared" si="3"/>
        <v>1.0416008425487098</v>
      </c>
    </row>
    <row r="20" spans="1:34" s="20" customFormat="1" ht="12">
      <c r="A20" s="20">
        <v>1200</v>
      </c>
      <c r="B20" s="35">
        <f t="shared" si="2"/>
        <v>365.8536585365854</v>
      </c>
      <c r="C20" s="20">
        <v>437</v>
      </c>
      <c r="D20" s="21">
        <f t="shared" si="0"/>
        <v>0.20809523809523808</v>
      </c>
      <c r="E20" s="21">
        <f t="shared" si="1"/>
        <v>0.2919047619047619</v>
      </c>
      <c r="F20" s="35">
        <v>799.5652173913044</v>
      </c>
      <c r="G20" s="35">
        <v>39950.205949656745</v>
      </c>
      <c r="H20" s="35">
        <v>52.654876430205945</v>
      </c>
      <c r="I20" s="35">
        <v>57.513988558352395</v>
      </c>
      <c r="J20" s="35">
        <v>45.0674233409611</v>
      </c>
      <c r="K20" s="35">
        <v>1.8446109839816933</v>
      </c>
      <c r="L20" s="35">
        <v>2.0395926773455377</v>
      </c>
      <c r="M20" s="35">
        <v>1.7043363844393593</v>
      </c>
      <c r="N20" s="35">
        <v>0.2300503432494279</v>
      </c>
      <c r="O20" s="35">
        <v>0.016832951945080093</v>
      </c>
      <c r="P20" s="35">
        <v>0.35770022883295194</v>
      </c>
      <c r="Q20" s="35">
        <v>0.3254370709382151</v>
      </c>
      <c r="R20" s="35">
        <v>0.20480091533180778</v>
      </c>
      <c r="S20" s="35">
        <v>2.705897025171625</v>
      </c>
      <c r="T20" s="35">
        <v>0.12905263157894736</v>
      </c>
      <c r="U20" s="35">
        <v>0.15710755148741418</v>
      </c>
      <c r="V20" s="35">
        <v>0.07995652173913044</v>
      </c>
      <c r="W20" s="34">
        <v>362.62700858183297</v>
      </c>
      <c r="X20" s="35">
        <v>24.4319391634981</v>
      </c>
      <c r="Y20" s="35">
        <v>7.408536585365854</v>
      </c>
      <c r="Z20" s="35">
        <v>7.408536585365854</v>
      </c>
      <c r="AA20" s="36">
        <v>-49.4</v>
      </c>
      <c r="AB20" s="36">
        <v>-10.7</v>
      </c>
      <c r="AH20" s="105">
        <f t="shared" si="3"/>
        <v>1.0407111298127498</v>
      </c>
    </row>
    <row r="21" spans="1:34" s="20" customFormat="1" ht="12">
      <c r="A21" s="20">
        <v>1260</v>
      </c>
      <c r="B21" s="35">
        <f t="shared" si="2"/>
        <v>384.1463414634147</v>
      </c>
      <c r="C21" s="20">
        <v>437</v>
      </c>
      <c r="D21" s="21">
        <f t="shared" si="0"/>
        <v>0.20809523809523808</v>
      </c>
      <c r="E21" s="21">
        <f t="shared" si="1"/>
        <v>0.2919047619047619</v>
      </c>
      <c r="F21" s="35">
        <v>32080.800915331805</v>
      </c>
      <c r="G21" s="35">
        <v>52771.30434782609</v>
      </c>
      <c r="H21" s="35">
        <v>34.3518466819222</v>
      </c>
      <c r="I21" s="35">
        <v>43.988711670480555</v>
      </c>
      <c r="J21" s="35">
        <v>47.38475972540046</v>
      </c>
      <c r="K21" s="35">
        <v>1.3284004576659036</v>
      </c>
      <c r="L21" s="35">
        <v>1.1881258581235699</v>
      </c>
      <c r="M21" s="35">
        <v>1.2245972540045766</v>
      </c>
      <c r="N21" s="35">
        <v>0.19778718535469103</v>
      </c>
      <c r="O21" s="35">
        <v>0.035068649885583524</v>
      </c>
      <c r="P21" s="35">
        <v>0.493766590389016</v>
      </c>
      <c r="Q21" s="35">
        <v>0.5891533180778031</v>
      </c>
      <c r="R21" s="35">
        <v>0.054707093821510296</v>
      </c>
      <c r="S21" s="35">
        <v>1.8123478260869565</v>
      </c>
      <c r="T21" s="35">
        <v>0.22864759725400458</v>
      </c>
      <c r="U21" s="35">
        <v>0.6031807780320366</v>
      </c>
      <c r="V21" s="35">
        <v>0.7967597254004576</v>
      </c>
      <c r="W21" s="34">
        <v>673.6140954018049</v>
      </c>
      <c r="X21" s="35">
        <v>35.670538542766636</v>
      </c>
      <c r="Y21" s="35">
        <v>6.191489361702129</v>
      </c>
      <c r="Z21" s="35">
        <v>6.191489361702129</v>
      </c>
      <c r="AA21" s="36">
        <v>-52.9</v>
      </c>
      <c r="AB21" s="36">
        <v>-3.7</v>
      </c>
      <c r="AH21" s="105">
        <f t="shared" si="3"/>
        <v>1.051948051948052</v>
      </c>
    </row>
    <row r="22" spans="1:34" s="20" customFormat="1" ht="12">
      <c r="A22" s="20">
        <v>1320</v>
      </c>
      <c r="B22" s="35">
        <f t="shared" si="2"/>
        <v>402.4390243902439</v>
      </c>
      <c r="C22" s="20">
        <v>394</v>
      </c>
      <c r="D22" s="21">
        <f t="shared" si="0"/>
        <v>0.18761904761904763</v>
      </c>
      <c r="E22" s="21">
        <f t="shared" si="1"/>
        <v>0.31238095238095237</v>
      </c>
      <c r="F22" s="35">
        <v>36113.299492385784</v>
      </c>
      <c r="G22" s="35">
        <v>47651.57360406091</v>
      </c>
      <c r="H22" s="35">
        <v>19.283736040609135</v>
      </c>
      <c r="I22" s="35">
        <v>2.7904974619289336</v>
      </c>
      <c r="J22" s="35">
        <v>85.79614213197969</v>
      </c>
      <c r="K22" s="35">
        <v>0.8508020304568528</v>
      </c>
      <c r="L22" s="35">
        <v>4.225705583756344</v>
      </c>
      <c r="M22" s="35">
        <v>0.4728527918781725</v>
      </c>
      <c r="N22" s="35">
        <v>0.17815228426395938</v>
      </c>
      <c r="O22" s="35">
        <v>0</v>
      </c>
      <c r="P22" s="35">
        <v>6.9795736040609135</v>
      </c>
      <c r="Q22" s="35">
        <v>0</v>
      </c>
      <c r="R22" s="35">
        <v>0.021644670050761417</v>
      </c>
      <c r="S22" s="35">
        <v>3.6762639593908633</v>
      </c>
      <c r="T22" s="35">
        <v>0.4129137055837563</v>
      </c>
      <c r="U22" s="35">
        <v>12.096040609137054</v>
      </c>
      <c r="V22" s="35">
        <v>0</v>
      </c>
      <c r="W22" s="34">
        <v>2158.6966359933626</v>
      </c>
      <c r="X22" s="35">
        <v>100.84148727984345</v>
      </c>
      <c r="Y22" s="35">
        <v>2.654205607476635</v>
      </c>
      <c r="Z22" s="35">
        <v>2.654205607476635</v>
      </c>
      <c r="AA22" s="36">
        <v>-50.9</v>
      </c>
      <c r="AB22" s="36">
        <v>-3</v>
      </c>
      <c r="AH22" s="105">
        <f t="shared" si="3"/>
        <v>1.0504688652407543</v>
      </c>
    </row>
    <row r="23" spans="1:34" s="20" customFormat="1" ht="12">
      <c r="A23" s="20">
        <v>1380</v>
      </c>
      <c r="B23" s="35">
        <f t="shared" si="2"/>
        <v>420.7317073170732</v>
      </c>
      <c r="C23" s="20">
        <v>390</v>
      </c>
      <c r="D23" s="21">
        <f t="shared" si="0"/>
        <v>0.1857142857142857</v>
      </c>
      <c r="E23" s="21">
        <f t="shared" si="1"/>
        <v>0.3142857142857143</v>
      </c>
      <c r="F23" s="35">
        <v>12540</v>
      </c>
      <c r="G23" s="35">
        <v>59400</v>
      </c>
      <c r="H23" s="35">
        <v>37.33569230769231</v>
      </c>
      <c r="I23" s="35">
        <v>2.773692307692308</v>
      </c>
      <c r="J23" s="35">
        <v>18.821846153846156</v>
      </c>
      <c r="K23" s="35">
        <v>2.156</v>
      </c>
      <c r="L23" s="35">
        <v>0.6295384615384616</v>
      </c>
      <c r="M23" s="35">
        <v>0.886769230769231</v>
      </c>
      <c r="N23" s="35">
        <v>1.050923076923077</v>
      </c>
      <c r="O23" s="35">
        <v>0.08292307692307693</v>
      </c>
      <c r="P23" s="35">
        <v>0.36215384615384616</v>
      </c>
      <c r="Q23" s="35">
        <v>0.5956923076923077</v>
      </c>
      <c r="R23" s="35">
        <v>0.0913846153846154</v>
      </c>
      <c r="S23" s="35">
        <v>3.220461538461539</v>
      </c>
      <c r="T23" s="35">
        <v>0.2030769230769231</v>
      </c>
      <c r="U23" s="35">
        <v>0.5229230769230769</v>
      </c>
      <c r="V23" s="35">
        <v>0.5212307692307693</v>
      </c>
      <c r="W23" s="34">
        <v>1480.9501708788657</v>
      </c>
      <c r="X23" s="35">
        <v>8.729984301412873</v>
      </c>
      <c r="Y23" s="35">
        <v>0.8438003220611917</v>
      </c>
      <c r="Z23" s="35">
        <v>0.8438003220611917</v>
      </c>
      <c r="AH23" s="105"/>
    </row>
    <row r="24" spans="1:34" s="20" customFormat="1" ht="12">
      <c r="A24" s="20">
        <v>1440</v>
      </c>
      <c r="B24" s="35">
        <f t="shared" si="2"/>
        <v>439.0243902439025</v>
      </c>
      <c r="C24" s="20">
        <v>366</v>
      </c>
      <c r="D24" s="21">
        <f t="shared" si="0"/>
        <v>0.17428571428571427</v>
      </c>
      <c r="E24" s="21">
        <f t="shared" si="1"/>
        <v>0.32571428571428573</v>
      </c>
      <c r="F24" s="35">
        <v>8110.81967213115</v>
      </c>
      <c r="G24" s="35">
        <v>56644.9180327869</v>
      </c>
      <c r="H24" s="35">
        <v>54.456491803278695</v>
      </c>
      <c r="I24" s="35">
        <v>3.7862950819672134</v>
      </c>
      <c r="J24" s="35">
        <v>1.3717377049180328</v>
      </c>
      <c r="K24" s="35">
        <v>0.607377049180328</v>
      </c>
      <c r="L24" s="35">
        <v>0.123344262295082</v>
      </c>
      <c r="M24" s="35">
        <v>0.43544262295081976</v>
      </c>
      <c r="N24" s="35">
        <v>0.45973770491803284</v>
      </c>
      <c r="O24" s="35">
        <v>0.0897049180327869</v>
      </c>
      <c r="P24" s="35">
        <v>0.07475409836065575</v>
      </c>
      <c r="Q24" s="35">
        <v>0.34760655737704926</v>
      </c>
      <c r="R24" s="35">
        <v>0.06727868852459017</v>
      </c>
      <c r="S24" s="35">
        <v>4.253508196721312</v>
      </c>
      <c r="T24" s="35">
        <v>0.5288852459016394</v>
      </c>
      <c r="U24" s="35">
        <v>2.0389180327868854</v>
      </c>
      <c r="V24" s="35">
        <v>1.5978688524590166</v>
      </c>
      <c r="W24" s="34">
        <v>972.5653778276916</v>
      </c>
      <c r="X24" s="35">
        <v>2.258461538461538</v>
      </c>
      <c r="Y24" s="35">
        <v>0.9471544715447155</v>
      </c>
      <c r="Z24" s="35">
        <v>0.9471544715447155</v>
      </c>
      <c r="AA24" s="36">
        <v>-52.2</v>
      </c>
      <c r="AB24" s="36">
        <v>-4.4</v>
      </c>
      <c r="AH24" s="105">
        <f t="shared" si="3"/>
        <v>1.0504325807132306</v>
      </c>
    </row>
    <row r="25" spans="1:34" s="20" customFormat="1" ht="12">
      <c r="A25" s="20">
        <v>1500</v>
      </c>
      <c r="B25" s="35">
        <f t="shared" si="2"/>
        <v>457.31707317073176</v>
      </c>
      <c r="C25" s="20">
        <v>458</v>
      </c>
      <c r="D25" s="21">
        <f t="shared" si="0"/>
        <v>0.21809523809523806</v>
      </c>
      <c r="E25" s="21">
        <f t="shared" si="1"/>
        <v>0.28190476190476194</v>
      </c>
      <c r="F25" s="35">
        <v>23473.187772925772</v>
      </c>
      <c r="G25" s="35">
        <v>56692.4017467249</v>
      </c>
      <c r="H25" s="35">
        <v>41.9014497816594</v>
      </c>
      <c r="I25" s="35">
        <v>3.1500087336244547</v>
      </c>
      <c r="J25" s="35">
        <v>1.0521572052401749</v>
      </c>
      <c r="K25" s="35">
        <v>0.23654148471615727</v>
      </c>
      <c r="L25" s="35">
        <v>0.12408733624454152</v>
      </c>
      <c r="M25" s="35">
        <v>0.08918777292576421</v>
      </c>
      <c r="N25" s="35">
        <v>0.06592139737991268</v>
      </c>
      <c r="O25" s="35">
        <v>0.016803493449781663</v>
      </c>
      <c r="P25" s="35">
        <v>0.05041048034934499</v>
      </c>
      <c r="Q25" s="35">
        <v>0.08143231441048036</v>
      </c>
      <c r="R25" s="35">
        <v>0.010340611353711794</v>
      </c>
      <c r="S25" s="35">
        <v>0.6734323144104806</v>
      </c>
      <c r="T25" s="35">
        <v>0.07626200873362447</v>
      </c>
      <c r="U25" s="35">
        <v>0.1357205240174673</v>
      </c>
      <c r="V25" s="35">
        <v>0.14218340611353716</v>
      </c>
      <c r="W25" s="34">
        <v>1258.3921501118953</v>
      </c>
      <c r="X25" s="35">
        <v>4.448087431693989</v>
      </c>
      <c r="Y25" s="35">
        <v>1.3529411764705883</v>
      </c>
      <c r="Z25" s="35">
        <v>1.3529411764705883</v>
      </c>
      <c r="AH25" s="105"/>
    </row>
    <row r="26" spans="1:34" s="20" customFormat="1" ht="12">
      <c r="A26" s="20">
        <v>1560</v>
      </c>
      <c r="B26" s="35">
        <f t="shared" si="2"/>
        <v>475.609756097561</v>
      </c>
      <c r="C26" s="20">
        <v>476</v>
      </c>
      <c r="D26" s="21">
        <f t="shared" si="0"/>
        <v>0.22666666666666666</v>
      </c>
      <c r="E26" s="21">
        <f t="shared" si="1"/>
        <v>0.2733333333333333</v>
      </c>
      <c r="F26" s="35">
        <v>9442.05882352941</v>
      </c>
      <c r="G26" s="35">
        <v>41856.17647058824</v>
      </c>
      <c r="H26" s="35">
        <v>24.34555882352941</v>
      </c>
      <c r="I26" s="35">
        <v>10.354911764705882</v>
      </c>
      <c r="J26" s="35">
        <v>65.3250588235294</v>
      </c>
      <c r="K26" s="35">
        <v>1.5013235294117648</v>
      </c>
      <c r="L26" s="35">
        <v>11.16285294117647</v>
      </c>
      <c r="M26" s="35">
        <v>6.145176470588235</v>
      </c>
      <c r="N26" s="35">
        <v>0.34729411764705875</v>
      </c>
      <c r="O26" s="35">
        <v>0.01688235294117647</v>
      </c>
      <c r="P26" s="35">
        <v>3.506705882352941</v>
      </c>
      <c r="Q26" s="35">
        <v>2.5709411764705883</v>
      </c>
      <c r="R26" s="35">
        <v>0.4522058823529412</v>
      </c>
      <c r="S26" s="35">
        <v>4.1205</v>
      </c>
      <c r="T26" s="35">
        <v>0.19655882352941179</v>
      </c>
      <c r="U26" s="35">
        <v>0.31473529411764706</v>
      </c>
      <c r="V26" s="35">
        <v>0.15555882352941178</v>
      </c>
      <c r="W26" s="34">
        <v>1206.213511259383</v>
      </c>
      <c r="X26" s="35">
        <v>43.51164658634537</v>
      </c>
      <c r="Y26" s="35">
        <v>17.694444444444446</v>
      </c>
      <c r="Z26" s="35">
        <v>17.694444444444446</v>
      </c>
      <c r="AA26" s="36">
        <v>-53.2</v>
      </c>
      <c r="AB26" s="36">
        <v>-4.1</v>
      </c>
      <c r="AH26" s="105">
        <f t="shared" si="3"/>
        <v>1.0518588931136459</v>
      </c>
    </row>
    <row r="27" spans="1:34" s="20" customFormat="1" ht="12">
      <c r="A27" s="20">
        <v>1620</v>
      </c>
      <c r="B27" s="35">
        <f t="shared" si="2"/>
        <v>493.9024390243903</v>
      </c>
      <c r="C27" s="20">
        <v>456</v>
      </c>
      <c r="D27" s="21">
        <f t="shared" si="0"/>
        <v>0.21714285714285714</v>
      </c>
      <c r="E27" s="21">
        <f t="shared" si="1"/>
        <v>0.28285714285714286</v>
      </c>
      <c r="F27" s="35">
        <v>8375.92105263158</v>
      </c>
      <c r="G27" s="35">
        <v>22704.86842105263</v>
      </c>
      <c r="H27" s="35">
        <v>3.9196184210526313</v>
      </c>
      <c r="I27" s="35">
        <v>0.7594342105263158</v>
      </c>
      <c r="J27" s="35">
        <v>1.4250789473684213</v>
      </c>
      <c r="K27" s="35">
        <v>0.6239605263157895</v>
      </c>
      <c r="L27" s="35">
        <v>0.8740657894736842</v>
      </c>
      <c r="M27" s="35">
        <v>0.34519736842105264</v>
      </c>
      <c r="N27" s="35">
        <v>0.38167105263157897</v>
      </c>
      <c r="O27" s="35">
        <v>0.02475</v>
      </c>
      <c r="P27" s="35">
        <v>0.04689473684210527</v>
      </c>
      <c r="Q27" s="35">
        <v>0.13417105263157894</v>
      </c>
      <c r="R27" s="35">
        <v>0.19930263157894737</v>
      </c>
      <c r="S27" s="35">
        <v>3.145855263157895</v>
      </c>
      <c r="T27" s="35">
        <v>0.11332894736842106</v>
      </c>
      <c r="U27" s="35">
        <v>0.2162368421052632</v>
      </c>
      <c r="V27" s="35">
        <v>0.03647368421052632</v>
      </c>
      <c r="W27" s="34">
        <v>4852.449888641426</v>
      </c>
      <c r="X27" s="35">
        <v>2.2839248434238</v>
      </c>
      <c r="Y27" s="35">
        <v>0.9044368600682594</v>
      </c>
      <c r="Z27" s="35">
        <v>0.9044368600682594</v>
      </c>
      <c r="AH27" s="105"/>
    </row>
    <row r="28" spans="1:34" s="20" customFormat="1" ht="12">
      <c r="A28" s="20">
        <v>1680</v>
      </c>
      <c r="B28" s="35">
        <f t="shared" si="2"/>
        <v>512.1951219512196</v>
      </c>
      <c r="C28" s="20">
        <v>422</v>
      </c>
      <c r="D28" s="21">
        <f t="shared" si="0"/>
        <v>0.20095238095238094</v>
      </c>
      <c r="E28" s="21">
        <f t="shared" si="1"/>
        <v>0.29904761904761906</v>
      </c>
      <c r="F28" s="35">
        <v>14241.611374407585</v>
      </c>
      <c r="G28" s="35">
        <v>67576.96682464455</v>
      </c>
      <c r="H28" s="35">
        <v>32.891127962085314</v>
      </c>
      <c r="I28" s="35">
        <v>6.826151658767773</v>
      </c>
      <c r="J28" s="35">
        <v>3.79478672985782</v>
      </c>
      <c r="K28" s="35">
        <v>8.126796208530807</v>
      </c>
      <c r="L28" s="35">
        <v>3.456976303317536</v>
      </c>
      <c r="M28" s="35">
        <v>4.299270142180095</v>
      </c>
      <c r="N28" s="35">
        <v>7.739876777251185</v>
      </c>
      <c r="O28" s="35">
        <v>0.31995260663507114</v>
      </c>
      <c r="P28" s="35">
        <v>0</v>
      </c>
      <c r="Q28" s="35">
        <v>2.4435450236966827</v>
      </c>
      <c r="R28" s="35">
        <v>1.4345781990521327</v>
      </c>
      <c r="S28" s="35">
        <v>13.711829383886258</v>
      </c>
      <c r="T28" s="35">
        <v>0.6250236966824645</v>
      </c>
      <c r="U28" s="35">
        <v>2.3215165876777255</v>
      </c>
      <c r="V28" s="35">
        <v>1.1265308056872039</v>
      </c>
      <c r="W28" s="34">
        <v>1701.4500355951889</v>
      </c>
      <c r="X28" s="35">
        <v>0.46694744552279793</v>
      </c>
      <c r="Y28" s="35">
        <v>0.5554701019034801</v>
      </c>
      <c r="Z28" s="35">
        <v>0.5554701019034801</v>
      </c>
      <c r="AA28" s="36">
        <v>-55.8</v>
      </c>
      <c r="AB28" s="36">
        <v>-4.8</v>
      </c>
      <c r="AH28" s="105">
        <f t="shared" si="3"/>
        <v>1.0540139800889643</v>
      </c>
    </row>
    <row r="29" spans="1:34" s="20" customFormat="1" ht="12">
      <c r="A29" s="20">
        <v>1740</v>
      </c>
      <c r="B29" s="35">
        <f t="shared" si="2"/>
        <v>530.4878048780488</v>
      </c>
      <c r="C29" s="20">
        <v>426</v>
      </c>
      <c r="D29" s="21">
        <f t="shared" si="0"/>
        <v>0.20285714285714287</v>
      </c>
      <c r="E29" s="21">
        <f t="shared" si="1"/>
        <v>0.29714285714285715</v>
      </c>
      <c r="F29" s="35">
        <v>15248.45070422535</v>
      </c>
      <c r="G29" s="35">
        <v>31038.87323943662</v>
      </c>
      <c r="H29" s="35">
        <v>16.102422535211268</v>
      </c>
      <c r="I29" s="35">
        <v>4.6931830985915495</v>
      </c>
      <c r="J29" s="35">
        <v>1.4545352112676053</v>
      </c>
      <c r="K29" s="35">
        <v>2.570704225352112</v>
      </c>
      <c r="L29" s="35">
        <v>0.10985915492957746</v>
      </c>
      <c r="M29" s="35">
        <v>1.7943661971830986</v>
      </c>
      <c r="N29" s="35">
        <v>1.3988732394366195</v>
      </c>
      <c r="O29" s="35">
        <v>0.18749295774647887</v>
      </c>
      <c r="P29" s="35">
        <v>0.1347605633802817</v>
      </c>
      <c r="Q29" s="35">
        <v>1.1337464788732394</v>
      </c>
      <c r="R29" s="35">
        <v>0.2870985915492958</v>
      </c>
      <c r="S29" s="35">
        <v>9.576788732394366</v>
      </c>
      <c r="T29" s="35">
        <v>0.9989859154929578</v>
      </c>
      <c r="U29" s="35">
        <v>3.100957746478873</v>
      </c>
      <c r="V29" s="35">
        <v>3.3602253521126757</v>
      </c>
      <c r="W29" s="34">
        <v>1492.5688525744874</v>
      </c>
      <c r="X29" s="35">
        <v>0.5658119658119658</v>
      </c>
      <c r="Y29" s="35">
        <v>1.2827225130890054</v>
      </c>
      <c r="Z29" s="35">
        <v>1.2827225130890054</v>
      </c>
      <c r="AH29" s="105"/>
    </row>
    <row r="30" spans="1:34" s="20" customFormat="1" ht="12">
      <c r="A30" s="20">
        <v>1800</v>
      </c>
      <c r="B30" s="35">
        <f t="shared" si="2"/>
        <v>548.7804878048781</v>
      </c>
      <c r="C30" s="20">
        <v>452</v>
      </c>
      <c r="D30" s="21">
        <f t="shared" si="0"/>
        <v>0.21523809523809523</v>
      </c>
      <c r="E30" s="21">
        <f t="shared" si="1"/>
        <v>0.28476190476190477</v>
      </c>
      <c r="F30" s="35">
        <v>12939.026548672568</v>
      </c>
      <c r="G30" s="35">
        <v>43579.91150442479</v>
      </c>
      <c r="H30" s="35">
        <v>21.537261061946904</v>
      </c>
      <c r="I30" s="35">
        <v>1.77283185840708</v>
      </c>
      <c r="J30" s="35">
        <v>0.2910619469026549</v>
      </c>
      <c r="K30" s="35">
        <v>0.32678318584070803</v>
      </c>
      <c r="L30" s="35">
        <v>0.26063274336283193</v>
      </c>
      <c r="M30" s="35">
        <v>0.13891592920353982</v>
      </c>
      <c r="N30" s="35">
        <v>0.12700884955752215</v>
      </c>
      <c r="O30" s="35">
        <v>0.007938053097345134</v>
      </c>
      <c r="P30" s="35">
        <v>0.01984513274336283</v>
      </c>
      <c r="Q30" s="35">
        <v>0.07408849557522125</v>
      </c>
      <c r="R30" s="35">
        <v>0.23946460176991152</v>
      </c>
      <c r="S30" s="35">
        <v>2.565314159292036</v>
      </c>
      <c r="T30" s="35">
        <v>0.11907079646017699</v>
      </c>
      <c r="U30" s="35">
        <v>0.02513716814159292</v>
      </c>
      <c r="V30" s="35">
        <v>0.207712389380531</v>
      </c>
      <c r="W30" s="34">
        <v>1869.572620466542</v>
      </c>
      <c r="X30" s="35">
        <v>0.8906882591093117</v>
      </c>
      <c r="Y30" s="35">
        <v>1.09375</v>
      </c>
      <c r="Z30" s="35">
        <v>1.09375</v>
      </c>
      <c r="AA30" s="36">
        <v>-57.3</v>
      </c>
      <c r="AB30" s="36">
        <v>-4.4</v>
      </c>
      <c r="AH30" s="105">
        <f t="shared" si="3"/>
        <v>1.056115413174923</v>
      </c>
    </row>
    <row r="31" spans="1:34" s="20" customFormat="1" ht="12">
      <c r="A31" s="20">
        <v>1860</v>
      </c>
      <c r="B31" s="35">
        <f t="shared" si="2"/>
        <v>567.0731707317074</v>
      </c>
      <c r="C31" s="20">
        <v>476</v>
      </c>
      <c r="D31" s="21">
        <f t="shared" si="0"/>
        <v>0.22666666666666666</v>
      </c>
      <c r="E31" s="21">
        <f t="shared" si="1"/>
        <v>0.2733333333333333</v>
      </c>
      <c r="F31" s="35">
        <v>10020.882352941177</v>
      </c>
      <c r="G31" s="35">
        <v>45075.882352941175</v>
      </c>
      <c r="H31" s="35">
        <v>34.970588235294116</v>
      </c>
      <c r="I31" s="35">
        <v>25.323529411764703</v>
      </c>
      <c r="J31" s="35">
        <v>7.683882352941176</v>
      </c>
      <c r="K31" s="35">
        <v>11.903264705882354</v>
      </c>
      <c r="L31" s="35">
        <v>0.09888235294117648</v>
      </c>
      <c r="M31" s="35">
        <v>4.424382352941176</v>
      </c>
      <c r="N31" s="35">
        <v>5.785823529411765</v>
      </c>
      <c r="O31" s="35">
        <v>0.5993235294117648</v>
      </c>
      <c r="P31" s="35">
        <v>0.012058823529411764</v>
      </c>
      <c r="Q31" s="35">
        <v>1.4060588235294118</v>
      </c>
      <c r="R31" s="35">
        <v>0.5932941176470587</v>
      </c>
      <c r="S31" s="35">
        <v>15.390676470588234</v>
      </c>
      <c r="T31" s="35">
        <v>1.3156176470588234</v>
      </c>
      <c r="U31" s="35">
        <v>2.3080588235294117</v>
      </c>
      <c r="V31" s="35">
        <v>2.2574117647058825</v>
      </c>
      <c r="W31" s="34">
        <v>747.6</v>
      </c>
      <c r="X31" s="35">
        <v>0.6455273021983587</v>
      </c>
      <c r="Y31" s="35">
        <v>0.7646936223426427</v>
      </c>
      <c r="Z31" s="35">
        <v>0.7646936223426427</v>
      </c>
      <c r="AH31" s="105"/>
    </row>
    <row r="32" spans="1:34" s="20" customFormat="1" ht="12">
      <c r="A32" s="20">
        <v>1920</v>
      </c>
      <c r="B32" s="35">
        <f t="shared" si="2"/>
        <v>585.3658536585366</v>
      </c>
      <c r="C32" s="20">
        <v>392</v>
      </c>
      <c r="D32" s="21">
        <f t="shared" si="0"/>
        <v>0.18666666666666665</v>
      </c>
      <c r="E32" s="21">
        <f t="shared" si="1"/>
        <v>0.31333333333333335</v>
      </c>
      <c r="F32" s="35">
        <v>8980.357142857145</v>
      </c>
      <c r="G32" s="35">
        <v>44196.785714285725</v>
      </c>
      <c r="H32" s="35">
        <v>15.248142857142858</v>
      </c>
      <c r="I32" s="35">
        <v>2.741107142857143</v>
      </c>
      <c r="J32" s="35">
        <v>2.6118571428571435</v>
      </c>
      <c r="K32" s="35">
        <v>0.27192857142857146</v>
      </c>
      <c r="L32" s="35">
        <v>0.20814285714285718</v>
      </c>
      <c r="M32" s="35">
        <v>0.15107142857142858</v>
      </c>
      <c r="N32" s="35">
        <v>0.04364285714285715</v>
      </c>
      <c r="O32" s="35">
        <v>0.005035714285714287</v>
      </c>
      <c r="P32" s="35">
        <v>0.08392857142857145</v>
      </c>
      <c r="Q32" s="35">
        <v>0.07553571428571429</v>
      </c>
      <c r="R32" s="35">
        <v>0.006714285714285716</v>
      </c>
      <c r="S32" s="35">
        <v>0.30717857142857147</v>
      </c>
      <c r="T32" s="35">
        <v>0</v>
      </c>
      <c r="U32" s="35">
        <v>0.28871428571428576</v>
      </c>
      <c r="V32" s="35">
        <v>0.04532142857142858</v>
      </c>
      <c r="W32" s="34">
        <v>2456.8442661192503</v>
      </c>
      <c r="X32" s="35">
        <v>9.60493827160494</v>
      </c>
      <c r="Y32" s="35">
        <v>3.4615384615384612</v>
      </c>
      <c r="Z32" s="35">
        <v>3.4615384615384612</v>
      </c>
      <c r="AA32" s="36">
        <v>-56.2</v>
      </c>
      <c r="AB32" s="36">
        <v>5.2</v>
      </c>
      <c r="AH32" s="105">
        <f t="shared" si="3"/>
        <v>1.065056155965247</v>
      </c>
    </row>
    <row r="33" spans="1:34" s="20" customFormat="1" ht="12">
      <c r="A33" s="20">
        <v>1980</v>
      </c>
      <c r="B33" s="35">
        <f t="shared" si="2"/>
        <v>603.6585365853659</v>
      </c>
      <c r="C33" s="20">
        <v>384</v>
      </c>
      <c r="D33" s="21">
        <f t="shared" si="0"/>
        <v>0.18285714285714286</v>
      </c>
      <c r="E33" s="21">
        <f t="shared" si="1"/>
        <v>0.31714285714285717</v>
      </c>
      <c r="F33" s="35">
        <v>31843.125</v>
      </c>
      <c r="G33" s="35">
        <v>33907.03125</v>
      </c>
      <c r="H33" s="35">
        <v>8.170640625</v>
      </c>
      <c r="I33" s="35">
        <v>3.4999687500000003</v>
      </c>
      <c r="J33" s="35">
        <v>1.9667812500000001</v>
      </c>
      <c r="K33" s="35">
        <v>0.268828125</v>
      </c>
      <c r="L33" s="35">
        <v>0.11446875000000001</v>
      </c>
      <c r="M33" s="35">
        <v>0.21853125</v>
      </c>
      <c r="N33" s="35">
        <v>0.17690625</v>
      </c>
      <c r="O33" s="35">
        <v>0.012140625</v>
      </c>
      <c r="P33" s="35">
        <v>0.02428125</v>
      </c>
      <c r="Q33" s="35">
        <v>0.03815625</v>
      </c>
      <c r="R33" s="35">
        <v>0.008671875</v>
      </c>
      <c r="S33" s="35">
        <v>0.6018281249999999</v>
      </c>
      <c r="T33" s="35">
        <v>0.08671875</v>
      </c>
      <c r="U33" s="35">
        <v>0.16303125000000002</v>
      </c>
      <c r="V33" s="35">
        <v>0.22200000000000003</v>
      </c>
      <c r="W33" s="34">
        <v>2905.3351166592356</v>
      </c>
      <c r="X33" s="35">
        <v>7.316129032258064</v>
      </c>
      <c r="Y33" s="35">
        <v>1.2352941176470589</v>
      </c>
      <c r="Z33" s="35">
        <v>1.2352941176470589</v>
      </c>
      <c r="AH33" s="105"/>
    </row>
    <row r="34" spans="1:34" s="20" customFormat="1" ht="12">
      <c r="A34" s="20">
        <v>2040</v>
      </c>
      <c r="B34" s="35">
        <f t="shared" si="2"/>
        <v>621.9512195121952</v>
      </c>
      <c r="C34" s="20">
        <v>367</v>
      </c>
      <c r="D34" s="21">
        <f t="shared" si="0"/>
        <v>0.17476190476190476</v>
      </c>
      <c r="E34" s="21">
        <f t="shared" si="1"/>
        <v>0.3252380952380952</v>
      </c>
      <c r="F34" s="35">
        <v>43157.41144414169</v>
      </c>
      <c r="G34" s="35">
        <v>37257.92915531335</v>
      </c>
      <c r="H34" s="35">
        <v>147.59871934604905</v>
      </c>
      <c r="I34" s="35">
        <v>36.21388828337874</v>
      </c>
      <c r="J34" s="35">
        <v>19.771640326975476</v>
      </c>
      <c r="K34" s="35">
        <v>27.835506811989102</v>
      </c>
      <c r="L34" s="35">
        <v>0.4410653950953678</v>
      </c>
      <c r="M34" s="35">
        <v>11.93668119891008</v>
      </c>
      <c r="N34" s="35">
        <v>8.70034059945504</v>
      </c>
      <c r="O34" s="35">
        <v>0.7239427792915532</v>
      </c>
      <c r="P34" s="35">
        <v>0.14888283378746595</v>
      </c>
      <c r="Q34" s="35">
        <v>0.10607901907356948</v>
      </c>
      <c r="R34" s="35">
        <v>0.3182370572207085</v>
      </c>
      <c r="S34" s="35">
        <v>5.33000544959128</v>
      </c>
      <c r="T34" s="35">
        <v>1.2785313351498637</v>
      </c>
      <c r="U34" s="35">
        <v>1.4609128065395094</v>
      </c>
      <c r="V34" s="35">
        <v>1.4776621253405993</v>
      </c>
      <c r="W34" s="34">
        <v>202.69517763670788</v>
      </c>
      <c r="X34" s="35">
        <v>0.710302868222237</v>
      </c>
      <c r="Y34" s="35">
        <v>1.3719786096256685</v>
      </c>
      <c r="Z34" s="35">
        <v>1.3719786096256685</v>
      </c>
      <c r="AA34" s="36">
        <v>-58.2</v>
      </c>
      <c r="AB34" s="36">
        <v>-3.1</v>
      </c>
      <c r="AH34" s="105">
        <f t="shared" si="3"/>
        <v>1.058504990443831</v>
      </c>
    </row>
    <row r="35" spans="1:34" s="20" customFormat="1" ht="12">
      <c r="A35" s="20">
        <v>2100</v>
      </c>
      <c r="B35" s="35">
        <f t="shared" si="2"/>
        <v>640.2439024390244</v>
      </c>
      <c r="C35" s="20">
        <v>448</v>
      </c>
      <c r="D35" s="21">
        <f t="shared" si="0"/>
        <v>0.21333333333333332</v>
      </c>
      <c r="E35" s="21">
        <f t="shared" si="1"/>
        <v>0.2866666666666667</v>
      </c>
      <c r="F35" s="35">
        <v>39412.18750000001</v>
      </c>
      <c r="G35" s="35">
        <v>38377.5</v>
      </c>
      <c r="H35" s="35">
        <v>389.6875</v>
      </c>
      <c r="I35" s="35">
        <v>119.75768750000002</v>
      </c>
      <c r="J35" s="35">
        <v>65.870625</v>
      </c>
      <c r="K35" s="35">
        <v>94.2210625</v>
      </c>
      <c r="L35" s="35">
        <v>2.2440625</v>
      </c>
      <c r="M35" s="35">
        <v>46.68859375</v>
      </c>
      <c r="N35" s="35">
        <v>38.858562500000005</v>
      </c>
      <c r="O35" s="35">
        <v>2.3461875000000005</v>
      </c>
      <c r="P35" s="35">
        <v>0.8815000000000002</v>
      </c>
      <c r="Q35" s="35">
        <v>3.3150312500000005</v>
      </c>
      <c r="R35" s="35">
        <v>1.4216875000000002</v>
      </c>
      <c r="S35" s="35">
        <v>22.096625000000003</v>
      </c>
      <c r="T35" s="35">
        <v>3.3351875000000004</v>
      </c>
      <c r="U35" s="35">
        <v>0.5200312500000001</v>
      </c>
      <c r="V35" s="35">
        <v>0.82103125</v>
      </c>
      <c r="W35" s="34">
        <v>75.33195119249213</v>
      </c>
      <c r="X35" s="35">
        <v>0.6991072192589637</v>
      </c>
      <c r="Y35" s="35">
        <v>1.2015007953523755</v>
      </c>
      <c r="Z35" s="35">
        <v>1.2015007953523755</v>
      </c>
      <c r="AH35" s="105"/>
    </row>
    <row r="36" spans="1:34" s="20" customFormat="1" ht="12">
      <c r="A36" s="20">
        <v>2160</v>
      </c>
      <c r="B36" s="35">
        <f t="shared" si="2"/>
        <v>658.5365853658537</v>
      </c>
      <c r="C36" s="20">
        <v>400</v>
      </c>
      <c r="D36" s="21">
        <f t="shared" si="0"/>
        <v>0.1904761904761905</v>
      </c>
      <c r="E36" s="21">
        <f t="shared" si="1"/>
        <v>0.30952380952380953</v>
      </c>
      <c r="F36" s="35">
        <v>35880</v>
      </c>
      <c r="G36" s="35">
        <v>54762.5</v>
      </c>
      <c r="H36" s="35">
        <v>926.25</v>
      </c>
      <c r="I36" s="35">
        <v>407.85712499999994</v>
      </c>
      <c r="J36" s="35">
        <v>202.66837499999997</v>
      </c>
      <c r="K36" s="35">
        <v>231.44224999999997</v>
      </c>
      <c r="L36" s="35">
        <v>3.2938750000000003</v>
      </c>
      <c r="M36" s="35">
        <v>133.76024999999998</v>
      </c>
      <c r="N36" s="35">
        <v>88.41137499999998</v>
      </c>
      <c r="O36" s="35">
        <v>7.790249999999999</v>
      </c>
      <c r="P36" s="35">
        <v>2.9688749999999997</v>
      </c>
      <c r="Q36" s="35">
        <v>31.43725</v>
      </c>
      <c r="R36" s="35">
        <v>14.205750000000002</v>
      </c>
      <c r="S36" s="35">
        <v>57.65012499999999</v>
      </c>
      <c r="T36" s="35">
        <v>23.304124999999996</v>
      </c>
      <c r="U36" s="35">
        <v>34.991125000000004</v>
      </c>
      <c r="V36" s="35">
        <v>30.184375</v>
      </c>
      <c r="W36" s="34">
        <v>41.04805301898077</v>
      </c>
      <c r="X36" s="35">
        <v>0.87567578953281</v>
      </c>
      <c r="Y36" s="35">
        <v>1.512930321465988</v>
      </c>
      <c r="Z36" s="35">
        <v>1.512930321465988</v>
      </c>
      <c r="AA36" s="36">
        <v>-56.9</v>
      </c>
      <c r="AB36" s="36">
        <v>-2.1</v>
      </c>
      <c r="AC36" s="36">
        <v>-35.1</v>
      </c>
      <c r="AD36" s="36">
        <v>-31.2</v>
      </c>
      <c r="AE36" s="36"/>
      <c r="AF36" s="36">
        <v>-30.1</v>
      </c>
      <c r="AH36" s="105">
        <f t="shared" si="3"/>
        <v>1.0581062453610433</v>
      </c>
    </row>
    <row r="37" spans="1:34" s="20" customFormat="1" ht="12">
      <c r="A37" s="20">
        <v>2220</v>
      </c>
      <c r="B37" s="35">
        <f t="shared" si="2"/>
        <v>676.829268292683</v>
      </c>
      <c r="C37" s="20">
        <v>374</v>
      </c>
      <c r="D37" s="21">
        <f t="shared" si="0"/>
        <v>0.17809523809523808</v>
      </c>
      <c r="E37" s="21">
        <f t="shared" si="1"/>
        <v>0.3219047619047619</v>
      </c>
      <c r="F37" s="35">
        <v>40252.72727272727</v>
      </c>
      <c r="G37" s="35">
        <v>56671.93582887701</v>
      </c>
      <c r="H37" s="35">
        <v>1118.8342245989306</v>
      </c>
      <c r="I37" s="35">
        <v>713.9572192513369</v>
      </c>
      <c r="J37" s="35">
        <v>226.52326203208557</v>
      </c>
      <c r="K37" s="35">
        <v>283.03794652406424</v>
      </c>
      <c r="L37" s="35">
        <v>3.096224598930482</v>
      </c>
      <c r="M37" s="35">
        <v>144.86282352941177</v>
      </c>
      <c r="N37" s="35">
        <v>118.75367914438502</v>
      </c>
      <c r="O37" s="35">
        <v>6.420192513368985</v>
      </c>
      <c r="P37" s="35">
        <v>0.7374545454545455</v>
      </c>
      <c r="Q37" s="35">
        <v>35.027283422459895</v>
      </c>
      <c r="R37" s="35">
        <v>13.536267379679147</v>
      </c>
      <c r="S37" s="35">
        <v>69.48520855614973</v>
      </c>
      <c r="T37" s="35">
        <v>17.064481283422463</v>
      </c>
      <c r="U37" s="35">
        <v>23.71422459893048</v>
      </c>
      <c r="V37" s="35">
        <v>18.309839572192516</v>
      </c>
      <c r="W37" s="34">
        <v>30.92110453648915</v>
      </c>
      <c r="X37" s="35">
        <v>0.8003282415449063</v>
      </c>
      <c r="Y37" s="35">
        <v>1.219859667280559</v>
      </c>
      <c r="Z37" s="35">
        <v>1.219859667280559</v>
      </c>
      <c r="AH37" s="105"/>
    </row>
    <row r="38" spans="1:34" s="20" customFormat="1" ht="12">
      <c r="A38" s="20">
        <v>2280</v>
      </c>
      <c r="B38" s="35">
        <f t="shared" si="2"/>
        <v>695.1219512195122</v>
      </c>
      <c r="C38" s="20">
        <v>484</v>
      </c>
      <c r="D38" s="21">
        <f t="shared" si="0"/>
        <v>0.23047619047619045</v>
      </c>
      <c r="E38" s="21">
        <f t="shared" si="1"/>
        <v>0.26952380952380955</v>
      </c>
      <c r="F38" s="35">
        <v>39573.22314049588</v>
      </c>
      <c r="G38" s="35">
        <v>58003.30578512398</v>
      </c>
      <c r="H38" s="35">
        <v>1637.1900826446285</v>
      </c>
      <c r="I38" s="35">
        <v>1168.2520661157027</v>
      </c>
      <c r="J38" s="35">
        <v>183.82253305785127</v>
      </c>
      <c r="K38" s="35">
        <v>412.9051859504133</v>
      </c>
      <c r="L38" s="35">
        <v>60.89528512396696</v>
      </c>
      <c r="M38" s="35">
        <v>81.23386363636367</v>
      </c>
      <c r="N38" s="35">
        <v>63.43760743801654</v>
      </c>
      <c r="O38" s="35">
        <v>5.195739669421489</v>
      </c>
      <c r="P38" s="35">
        <v>9.032611570247935</v>
      </c>
      <c r="Q38" s="35">
        <v>18.246483471074384</v>
      </c>
      <c r="R38" s="35">
        <v>8.620975206611572</v>
      </c>
      <c r="S38" s="35">
        <v>34.25001652892563</v>
      </c>
      <c r="T38" s="35">
        <v>7.01419008264463</v>
      </c>
      <c r="U38" s="35">
        <v>7.387235537190085</v>
      </c>
      <c r="V38" s="35">
        <v>10.350549586776864</v>
      </c>
      <c r="W38" s="34">
        <v>20.675281367236348</v>
      </c>
      <c r="X38" s="35">
        <v>0.44519308381834405</v>
      </c>
      <c r="Y38" s="35">
        <v>1.2805316423028004</v>
      </c>
      <c r="Z38" s="35">
        <v>1.2805316423028004</v>
      </c>
      <c r="AA38" s="36">
        <v>-57.9</v>
      </c>
      <c r="AB38" s="36">
        <v>-3.1</v>
      </c>
      <c r="AC38" s="36">
        <v>-34.4</v>
      </c>
      <c r="AD38" s="36">
        <v>-30.2</v>
      </c>
      <c r="AE38" s="36">
        <v>-30.8</v>
      </c>
      <c r="AF38" s="36">
        <v>-30</v>
      </c>
      <c r="AH38" s="105">
        <f t="shared" si="3"/>
        <v>1.0581679227258252</v>
      </c>
    </row>
    <row r="39" spans="1:34" s="20" customFormat="1" ht="12">
      <c r="A39" s="20">
        <v>2340</v>
      </c>
      <c r="B39" s="35">
        <f t="shared" si="2"/>
        <v>713.4146341463415</v>
      </c>
      <c r="C39" s="20">
        <v>408</v>
      </c>
      <c r="D39" s="21">
        <f t="shared" si="0"/>
        <v>0.19428571428571428</v>
      </c>
      <c r="E39" s="21">
        <f t="shared" si="1"/>
        <v>0.3057142857142857</v>
      </c>
      <c r="F39" s="35">
        <v>16852.5</v>
      </c>
      <c r="G39" s="35">
        <v>50982.35294117647</v>
      </c>
      <c r="H39" s="35">
        <v>1757.6323529411766</v>
      </c>
      <c r="I39" s="35">
        <v>1252.5294117647059</v>
      </c>
      <c r="J39" s="35">
        <v>46.26176470588235</v>
      </c>
      <c r="K39" s="35">
        <v>149.17058823529413</v>
      </c>
      <c r="L39" s="35">
        <v>1.1014705882352942</v>
      </c>
      <c r="M39" s="35">
        <v>4.563235294117647</v>
      </c>
      <c r="N39" s="35">
        <v>2.8323529411764707</v>
      </c>
      <c r="O39" s="35">
        <v>1.7308823529411765</v>
      </c>
      <c r="P39" s="35">
        <v>0</v>
      </c>
      <c r="Q39" s="35">
        <v>0.6294117647058823</v>
      </c>
      <c r="R39" s="35">
        <v>0.31470588235294117</v>
      </c>
      <c r="S39" s="35">
        <v>10.7</v>
      </c>
      <c r="T39" s="35">
        <v>0.6294117647058823</v>
      </c>
      <c r="U39" s="35">
        <v>0.47205882352941175</v>
      </c>
      <c r="V39" s="35">
        <v>0.15735294117647058</v>
      </c>
      <c r="W39" s="34">
        <v>16.93674856246733</v>
      </c>
      <c r="X39" s="35">
        <v>0.31012658227848094</v>
      </c>
      <c r="Y39" s="35">
        <v>1.6111111111111112</v>
      </c>
      <c r="Z39" s="35">
        <v>1.6111111111111112</v>
      </c>
      <c r="AH39" s="105"/>
    </row>
    <row r="40" spans="1:34" s="20" customFormat="1" ht="12">
      <c r="A40" s="20">
        <v>2400</v>
      </c>
      <c r="B40" s="35">
        <f t="shared" si="2"/>
        <v>731.7073170731708</v>
      </c>
      <c r="C40" s="20">
        <v>439</v>
      </c>
      <c r="D40" s="21">
        <f t="shared" si="0"/>
        <v>0.20904761904761904</v>
      </c>
      <c r="E40" s="21">
        <f t="shared" si="1"/>
        <v>0.29095238095238096</v>
      </c>
      <c r="F40" s="35">
        <v>28462.3006833713</v>
      </c>
      <c r="G40" s="35">
        <v>51677.51708428247</v>
      </c>
      <c r="H40" s="35">
        <v>1624.23006833713</v>
      </c>
      <c r="I40" s="35">
        <v>988.1776765375855</v>
      </c>
      <c r="J40" s="35">
        <v>23.756626423690207</v>
      </c>
      <c r="K40" s="35">
        <v>47.82084054669704</v>
      </c>
      <c r="L40" s="35">
        <v>0.6082164009111617</v>
      </c>
      <c r="M40" s="35">
        <v>5.426626423690205</v>
      </c>
      <c r="N40" s="35">
        <v>5.2693530751708435</v>
      </c>
      <c r="O40" s="35">
        <v>0.8963189066059226</v>
      </c>
      <c r="P40" s="35">
        <v>0.05984738041002278</v>
      </c>
      <c r="Q40" s="35">
        <v>1.5963940774487475</v>
      </c>
      <c r="R40" s="35">
        <v>0.3785694760820046</v>
      </c>
      <c r="S40" s="35">
        <v>15.14695444191344</v>
      </c>
      <c r="T40" s="35">
        <v>0.7654897494305241</v>
      </c>
      <c r="U40" s="35">
        <v>3.070309794988611</v>
      </c>
      <c r="V40" s="35">
        <v>2.0932665148063783</v>
      </c>
      <c r="W40" s="34">
        <v>19.7815663292488</v>
      </c>
      <c r="X40" s="35">
        <v>0.49678395762391225</v>
      </c>
      <c r="Y40" s="35">
        <v>1.0298468040147912</v>
      </c>
      <c r="Z40" s="35">
        <v>1.0298468040147912</v>
      </c>
      <c r="AA40" s="36">
        <v>-54.5</v>
      </c>
      <c r="AB40" s="36">
        <v>-3.2</v>
      </c>
      <c r="AC40" s="36">
        <v>-34.4</v>
      </c>
      <c r="AD40" s="36">
        <v>-31.4</v>
      </c>
      <c r="AE40" s="36"/>
      <c r="AF40" s="36">
        <v>-30.7</v>
      </c>
      <c r="AH40" s="105">
        <f t="shared" si="3"/>
        <v>1.0542570068746695</v>
      </c>
    </row>
    <row r="41" spans="1:34" s="20" customFormat="1" ht="12">
      <c r="A41" s="20">
        <v>2460</v>
      </c>
      <c r="B41" s="35">
        <f t="shared" si="2"/>
        <v>750</v>
      </c>
      <c r="C41" s="20">
        <v>467</v>
      </c>
      <c r="D41" s="21">
        <f t="shared" si="0"/>
        <v>0.22238095238095237</v>
      </c>
      <c r="E41" s="21">
        <f t="shared" si="1"/>
        <v>0.27761904761904765</v>
      </c>
      <c r="F41" s="35">
        <v>22121.541755888655</v>
      </c>
      <c r="G41" s="35">
        <v>36303.29764453962</v>
      </c>
      <c r="H41" s="35">
        <v>1245.89721627409</v>
      </c>
      <c r="I41" s="35">
        <v>662.89721627409</v>
      </c>
      <c r="J41" s="35">
        <v>46.5975546038544</v>
      </c>
      <c r="K41" s="35">
        <v>34.84642184154176</v>
      </c>
      <c r="L41" s="35">
        <v>0.5430513918629551</v>
      </c>
      <c r="M41" s="35">
        <v>7.746284796573877</v>
      </c>
      <c r="N41" s="35">
        <v>3.8275760171306215</v>
      </c>
      <c r="O41" s="35">
        <v>0.8576466809421844</v>
      </c>
      <c r="P41" s="35">
        <v>0.09612633832976447</v>
      </c>
      <c r="Q41" s="35">
        <v>1.9075460385438976</v>
      </c>
      <c r="R41" s="35">
        <v>0.45940899357601717</v>
      </c>
      <c r="S41" s="35">
        <v>19.898152034261248</v>
      </c>
      <c r="T41" s="35">
        <v>0.5830000000000001</v>
      </c>
      <c r="U41" s="35">
        <v>5.79254817987152</v>
      </c>
      <c r="V41" s="35">
        <v>2.8126316916488228</v>
      </c>
      <c r="W41" s="34">
        <v>19.018966644865927</v>
      </c>
      <c r="X41" s="35">
        <v>1.3372263819725576</v>
      </c>
      <c r="Y41" s="35">
        <v>2.0238095238095237</v>
      </c>
      <c r="Z41" s="35">
        <v>2.0238095238095237</v>
      </c>
      <c r="AH41" s="105"/>
    </row>
    <row r="42" spans="1:34" s="20" customFormat="1" ht="12">
      <c r="A42" s="20">
        <v>2520</v>
      </c>
      <c r="B42" s="35">
        <f t="shared" si="2"/>
        <v>768.2926829268293</v>
      </c>
      <c r="C42" s="20">
        <v>478</v>
      </c>
      <c r="D42" s="21">
        <f t="shared" si="0"/>
        <v>0.2276190476190476</v>
      </c>
      <c r="E42" s="21">
        <f t="shared" si="1"/>
        <v>0.2723809523809524</v>
      </c>
      <c r="F42" s="35">
        <v>28360.669456066946</v>
      </c>
      <c r="G42" s="35">
        <v>60575.757322175734</v>
      </c>
      <c r="H42" s="35">
        <v>2188.6778242677824</v>
      </c>
      <c r="I42" s="35">
        <v>880.7364016736402</v>
      </c>
      <c r="J42" s="35">
        <v>82.44937238493725</v>
      </c>
      <c r="K42" s="35">
        <v>29.79665271966527</v>
      </c>
      <c r="L42" s="35">
        <v>0.09573221757322176</v>
      </c>
      <c r="M42" s="35">
        <v>6.222594142259415</v>
      </c>
      <c r="N42" s="35">
        <v>1.9146443514644356</v>
      </c>
      <c r="O42" s="35">
        <v>0.35899581589958157</v>
      </c>
      <c r="P42" s="35">
        <v>0</v>
      </c>
      <c r="Q42" s="35">
        <v>0.8376569037656904</v>
      </c>
      <c r="R42" s="35">
        <v>0.35899581589958157</v>
      </c>
      <c r="S42" s="35">
        <v>9.333891213389121</v>
      </c>
      <c r="T42" s="35">
        <v>0.23933054393305445</v>
      </c>
      <c r="U42" s="35">
        <v>0.598326359832636</v>
      </c>
      <c r="V42" s="35">
        <v>0.23933054393305445</v>
      </c>
      <c r="W42" s="34">
        <v>19.735282651072126</v>
      </c>
      <c r="X42" s="35">
        <v>2.7670682730923697</v>
      </c>
      <c r="Y42" s="35">
        <v>3.25</v>
      </c>
      <c r="Z42" s="35">
        <v>3.25</v>
      </c>
      <c r="AA42" s="36">
        <v>-54.2</v>
      </c>
      <c r="AB42" s="36">
        <v>-2.9</v>
      </c>
      <c r="AC42" s="36">
        <v>-34.5</v>
      </c>
      <c r="AD42" s="36">
        <v>-32</v>
      </c>
      <c r="AH42" s="105">
        <f t="shared" si="3"/>
        <v>1.054239796997251</v>
      </c>
    </row>
    <row r="43" spans="1:34" s="20" customFormat="1" ht="12">
      <c r="A43" s="20">
        <v>2580</v>
      </c>
      <c r="B43" s="35">
        <f t="shared" si="2"/>
        <v>786.5853658536586</v>
      </c>
      <c r="C43" s="20">
        <v>467</v>
      </c>
      <c r="D43" s="21">
        <f t="shared" si="0"/>
        <v>0.22238095238095237</v>
      </c>
      <c r="E43" s="21">
        <f t="shared" si="1"/>
        <v>0.27761904761904765</v>
      </c>
      <c r="F43" s="35">
        <v>20286.402569593152</v>
      </c>
      <c r="G43" s="35">
        <v>33569.31477516061</v>
      </c>
      <c r="H43" s="35">
        <v>1144.7773019271951</v>
      </c>
      <c r="I43" s="35">
        <v>364.5310492505354</v>
      </c>
      <c r="J43" s="35">
        <v>50.152980728051396</v>
      </c>
      <c r="K43" s="35">
        <v>16.833344753747326</v>
      </c>
      <c r="L43" s="35">
        <v>0.9849828693790152</v>
      </c>
      <c r="M43" s="35">
        <v>8.179477516059958</v>
      </c>
      <c r="N43" s="35">
        <v>2.2883062098501075</v>
      </c>
      <c r="O43" s="35">
        <v>0.6404261241970023</v>
      </c>
      <c r="P43" s="35">
        <v>0.1011199143468951</v>
      </c>
      <c r="Q43" s="35">
        <v>1.876336188436831</v>
      </c>
      <c r="R43" s="35">
        <v>0.3283276231263384</v>
      </c>
      <c r="S43" s="35">
        <v>16.712250535331908</v>
      </c>
      <c r="T43" s="35">
        <v>0.5792548179871522</v>
      </c>
      <c r="U43" s="35">
        <v>4.650267665952891</v>
      </c>
      <c r="V43" s="35">
        <v>2.892528907922913</v>
      </c>
      <c r="W43" s="34">
        <v>22.241521918941277</v>
      </c>
      <c r="X43" s="35">
        <v>2.979382972411747</v>
      </c>
      <c r="Y43" s="35">
        <v>3.574468085106383</v>
      </c>
      <c r="Z43" s="35">
        <v>3.574468085106383</v>
      </c>
      <c r="AH43" s="105"/>
    </row>
    <row r="44" spans="1:34" s="20" customFormat="1" ht="12">
      <c r="A44" s="20">
        <v>2640</v>
      </c>
      <c r="B44" s="35">
        <f t="shared" si="2"/>
        <v>804.8780487804878</v>
      </c>
      <c r="C44" s="20">
        <v>510</v>
      </c>
      <c r="D44" s="21">
        <f t="shared" si="0"/>
        <v>0.24285714285714283</v>
      </c>
      <c r="E44" s="21">
        <f t="shared" si="1"/>
        <v>0.2571428571428572</v>
      </c>
      <c r="F44" s="35">
        <v>19185.88235294118</v>
      </c>
      <c r="G44" s="35">
        <v>29975.294117647063</v>
      </c>
      <c r="H44" s="35">
        <v>602.4705882352944</v>
      </c>
      <c r="I44" s="35">
        <v>114.35294117647062</v>
      </c>
      <c r="J44" s="35">
        <v>23.84682352941177</v>
      </c>
      <c r="K44" s="35">
        <v>6.306352941176472</v>
      </c>
      <c r="L44" s="35">
        <v>0.8502352941176473</v>
      </c>
      <c r="M44" s="35">
        <v>4.886470588235295</v>
      </c>
      <c r="N44" s="35">
        <v>0.8131764705882355</v>
      </c>
      <c r="O44" s="35">
        <v>0.14505882352941182</v>
      </c>
      <c r="P44" s="35">
        <v>0.08894117647058826</v>
      </c>
      <c r="Q44" s="35">
        <v>0.5410588235294119</v>
      </c>
      <c r="R44" s="35">
        <v>0.283764705882353</v>
      </c>
      <c r="S44" s="35">
        <v>4.636588235294118</v>
      </c>
      <c r="T44" s="35">
        <v>0.2424705882352942</v>
      </c>
      <c r="U44" s="35">
        <v>0.743294117647059</v>
      </c>
      <c r="V44" s="35">
        <v>0.20435294117647065</v>
      </c>
      <c r="W44" s="34">
        <v>41.81683899556867</v>
      </c>
      <c r="X44" s="35">
        <v>3.781396910678307</v>
      </c>
      <c r="Y44" s="35">
        <v>6.009114583333333</v>
      </c>
      <c r="Z44" s="35">
        <v>6.009114583333333</v>
      </c>
      <c r="AA44" s="36">
        <v>-50.2</v>
      </c>
      <c r="AB44" s="36"/>
      <c r="AC44" s="36">
        <v>-34.4</v>
      </c>
      <c r="AD44" s="36">
        <v>-32.2</v>
      </c>
      <c r="AH44" s="105"/>
    </row>
    <row r="45" spans="1:34" s="20" customFormat="1" ht="12">
      <c r="A45" s="20">
        <v>2700</v>
      </c>
      <c r="B45" s="35">
        <f t="shared" si="2"/>
        <v>823.1707317073171</v>
      </c>
      <c r="C45" s="20">
        <v>427</v>
      </c>
      <c r="D45" s="21">
        <f t="shared" si="0"/>
        <v>0.2033333333333333</v>
      </c>
      <c r="E45" s="21">
        <f t="shared" si="1"/>
        <v>0.2966666666666667</v>
      </c>
      <c r="F45" s="35">
        <v>481.47540983606564</v>
      </c>
      <c r="G45" s="35">
        <v>45579.67213114755</v>
      </c>
      <c r="H45" s="35">
        <v>1344.6295081967216</v>
      </c>
      <c r="I45" s="35">
        <v>168.0786885245902</v>
      </c>
      <c r="J45" s="35">
        <v>54.02445901639345</v>
      </c>
      <c r="K45" s="35">
        <v>15.984983606557378</v>
      </c>
      <c r="L45" s="35">
        <v>3.402426229508197</v>
      </c>
      <c r="M45" s="35">
        <v>12.840803278688528</v>
      </c>
      <c r="N45" s="35">
        <v>3.584803278688525</v>
      </c>
      <c r="O45" s="35">
        <v>0.32536065573770495</v>
      </c>
      <c r="P45" s="35">
        <v>0.2144754098360656</v>
      </c>
      <c r="Q45" s="35">
        <v>1.491114754098361</v>
      </c>
      <c r="R45" s="35">
        <v>0.7265901639344263</v>
      </c>
      <c r="S45" s="35">
        <v>12.70365573770492</v>
      </c>
      <c r="T45" s="35">
        <v>0.426032786885246</v>
      </c>
      <c r="U45" s="35">
        <v>1.2299508196721314</v>
      </c>
      <c r="V45" s="35">
        <v>0.3895573770491805</v>
      </c>
      <c r="W45" s="34">
        <v>30.13117283950617</v>
      </c>
      <c r="X45" s="35">
        <v>3.3797006206644764</v>
      </c>
      <c r="Y45" s="35">
        <v>3.5820105820105823</v>
      </c>
      <c r="Z45" s="35">
        <v>3.5820105820105823</v>
      </c>
      <c r="AA45" s="36">
        <v>-49.4</v>
      </c>
      <c r="AB45" s="36">
        <v>-5.7</v>
      </c>
      <c r="AC45" s="36">
        <v>-34.5</v>
      </c>
      <c r="AD45" s="36">
        <v>-32.9</v>
      </c>
      <c r="AH45" s="105">
        <f t="shared" si="3"/>
        <v>1.04597096570587</v>
      </c>
    </row>
    <row r="46" spans="1:34" s="20" customFormat="1" ht="12">
      <c r="A46" s="20">
        <v>2760</v>
      </c>
      <c r="B46" s="35">
        <f t="shared" si="2"/>
        <v>841.4634146341464</v>
      </c>
      <c r="C46" s="20">
        <v>400</v>
      </c>
      <c r="D46" s="21">
        <f t="shared" si="0"/>
        <v>0.1904761904761905</v>
      </c>
      <c r="E46" s="21">
        <f t="shared" si="1"/>
        <v>0.30952380952380953</v>
      </c>
      <c r="F46" s="35">
        <v>1641.25</v>
      </c>
      <c r="G46" s="35">
        <v>29948.75</v>
      </c>
      <c r="H46" s="35">
        <v>427.47575</v>
      </c>
      <c r="I46" s="35">
        <v>19.868875</v>
      </c>
      <c r="J46" s="35">
        <v>11.584624999999997</v>
      </c>
      <c r="K46" s="35">
        <v>3.37675</v>
      </c>
      <c r="L46" s="35">
        <v>1.13425</v>
      </c>
      <c r="M46" s="35">
        <v>8.074625</v>
      </c>
      <c r="N46" s="35">
        <v>1.857375</v>
      </c>
      <c r="O46" s="35">
        <v>0.170625</v>
      </c>
      <c r="P46" s="35">
        <v>0.32825</v>
      </c>
      <c r="Q46" s="35">
        <v>1.261</v>
      </c>
      <c r="R46" s="35">
        <v>0.38025000000000003</v>
      </c>
      <c r="S46" s="35">
        <v>10.391875</v>
      </c>
      <c r="T46" s="35">
        <v>3.0809999999999995</v>
      </c>
      <c r="U46" s="35">
        <v>2.916875</v>
      </c>
      <c r="V46" s="35">
        <v>5.367375</v>
      </c>
      <c r="W46" s="34">
        <v>66.94782573949558</v>
      </c>
      <c r="X46" s="35">
        <v>3.43070259865255</v>
      </c>
      <c r="Y46" s="35">
        <v>4.347331583552055</v>
      </c>
      <c r="Z46" s="35">
        <v>4.347331583552055</v>
      </c>
      <c r="AA46" s="36">
        <v>-48.19</v>
      </c>
      <c r="AB46" s="36">
        <v>-5.4</v>
      </c>
      <c r="AC46" s="36">
        <v>-34.2</v>
      </c>
      <c r="AH46" s="105">
        <f t="shared" si="3"/>
        <v>1.04495645139261</v>
      </c>
    </row>
    <row r="47" spans="1:34" s="20" customFormat="1" ht="12">
      <c r="A47" s="20">
        <v>2820</v>
      </c>
      <c r="B47" s="35">
        <f t="shared" si="2"/>
        <v>859.7560975609756</v>
      </c>
      <c r="C47" s="20">
        <v>451</v>
      </c>
      <c r="D47" s="21">
        <f t="shared" si="0"/>
        <v>0.21476190476190476</v>
      </c>
      <c r="E47" s="21">
        <f t="shared" si="1"/>
        <v>0.28523809523809524</v>
      </c>
      <c r="F47" s="35">
        <v>305.47671840354764</v>
      </c>
      <c r="G47" s="35">
        <v>25567.073170731706</v>
      </c>
      <c r="H47" s="35">
        <v>929.7117516629711</v>
      </c>
      <c r="I47" s="35">
        <v>39.73986474501109</v>
      </c>
      <c r="J47" s="35">
        <v>40.93786474501108</v>
      </c>
      <c r="K47" s="35">
        <v>14.345452328159645</v>
      </c>
      <c r="L47" s="35">
        <v>2.9963281596452322</v>
      </c>
      <c r="M47" s="35">
        <v>32.025913525498886</v>
      </c>
      <c r="N47" s="35">
        <v>22.249330376940133</v>
      </c>
      <c r="O47" s="35">
        <v>0.9509623059866962</v>
      </c>
      <c r="P47" s="35">
        <v>1.1169822616407983</v>
      </c>
      <c r="Q47" s="35">
        <v>4.861064301552107</v>
      </c>
      <c r="R47" s="35">
        <v>1.4808980044345899</v>
      </c>
      <c r="S47" s="35">
        <v>25.32269179600887</v>
      </c>
      <c r="T47" s="35">
        <v>10.488476718403547</v>
      </c>
      <c r="U47" s="35">
        <v>8.09778935698448</v>
      </c>
      <c r="V47" s="35">
        <v>11.241543237250553</v>
      </c>
      <c r="W47" s="34">
        <v>26.3727170474613</v>
      </c>
      <c r="X47" s="35">
        <v>2.8537172484029254</v>
      </c>
      <c r="Y47" s="35">
        <v>1.4394102196752625</v>
      </c>
      <c r="Z47" s="35">
        <v>1.4394102196752625</v>
      </c>
      <c r="AH47" s="105"/>
    </row>
    <row r="48" spans="1:34" s="20" customFormat="1" ht="12">
      <c r="A48" s="20">
        <v>2880</v>
      </c>
      <c r="B48" s="35">
        <f t="shared" si="2"/>
        <v>878.048780487805</v>
      </c>
      <c r="C48" s="20">
        <v>370</v>
      </c>
      <c r="D48" s="21">
        <f t="shared" si="0"/>
        <v>0.17619047619047618</v>
      </c>
      <c r="E48" s="21">
        <f t="shared" si="1"/>
        <v>0.3238095238095238</v>
      </c>
      <c r="F48" s="35">
        <v>4024.8648648648655</v>
      </c>
      <c r="G48" s="35">
        <v>34349.189189189194</v>
      </c>
      <c r="H48" s="35">
        <v>4521.081081081082</v>
      </c>
      <c r="I48" s="35">
        <v>525.5131891891891</v>
      </c>
      <c r="J48" s="35">
        <v>64.67718918918919</v>
      </c>
      <c r="K48" s="35">
        <v>18.218486486486487</v>
      </c>
      <c r="L48" s="35">
        <v>3.282378378378379</v>
      </c>
      <c r="M48" s="35">
        <v>15.461729729729731</v>
      </c>
      <c r="N48" s="35">
        <v>15.483783783783787</v>
      </c>
      <c r="O48" s="35">
        <v>0.44659459459459466</v>
      </c>
      <c r="P48" s="35">
        <v>1.6025945945945947</v>
      </c>
      <c r="Q48" s="35">
        <v>9.363783783783784</v>
      </c>
      <c r="R48" s="35">
        <v>3.0967567567567573</v>
      </c>
      <c r="S48" s="35">
        <v>33.136216216216226</v>
      </c>
      <c r="T48" s="35">
        <v>6.676864864864866</v>
      </c>
      <c r="U48" s="35">
        <v>38.76367567567568</v>
      </c>
      <c r="V48" s="35">
        <v>48.50054054054055</v>
      </c>
      <c r="W48" s="34">
        <v>6.806409897372158</v>
      </c>
      <c r="X48" s="35">
        <v>3.5500857459901143</v>
      </c>
      <c r="Y48" s="35">
        <v>0.9985756676557862</v>
      </c>
      <c r="Z48" s="35">
        <v>0.9985756676557862</v>
      </c>
      <c r="AA48" s="36">
        <v>-43.6</v>
      </c>
      <c r="AB48" s="36">
        <v>-2.3</v>
      </c>
      <c r="AC48" s="36">
        <v>-33.8</v>
      </c>
      <c r="AD48" s="36">
        <v>-31.5</v>
      </c>
      <c r="AE48" s="36"/>
      <c r="AF48" s="36">
        <v>-31.4</v>
      </c>
      <c r="AH48" s="105">
        <f t="shared" si="3"/>
        <v>1.0431827687160184</v>
      </c>
    </row>
    <row r="49" spans="1:34" s="20" customFormat="1" ht="12">
      <c r="A49" s="20">
        <v>2940</v>
      </c>
      <c r="B49" s="35">
        <f t="shared" si="2"/>
        <v>896.3414634146342</v>
      </c>
      <c r="C49" s="20">
        <v>377</v>
      </c>
      <c r="D49" s="21">
        <f t="shared" si="0"/>
        <v>0.17952380952380953</v>
      </c>
      <c r="E49" s="21">
        <f t="shared" si="1"/>
        <v>0.32047619047619047</v>
      </c>
      <c r="F49" s="35">
        <v>2409.9469496021215</v>
      </c>
      <c r="G49" s="35">
        <v>40756.665782493365</v>
      </c>
      <c r="H49" s="35">
        <v>4223.655172413793</v>
      </c>
      <c r="I49" s="35">
        <v>1385.2732095490715</v>
      </c>
      <c r="J49" s="35">
        <v>377.42803978779835</v>
      </c>
      <c r="K49" s="35">
        <v>372.2100583554376</v>
      </c>
      <c r="L49" s="35">
        <v>10.42525198938992</v>
      </c>
      <c r="M49" s="35">
        <v>201.98033156498673</v>
      </c>
      <c r="N49" s="35">
        <v>89.5339920424403</v>
      </c>
      <c r="O49" s="35">
        <v>5.717822281167108</v>
      </c>
      <c r="P49" s="35">
        <v>8.19560477453581</v>
      </c>
      <c r="Q49" s="35">
        <v>56.285649867374005</v>
      </c>
      <c r="R49" s="35">
        <v>15.421875331564985</v>
      </c>
      <c r="S49" s="35">
        <v>50.067986737400524</v>
      </c>
      <c r="T49" s="35">
        <v>12.194331564986738</v>
      </c>
      <c r="U49" s="35">
        <v>36.47053050397878</v>
      </c>
      <c r="V49" s="35">
        <v>27.25025198938992</v>
      </c>
      <c r="W49" s="34">
        <v>7.266390833863782</v>
      </c>
      <c r="X49" s="35">
        <v>1.0140189157042552</v>
      </c>
      <c r="Y49" s="35">
        <v>2.255906689263284</v>
      </c>
      <c r="Z49" s="35">
        <v>2.255906689263284</v>
      </c>
      <c r="AH49" s="105"/>
    </row>
    <row r="50" spans="1:34" s="20" customFormat="1" ht="12.75" thickBot="1">
      <c r="A50" s="112">
        <v>3000</v>
      </c>
      <c r="B50" s="113">
        <f t="shared" si="2"/>
        <v>914.6341463414635</v>
      </c>
      <c r="C50" s="112">
        <v>442</v>
      </c>
      <c r="D50" s="114">
        <f t="shared" si="0"/>
        <v>0.21047619047619046</v>
      </c>
      <c r="E50" s="114">
        <f t="shared" si="1"/>
        <v>0.2895238095238095</v>
      </c>
      <c r="F50" s="113">
        <v>1182.9864253393666</v>
      </c>
      <c r="G50" s="113">
        <v>47457.01357466063</v>
      </c>
      <c r="H50" s="113">
        <v>17717.285067873305</v>
      </c>
      <c r="I50" s="113">
        <v>12184.760180995476</v>
      </c>
      <c r="J50" s="113">
        <v>4029.031674208145</v>
      </c>
      <c r="K50" s="113">
        <v>6605.466063348416</v>
      </c>
      <c r="L50" s="113">
        <v>75.5185520361991</v>
      </c>
      <c r="M50" s="113">
        <v>2331.58371040724</v>
      </c>
      <c r="N50" s="113">
        <v>2693.357466063349</v>
      </c>
      <c r="O50" s="113">
        <v>54.609954751131234</v>
      </c>
      <c r="P50" s="113">
        <v>61.62533936651584</v>
      </c>
      <c r="Q50" s="113">
        <v>537.020814479638</v>
      </c>
      <c r="R50" s="113">
        <v>149.93665158371041</v>
      </c>
      <c r="S50" s="113">
        <v>1724.9592760180997</v>
      </c>
      <c r="T50" s="113">
        <v>59.56199095022624</v>
      </c>
      <c r="U50" s="113">
        <v>135.35565610859732</v>
      </c>
      <c r="V50" s="113">
        <v>48.1447963800905</v>
      </c>
      <c r="W50" s="115">
        <v>1.587082528291471</v>
      </c>
      <c r="X50" s="113">
        <v>0.6099541857559351</v>
      </c>
      <c r="Y50" s="113">
        <v>0.8656792645556689</v>
      </c>
      <c r="Z50" s="113">
        <v>0.8656792645556689</v>
      </c>
      <c r="AA50" s="133">
        <v>-41.6</v>
      </c>
      <c r="AB50" s="133"/>
      <c r="AC50" s="133">
        <v>-34.1</v>
      </c>
      <c r="AD50" s="133">
        <v>-31.8</v>
      </c>
      <c r="AE50" s="133">
        <v>-32.4</v>
      </c>
      <c r="AF50" s="133">
        <v>-31.2</v>
      </c>
      <c r="AG50" s="133">
        <v>-29.1</v>
      </c>
      <c r="AH50" s="118">
        <f t="shared" si="3"/>
        <v>1.0434056761268782</v>
      </c>
    </row>
    <row r="51" ht="12.75">
      <c r="AH51" s="105"/>
    </row>
    <row r="52" ht="12.75">
      <c r="A52" s="32" t="s">
        <v>51</v>
      </c>
    </row>
  </sheetData>
  <printOptions/>
  <pageMargins left="0.75" right="0.75" top="1" bottom="1" header="0.5" footer="0.5"/>
  <pageSetup fitToHeight="1" fitToWidth="1" orientation="portrait"/>
</worksheet>
</file>

<file path=xl/worksheets/sheet23.xml><?xml version="1.0" encoding="utf-8"?>
<worksheet xmlns="http://schemas.openxmlformats.org/spreadsheetml/2006/main" xmlns:r="http://schemas.openxmlformats.org/officeDocument/2006/relationships">
  <sheetPr>
    <pageSetUpPr fitToPage="1"/>
  </sheetPr>
  <dimension ref="A1:AA59"/>
  <sheetViews>
    <sheetView workbookViewId="0" topLeftCell="A1">
      <selection activeCell="A1" sqref="A1"/>
    </sheetView>
  </sheetViews>
  <sheetFormatPr defaultColWidth="11.00390625" defaultRowHeight="12.75"/>
  <cols>
    <col min="1" max="1" width="8.25390625" style="62" bestFit="1" customWidth="1"/>
    <col min="2" max="2" width="4.375" style="62" customWidth="1"/>
    <col min="3" max="3" width="7.875" style="62" customWidth="1"/>
    <col min="4" max="4" width="6.25390625" style="62" bestFit="1" customWidth="1"/>
    <col min="5" max="5" width="5.25390625" style="8" bestFit="1" customWidth="1"/>
    <col min="6" max="6" width="6.125" style="0" bestFit="1" customWidth="1"/>
    <col min="7" max="7" width="4.00390625" style="0" bestFit="1" customWidth="1"/>
    <col min="8" max="8" width="6.125" style="0" bestFit="1" customWidth="1"/>
    <col min="9" max="9" width="4.00390625" style="0" bestFit="1" customWidth="1"/>
    <col min="10" max="10" width="6.125" style="0" bestFit="1" customWidth="1"/>
    <col min="11" max="19" width="4.00390625" style="0" bestFit="1" customWidth="1"/>
    <col min="20" max="20" width="6.00390625" style="0" bestFit="1" customWidth="1"/>
    <col min="21" max="21" width="6.625" style="26" bestFit="1" customWidth="1"/>
    <col min="22" max="22" width="5.625" style="26" bestFit="1" customWidth="1"/>
    <col min="23" max="23" width="5.375" style="26" bestFit="1" customWidth="1"/>
    <col min="24" max="26" width="5.75390625" style="0" bestFit="1" customWidth="1"/>
    <col min="27" max="27" width="8.125" style="0" bestFit="1" customWidth="1"/>
  </cols>
  <sheetData>
    <row r="1" spans="1:27" s="20" customFormat="1" ht="12.75" thickBot="1">
      <c r="A1" s="32" t="s">
        <v>26</v>
      </c>
      <c r="B1" s="3"/>
      <c r="C1" s="3"/>
      <c r="D1" s="3"/>
      <c r="E1" s="35"/>
      <c r="F1" s="3"/>
      <c r="G1" s="3"/>
      <c r="H1" s="3"/>
      <c r="I1" s="3"/>
      <c r="J1" s="3"/>
      <c r="K1" s="3"/>
      <c r="L1" s="3"/>
      <c r="M1" s="3"/>
      <c r="N1" s="3"/>
      <c r="O1" s="3"/>
      <c r="P1" s="3"/>
      <c r="Q1" s="3"/>
      <c r="R1" s="3"/>
      <c r="S1" s="3"/>
      <c r="T1" s="3"/>
      <c r="U1" s="12"/>
      <c r="V1" s="12"/>
      <c r="W1" s="12"/>
      <c r="X1" s="3"/>
      <c r="Y1" s="12"/>
      <c r="Z1" s="3"/>
      <c r="AA1" s="3"/>
    </row>
    <row r="2" spans="1:26" ht="13.5">
      <c r="A2" s="106" t="s">
        <v>111</v>
      </c>
      <c r="B2" s="106" t="s">
        <v>264</v>
      </c>
      <c r="C2" s="106" t="s">
        <v>111</v>
      </c>
      <c r="D2" s="106" t="s">
        <v>150</v>
      </c>
      <c r="E2" s="109" t="s">
        <v>150</v>
      </c>
      <c r="F2" s="106" t="s">
        <v>126</v>
      </c>
      <c r="G2" s="106" t="s">
        <v>127</v>
      </c>
      <c r="H2" s="106" t="s">
        <v>128</v>
      </c>
      <c r="I2" s="106" t="s">
        <v>129</v>
      </c>
      <c r="J2" s="106" t="s">
        <v>130</v>
      </c>
      <c r="K2" s="106" t="s">
        <v>131</v>
      </c>
      <c r="L2" s="106" t="s">
        <v>132</v>
      </c>
      <c r="M2" s="106" t="s">
        <v>133</v>
      </c>
      <c r="N2" s="106" t="s">
        <v>134</v>
      </c>
      <c r="O2" s="106" t="s">
        <v>303</v>
      </c>
      <c r="P2" s="106" t="s">
        <v>304</v>
      </c>
      <c r="Q2" s="106" t="s">
        <v>278</v>
      </c>
      <c r="R2" s="106" t="s">
        <v>279</v>
      </c>
      <c r="S2" s="106" t="s">
        <v>280</v>
      </c>
      <c r="T2" s="106" t="s">
        <v>102</v>
      </c>
      <c r="U2" s="106" t="s">
        <v>186</v>
      </c>
      <c r="V2" s="109" t="s">
        <v>187</v>
      </c>
      <c r="W2" s="109" t="s">
        <v>188</v>
      </c>
      <c r="X2" s="111" t="s">
        <v>282</v>
      </c>
      <c r="Y2" s="110" t="s">
        <v>154</v>
      </c>
      <c r="Z2" s="110" t="s">
        <v>155</v>
      </c>
    </row>
    <row r="3" spans="1:26" ht="13.5" thickBot="1">
      <c r="A3" s="4" t="s">
        <v>285</v>
      </c>
      <c r="B3" s="4" t="s">
        <v>265</v>
      </c>
      <c r="C3" s="4" t="s">
        <v>229</v>
      </c>
      <c r="D3" s="4" t="s">
        <v>284</v>
      </c>
      <c r="E3" s="7" t="s">
        <v>151</v>
      </c>
      <c r="F3" s="4" t="s">
        <v>286</v>
      </c>
      <c r="G3" s="4" t="s">
        <v>286</v>
      </c>
      <c r="H3" s="4" t="s">
        <v>286</v>
      </c>
      <c r="I3" s="4" t="s">
        <v>286</v>
      </c>
      <c r="J3" s="4" t="s">
        <v>286</v>
      </c>
      <c r="K3" s="4" t="s">
        <v>286</v>
      </c>
      <c r="L3" s="4" t="s">
        <v>286</v>
      </c>
      <c r="M3" s="4" t="s">
        <v>286</v>
      </c>
      <c r="N3" s="4" t="s">
        <v>286</v>
      </c>
      <c r="O3" s="4" t="s">
        <v>286</v>
      </c>
      <c r="P3" s="4" t="s">
        <v>286</v>
      </c>
      <c r="Q3" s="4" t="s">
        <v>286</v>
      </c>
      <c r="R3" s="4" t="s">
        <v>286</v>
      </c>
      <c r="S3" s="4" t="s">
        <v>286</v>
      </c>
      <c r="T3" s="4" t="s">
        <v>286</v>
      </c>
      <c r="U3" s="7" t="s">
        <v>271</v>
      </c>
      <c r="V3" s="7" t="s">
        <v>271</v>
      </c>
      <c r="W3" s="7" t="s">
        <v>271</v>
      </c>
      <c r="X3" s="7" t="s">
        <v>118</v>
      </c>
      <c r="Y3" s="4" t="s">
        <v>118</v>
      </c>
      <c r="Z3" s="4" t="s">
        <v>118</v>
      </c>
    </row>
    <row r="4" spans="1:26" s="20" customFormat="1" ht="12">
      <c r="A4" s="3" t="s">
        <v>266</v>
      </c>
      <c r="B4" s="3">
        <v>2</v>
      </c>
      <c r="C4" s="18">
        <v>0.895833333333333</v>
      </c>
      <c r="D4" s="3">
        <v>318</v>
      </c>
      <c r="E4" s="35">
        <f>D4/3.28</f>
        <v>96.95121951219512</v>
      </c>
      <c r="F4" s="3">
        <v>220800</v>
      </c>
      <c r="G4" s="3">
        <v>300</v>
      </c>
      <c r="H4" s="3">
        <v>778800</v>
      </c>
      <c r="I4" s="3">
        <v>0</v>
      </c>
      <c r="J4" s="3">
        <v>54</v>
      </c>
      <c r="K4" s="20">
        <v>0</v>
      </c>
      <c r="L4" s="20">
        <v>0</v>
      </c>
      <c r="M4" s="20">
        <v>0.8</v>
      </c>
      <c r="N4" s="20">
        <v>0</v>
      </c>
      <c r="O4" s="20">
        <v>0</v>
      </c>
      <c r="P4" s="20">
        <v>0.2</v>
      </c>
      <c r="Q4" s="20">
        <v>0</v>
      </c>
      <c r="R4" s="20">
        <v>0</v>
      </c>
      <c r="S4" s="20">
        <v>0.8</v>
      </c>
      <c r="T4" s="20">
        <v>768.9</v>
      </c>
      <c r="U4" s="12">
        <f>J4/(K4+M4)</f>
        <v>67.5</v>
      </c>
      <c r="V4" s="12"/>
      <c r="W4" s="12">
        <f>J4/G4</f>
        <v>0.18</v>
      </c>
      <c r="X4" s="12"/>
      <c r="Y4" s="3"/>
      <c r="Z4" s="3"/>
    </row>
    <row r="5" spans="1:26" s="20" customFormat="1" ht="12">
      <c r="A5" s="3" t="s">
        <v>267</v>
      </c>
      <c r="B5" s="3">
        <v>2</v>
      </c>
      <c r="C5" s="18">
        <v>0.322916666666667</v>
      </c>
      <c r="D5" s="3">
        <v>400</v>
      </c>
      <c r="E5" s="35">
        <f aca="true" t="shared" si="0" ref="E5:E29">D5/3.28</f>
        <v>121.95121951219512</v>
      </c>
      <c r="F5" s="3">
        <v>221100</v>
      </c>
      <c r="G5" s="3">
        <v>360</v>
      </c>
      <c r="H5" s="3">
        <v>778400</v>
      </c>
      <c r="I5" s="3">
        <v>0</v>
      </c>
      <c r="J5" s="3">
        <v>91</v>
      </c>
      <c r="K5" s="20">
        <v>0</v>
      </c>
      <c r="L5" s="20">
        <v>0</v>
      </c>
      <c r="M5" s="20">
        <v>0.7</v>
      </c>
      <c r="N5" s="20">
        <v>0</v>
      </c>
      <c r="O5" s="20">
        <v>0</v>
      </c>
      <c r="P5" s="20">
        <v>0</v>
      </c>
      <c r="Q5" s="20">
        <v>0</v>
      </c>
      <c r="R5" s="20">
        <v>0</v>
      </c>
      <c r="S5" s="20">
        <v>0.7</v>
      </c>
      <c r="T5" s="20">
        <v>991.5</v>
      </c>
      <c r="U5" s="12">
        <f aca="true" t="shared" si="1" ref="U5:U29">J5/(K5+M5)</f>
        <v>130</v>
      </c>
      <c r="V5" s="12"/>
      <c r="W5" s="12">
        <f aca="true" t="shared" si="2" ref="W5:W29">J5/G5</f>
        <v>0.25277777777777777</v>
      </c>
      <c r="X5" s="12"/>
      <c r="Y5" s="3"/>
      <c r="Z5" s="3"/>
    </row>
    <row r="6" spans="1:26" s="20" customFormat="1" ht="12">
      <c r="A6" s="3" t="s">
        <v>267</v>
      </c>
      <c r="B6" s="3">
        <v>2.2</v>
      </c>
      <c r="C6" s="18">
        <v>0</v>
      </c>
      <c r="D6" s="3">
        <v>500</v>
      </c>
      <c r="E6" s="35">
        <f t="shared" si="0"/>
        <v>152.4390243902439</v>
      </c>
      <c r="F6" s="3">
        <v>221000</v>
      </c>
      <c r="G6" s="3">
        <v>380</v>
      </c>
      <c r="H6" s="3">
        <v>778500</v>
      </c>
      <c r="I6" s="3">
        <v>0</v>
      </c>
      <c r="J6" s="3">
        <v>123</v>
      </c>
      <c r="K6" s="20">
        <v>0</v>
      </c>
      <c r="L6" s="20">
        <v>0</v>
      </c>
      <c r="M6" s="20">
        <v>1</v>
      </c>
      <c r="N6" s="20">
        <v>0</v>
      </c>
      <c r="O6" s="20">
        <v>0</v>
      </c>
      <c r="P6" s="20">
        <v>0</v>
      </c>
      <c r="Q6" s="20">
        <v>0</v>
      </c>
      <c r="R6" s="20">
        <v>0</v>
      </c>
      <c r="S6" s="20">
        <v>1</v>
      </c>
      <c r="T6" s="20">
        <v>617.4</v>
      </c>
      <c r="U6" s="12">
        <f t="shared" si="1"/>
        <v>123</v>
      </c>
      <c r="V6" s="12"/>
      <c r="W6" s="12">
        <f t="shared" si="2"/>
        <v>0.3236842105263158</v>
      </c>
      <c r="X6" s="12"/>
      <c r="Y6" s="3"/>
      <c r="Z6" s="3"/>
    </row>
    <row r="7" spans="1:26" s="20" customFormat="1" ht="12">
      <c r="A7" s="3" t="s">
        <v>267</v>
      </c>
      <c r="B7" s="3">
        <v>1.4</v>
      </c>
      <c r="C7" s="18">
        <v>0.421527777777778</v>
      </c>
      <c r="D7" s="3">
        <v>600</v>
      </c>
      <c r="E7" s="35">
        <f t="shared" si="0"/>
        <v>182.9268292682927</v>
      </c>
      <c r="F7" s="3">
        <v>221200</v>
      </c>
      <c r="G7" s="3">
        <v>300</v>
      </c>
      <c r="H7" s="3">
        <v>778400</v>
      </c>
      <c r="I7" s="3">
        <v>0</v>
      </c>
      <c r="J7" s="3">
        <v>53</v>
      </c>
      <c r="K7" s="20">
        <v>0</v>
      </c>
      <c r="L7" s="20">
        <v>0</v>
      </c>
      <c r="M7" s="20">
        <v>65.5</v>
      </c>
      <c r="N7" s="20">
        <v>0.8</v>
      </c>
      <c r="O7" s="20">
        <v>0.4</v>
      </c>
      <c r="P7" s="20">
        <v>1.9</v>
      </c>
      <c r="Q7" s="20">
        <v>1.6</v>
      </c>
      <c r="R7" s="20">
        <v>2.9</v>
      </c>
      <c r="S7" s="20">
        <v>65.5</v>
      </c>
      <c r="T7" s="20">
        <v>761.5</v>
      </c>
      <c r="U7" s="12">
        <f t="shared" si="1"/>
        <v>0.8091603053435115</v>
      </c>
      <c r="V7" s="12">
        <f>O7/P7</f>
        <v>0.2105263157894737</v>
      </c>
      <c r="W7" s="12">
        <f t="shared" si="2"/>
        <v>0.17666666666666667</v>
      </c>
      <c r="X7" s="12"/>
      <c r="Y7" s="3"/>
      <c r="Z7" s="3"/>
    </row>
    <row r="8" spans="1:26" s="20" customFormat="1" ht="12">
      <c r="A8" s="3" t="s">
        <v>267</v>
      </c>
      <c r="B8" s="3">
        <v>1.7</v>
      </c>
      <c r="C8" s="18">
        <v>0.488194444444444</v>
      </c>
      <c r="D8" s="3">
        <v>700</v>
      </c>
      <c r="E8" s="35">
        <f t="shared" si="0"/>
        <v>213.41463414634148</v>
      </c>
      <c r="F8" s="3">
        <v>221200</v>
      </c>
      <c r="G8" s="3">
        <v>370</v>
      </c>
      <c r="H8" s="3">
        <v>778200</v>
      </c>
      <c r="I8" s="3">
        <v>0</v>
      </c>
      <c r="J8" s="3">
        <v>240</v>
      </c>
      <c r="K8" s="20">
        <v>0</v>
      </c>
      <c r="L8" s="20">
        <v>0</v>
      </c>
      <c r="M8" s="20">
        <v>0.8</v>
      </c>
      <c r="N8" s="20">
        <v>0</v>
      </c>
      <c r="O8" s="20">
        <v>0</v>
      </c>
      <c r="P8" s="20">
        <v>0</v>
      </c>
      <c r="Q8" s="20">
        <v>0</v>
      </c>
      <c r="R8" s="20">
        <v>0</v>
      </c>
      <c r="S8" s="20">
        <v>0.8</v>
      </c>
      <c r="T8" s="20">
        <v>574.4</v>
      </c>
      <c r="U8" s="12">
        <f t="shared" si="1"/>
        <v>300</v>
      </c>
      <c r="V8" s="12"/>
      <c r="W8" s="12">
        <f t="shared" si="2"/>
        <v>0.6486486486486487</v>
      </c>
      <c r="X8" s="12"/>
      <c r="Y8" s="3"/>
      <c r="Z8" s="3"/>
    </row>
    <row r="9" spans="1:26" s="20" customFormat="1" ht="12">
      <c r="A9" s="3" t="s">
        <v>267</v>
      </c>
      <c r="B9" s="3">
        <v>4.7</v>
      </c>
      <c r="C9" s="18">
        <v>0.5625</v>
      </c>
      <c r="D9" s="3">
        <v>800</v>
      </c>
      <c r="E9" s="35">
        <f t="shared" si="0"/>
        <v>243.90243902439025</v>
      </c>
      <c r="F9" s="3">
        <v>220800</v>
      </c>
      <c r="G9" s="3">
        <v>320</v>
      </c>
      <c r="H9" s="3">
        <v>778600</v>
      </c>
      <c r="I9" s="3">
        <v>0</v>
      </c>
      <c r="J9" s="3">
        <v>314</v>
      </c>
      <c r="K9" s="20">
        <v>0</v>
      </c>
      <c r="L9" s="20">
        <v>0</v>
      </c>
      <c r="M9" s="20">
        <v>1</v>
      </c>
      <c r="N9" s="20">
        <v>0</v>
      </c>
      <c r="O9" s="20">
        <v>0.2</v>
      </c>
      <c r="P9" s="20">
        <v>0</v>
      </c>
      <c r="Q9" s="20">
        <v>0</v>
      </c>
      <c r="R9" s="20">
        <v>0</v>
      </c>
      <c r="S9" s="20">
        <v>1</v>
      </c>
      <c r="T9" s="20">
        <v>682.3</v>
      </c>
      <c r="U9" s="12">
        <f t="shared" si="1"/>
        <v>314</v>
      </c>
      <c r="V9" s="12"/>
      <c r="W9" s="12">
        <f t="shared" si="2"/>
        <v>0.98125</v>
      </c>
      <c r="X9" s="12"/>
      <c r="Y9" s="3"/>
      <c r="Z9" s="3"/>
    </row>
    <row r="10" spans="1:26" s="20" customFormat="1" ht="12">
      <c r="A10" s="3" t="s">
        <v>267</v>
      </c>
      <c r="B10" s="3">
        <v>2.6</v>
      </c>
      <c r="C10" s="18">
        <v>0.625</v>
      </c>
      <c r="D10" s="3">
        <v>900</v>
      </c>
      <c r="E10" s="35">
        <f t="shared" si="0"/>
        <v>274.39024390243907</v>
      </c>
      <c r="F10" s="3">
        <v>221100</v>
      </c>
      <c r="G10" s="3">
        <v>370</v>
      </c>
      <c r="H10" s="3">
        <v>778300</v>
      </c>
      <c r="I10" s="3">
        <v>0</v>
      </c>
      <c r="J10" s="3">
        <v>261</v>
      </c>
      <c r="K10" s="20">
        <v>0</v>
      </c>
      <c r="L10" s="20">
        <v>0</v>
      </c>
      <c r="M10" s="20">
        <v>0.7</v>
      </c>
      <c r="N10" s="20">
        <v>0</v>
      </c>
      <c r="O10" s="20">
        <v>0</v>
      </c>
      <c r="P10" s="20">
        <v>0</v>
      </c>
      <c r="Q10" s="20">
        <v>0</v>
      </c>
      <c r="R10" s="20">
        <v>0</v>
      </c>
      <c r="S10" s="20">
        <v>0.7</v>
      </c>
      <c r="T10" s="20">
        <v>552.1</v>
      </c>
      <c r="U10" s="12">
        <f t="shared" si="1"/>
        <v>372.8571428571429</v>
      </c>
      <c r="V10" s="12"/>
      <c r="W10" s="12">
        <f t="shared" si="2"/>
        <v>0.7054054054054054</v>
      </c>
      <c r="X10" s="12"/>
      <c r="Y10" s="3"/>
      <c r="Z10" s="3"/>
    </row>
    <row r="11" spans="1:26" s="20" customFormat="1" ht="12">
      <c r="A11" s="3" t="s">
        <v>267</v>
      </c>
      <c r="B11" s="3">
        <v>3.4</v>
      </c>
      <c r="C11" s="18">
        <v>0.6875</v>
      </c>
      <c r="D11" s="3">
        <v>1000</v>
      </c>
      <c r="E11" s="35">
        <f t="shared" si="0"/>
        <v>304.8780487804878</v>
      </c>
      <c r="F11" s="3">
        <v>221200</v>
      </c>
      <c r="G11" s="3">
        <v>390</v>
      </c>
      <c r="H11" s="3">
        <v>778000</v>
      </c>
      <c r="I11" s="3">
        <v>0</v>
      </c>
      <c r="J11" s="3">
        <v>428</v>
      </c>
      <c r="K11" s="20">
        <v>0</v>
      </c>
      <c r="L11" s="20">
        <v>0</v>
      </c>
      <c r="M11" s="20">
        <v>0.7</v>
      </c>
      <c r="N11" s="20">
        <v>0</v>
      </c>
      <c r="O11" s="20">
        <v>0</v>
      </c>
      <c r="P11" s="20">
        <v>0</v>
      </c>
      <c r="Q11" s="20">
        <v>0</v>
      </c>
      <c r="R11" s="20">
        <v>0</v>
      </c>
      <c r="S11" s="20">
        <v>0.7</v>
      </c>
      <c r="T11" s="20">
        <v>646.1</v>
      </c>
      <c r="U11" s="12">
        <f t="shared" si="1"/>
        <v>611.4285714285714</v>
      </c>
      <c r="V11" s="12"/>
      <c r="W11" s="12">
        <f t="shared" si="2"/>
        <v>1.0974358974358975</v>
      </c>
      <c r="X11" s="12"/>
      <c r="Y11" s="3"/>
      <c r="Z11" s="3"/>
    </row>
    <row r="12" spans="1:26" s="20" customFormat="1" ht="12">
      <c r="A12" s="3" t="s">
        <v>267</v>
      </c>
      <c r="B12" s="3">
        <v>2.4</v>
      </c>
      <c r="C12" s="18">
        <v>0.534722222222222</v>
      </c>
      <c r="D12" s="3">
        <v>1100</v>
      </c>
      <c r="E12" s="35">
        <f t="shared" si="0"/>
        <v>335.3658536585366</v>
      </c>
      <c r="F12" s="3">
        <v>221200</v>
      </c>
      <c r="G12" s="3">
        <v>380</v>
      </c>
      <c r="H12" s="3">
        <v>778100</v>
      </c>
      <c r="I12" s="3">
        <v>0</v>
      </c>
      <c r="J12" s="3">
        <v>325</v>
      </c>
      <c r="K12" s="20">
        <v>0</v>
      </c>
      <c r="L12" s="20">
        <v>0</v>
      </c>
      <c r="M12" s="20">
        <v>0.5</v>
      </c>
      <c r="N12" s="20">
        <v>0</v>
      </c>
      <c r="O12" s="20">
        <v>0</v>
      </c>
      <c r="P12" s="20">
        <v>0</v>
      </c>
      <c r="Q12" s="20">
        <v>0</v>
      </c>
      <c r="R12" s="20">
        <v>0</v>
      </c>
      <c r="S12" s="20">
        <v>0.5</v>
      </c>
      <c r="T12" s="20">
        <v>824.7</v>
      </c>
      <c r="U12" s="12">
        <f t="shared" si="1"/>
        <v>650</v>
      </c>
      <c r="V12" s="12"/>
      <c r="W12" s="12">
        <f t="shared" si="2"/>
        <v>0.8552631578947368</v>
      </c>
      <c r="X12" s="12"/>
      <c r="Y12" s="3"/>
      <c r="Z12" s="3"/>
    </row>
    <row r="13" spans="1:26" s="20" customFormat="1" ht="12">
      <c r="A13" s="3" t="s">
        <v>267</v>
      </c>
      <c r="B13" s="3">
        <v>2.9</v>
      </c>
      <c r="C13" s="18">
        <v>0.8125</v>
      </c>
      <c r="D13" s="3">
        <v>1200</v>
      </c>
      <c r="E13" s="35">
        <f t="shared" si="0"/>
        <v>365.8536585365854</v>
      </c>
      <c r="F13" s="3">
        <v>221000</v>
      </c>
      <c r="G13" s="3">
        <v>400</v>
      </c>
      <c r="H13" s="3">
        <v>778300</v>
      </c>
      <c r="I13" s="3">
        <v>0</v>
      </c>
      <c r="J13" s="3">
        <v>338</v>
      </c>
      <c r="K13" s="20">
        <v>0.6</v>
      </c>
      <c r="L13" s="20">
        <v>0</v>
      </c>
      <c r="M13" s="20">
        <v>0.4</v>
      </c>
      <c r="N13" s="20">
        <v>0</v>
      </c>
      <c r="O13" s="20">
        <v>0</v>
      </c>
      <c r="P13" s="20">
        <v>0</v>
      </c>
      <c r="Q13" s="20">
        <v>0</v>
      </c>
      <c r="R13" s="20">
        <v>0</v>
      </c>
      <c r="S13" s="20">
        <v>0.4</v>
      </c>
      <c r="T13" s="20">
        <v>796.5</v>
      </c>
      <c r="U13" s="12">
        <f t="shared" si="1"/>
        <v>338</v>
      </c>
      <c r="V13" s="12"/>
      <c r="W13" s="12">
        <f t="shared" si="2"/>
        <v>0.845</v>
      </c>
      <c r="X13" s="12"/>
      <c r="Y13" s="3"/>
      <c r="Z13" s="3"/>
    </row>
    <row r="14" spans="1:26" s="20" customFormat="1" ht="12">
      <c r="A14" s="3" t="s">
        <v>267</v>
      </c>
      <c r="B14" s="3">
        <v>3.6</v>
      </c>
      <c r="C14" s="18">
        <v>0.871527777777778</v>
      </c>
      <c r="D14" s="3">
        <v>1300</v>
      </c>
      <c r="E14" s="35">
        <f t="shared" si="0"/>
        <v>396.3414634146342</v>
      </c>
      <c r="F14" s="3">
        <v>221200</v>
      </c>
      <c r="G14" s="3">
        <v>400</v>
      </c>
      <c r="H14" s="3">
        <v>777600</v>
      </c>
      <c r="I14" s="3">
        <v>0</v>
      </c>
      <c r="J14" s="3">
        <v>784</v>
      </c>
      <c r="K14" s="20">
        <v>1</v>
      </c>
      <c r="L14" s="20">
        <v>0</v>
      </c>
      <c r="M14" s="20">
        <v>0.5</v>
      </c>
      <c r="N14" s="20">
        <v>0</v>
      </c>
      <c r="O14" s="20">
        <v>0</v>
      </c>
      <c r="P14" s="20">
        <v>0</v>
      </c>
      <c r="Q14" s="20">
        <v>0</v>
      </c>
      <c r="R14" s="20">
        <v>0</v>
      </c>
      <c r="S14" s="20">
        <v>0.5</v>
      </c>
      <c r="T14" s="20">
        <v>721.5</v>
      </c>
      <c r="U14" s="12">
        <f t="shared" si="1"/>
        <v>522.6666666666666</v>
      </c>
      <c r="V14" s="12"/>
      <c r="W14" s="12">
        <f t="shared" si="2"/>
        <v>1.96</v>
      </c>
      <c r="X14" s="12">
        <v>-59.1</v>
      </c>
      <c r="Y14" s="3"/>
      <c r="Z14" s="3"/>
    </row>
    <row r="15" spans="1:26" s="20" customFormat="1" ht="12">
      <c r="A15" s="3" t="s">
        <v>267</v>
      </c>
      <c r="B15" s="3">
        <v>2.7</v>
      </c>
      <c r="C15" s="18">
        <v>0.922222222222222</v>
      </c>
      <c r="D15" s="3">
        <v>1400</v>
      </c>
      <c r="E15" s="35">
        <f t="shared" si="0"/>
        <v>426.82926829268297</v>
      </c>
      <c r="F15" s="3">
        <v>221000</v>
      </c>
      <c r="G15" s="3">
        <v>400</v>
      </c>
      <c r="H15" s="3">
        <v>778000</v>
      </c>
      <c r="I15" s="3">
        <v>0</v>
      </c>
      <c r="J15" s="3">
        <v>625</v>
      </c>
      <c r="K15" s="20">
        <v>0</v>
      </c>
      <c r="L15" s="20">
        <v>0</v>
      </c>
      <c r="M15" s="20">
        <v>0.5</v>
      </c>
      <c r="N15" s="20">
        <v>0</v>
      </c>
      <c r="O15" s="20">
        <v>0</v>
      </c>
      <c r="P15" s="20">
        <v>0</v>
      </c>
      <c r="Q15" s="20">
        <v>0</v>
      </c>
      <c r="R15" s="20">
        <v>0</v>
      </c>
      <c r="S15" s="20">
        <v>0.5</v>
      </c>
      <c r="T15" s="20">
        <v>640.1</v>
      </c>
      <c r="U15" s="12">
        <f t="shared" si="1"/>
        <v>1250</v>
      </c>
      <c r="V15" s="12"/>
      <c r="W15" s="12">
        <f t="shared" si="2"/>
        <v>1.5625</v>
      </c>
      <c r="X15" s="12">
        <v>-58.5</v>
      </c>
      <c r="Y15" s="3"/>
      <c r="Z15" s="3"/>
    </row>
    <row r="16" spans="1:26" s="20" customFormat="1" ht="12">
      <c r="A16" s="3" t="s">
        <v>267</v>
      </c>
      <c r="B16" s="3">
        <v>0.2</v>
      </c>
      <c r="C16" s="18">
        <v>0.975</v>
      </c>
      <c r="D16" s="3">
        <v>1500</v>
      </c>
      <c r="E16" s="35">
        <f t="shared" si="0"/>
        <v>457.31707317073176</v>
      </c>
      <c r="F16" s="3">
        <v>221400</v>
      </c>
      <c r="G16" s="3">
        <v>330</v>
      </c>
      <c r="H16" s="3">
        <v>778200</v>
      </c>
      <c r="I16" s="3">
        <v>0</v>
      </c>
      <c r="J16" s="3">
        <v>78</v>
      </c>
      <c r="K16" s="20">
        <v>0</v>
      </c>
      <c r="L16" s="20">
        <v>0</v>
      </c>
      <c r="M16" s="20">
        <v>0.6</v>
      </c>
      <c r="N16" s="20">
        <v>0</v>
      </c>
      <c r="O16" s="20">
        <v>0</v>
      </c>
      <c r="P16" s="20">
        <v>0</v>
      </c>
      <c r="Q16" s="20">
        <v>0</v>
      </c>
      <c r="R16" s="20">
        <v>0</v>
      </c>
      <c r="S16" s="20">
        <v>0.6</v>
      </c>
      <c r="T16" s="20">
        <v>617.4</v>
      </c>
      <c r="U16" s="12">
        <f t="shared" si="1"/>
        <v>130</v>
      </c>
      <c r="V16" s="12"/>
      <c r="W16" s="12">
        <f t="shared" si="2"/>
        <v>0.23636363636363636</v>
      </c>
      <c r="X16" s="12"/>
      <c r="Y16" s="3"/>
      <c r="Z16" s="3"/>
    </row>
    <row r="17" spans="1:26" s="20" customFormat="1" ht="12">
      <c r="A17" s="3" t="s">
        <v>268</v>
      </c>
      <c r="B17" s="3">
        <v>1</v>
      </c>
      <c r="C17" s="18">
        <v>0.23125</v>
      </c>
      <c r="D17" s="3">
        <v>1700</v>
      </c>
      <c r="E17" s="35">
        <f t="shared" si="0"/>
        <v>518.2926829268293</v>
      </c>
      <c r="F17" s="3">
        <v>221500</v>
      </c>
      <c r="G17" s="3">
        <v>320</v>
      </c>
      <c r="H17" s="3">
        <v>778000</v>
      </c>
      <c r="I17" s="3">
        <v>0</v>
      </c>
      <c r="J17" s="3">
        <v>224</v>
      </c>
      <c r="K17" s="20">
        <v>0</v>
      </c>
      <c r="L17" s="20">
        <v>0</v>
      </c>
      <c r="M17" s="20">
        <v>0.7</v>
      </c>
      <c r="N17" s="20">
        <v>0</v>
      </c>
      <c r="O17" s="20">
        <v>0</v>
      </c>
      <c r="P17" s="20">
        <v>0</v>
      </c>
      <c r="Q17" s="20">
        <v>0</v>
      </c>
      <c r="R17" s="20">
        <v>0</v>
      </c>
      <c r="S17" s="20">
        <v>0.7</v>
      </c>
      <c r="T17" s="20">
        <v>659.5</v>
      </c>
      <c r="U17" s="12">
        <f t="shared" si="1"/>
        <v>320</v>
      </c>
      <c r="V17" s="12"/>
      <c r="W17" s="12">
        <f t="shared" si="2"/>
        <v>0.7</v>
      </c>
      <c r="X17" s="12"/>
      <c r="Y17" s="3"/>
      <c r="Z17" s="3"/>
    </row>
    <row r="18" spans="1:26" s="20" customFormat="1" ht="12">
      <c r="A18" s="3" t="s">
        <v>268</v>
      </c>
      <c r="B18" s="3">
        <v>4.1</v>
      </c>
      <c r="C18" s="18">
        <v>0.297222222222222</v>
      </c>
      <c r="D18" s="3">
        <v>1800</v>
      </c>
      <c r="E18" s="35">
        <f t="shared" si="0"/>
        <v>548.7804878048781</v>
      </c>
      <c r="F18" s="3">
        <v>220900</v>
      </c>
      <c r="G18" s="3">
        <v>370</v>
      </c>
      <c r="H18" s="3">
        <v>777900</v>
      </c>
      <c r="I18" s="3">
        <v>0</v>
      </c>
      <c r="J18" s="3">
        <v>811</v>
      </c>
      <c r="K18" s="20">
        <v>0</v>
      </c>
      <c r="L18" s="20">
        <v>0</v>
      </c>
      <c r="M18" s="20">
        <v>0.8</v>
      </c>
      <c r="N18" s="20">
        <v>0</v>
      </c>
      <c r="O18" s="20">
        <v>0</v>
      </c>
      <c r="P18" s="20">
        <v>0</v>
      </c>
      <c r="Q18" s="20">
        <v>0</v>
      </c>
      <c r="R18" s="20">
        <v>0</v>
      </c>
      <c r="S18" s="20">
        <v>0.8</v>
      </c>
      <c r="T18" s="20">
        <v>872</v>
      </c>
      <c r="U18" s="12">
        <f t="shared" si="1"/>
        <v>1013.75</v>
      </c>
      <c r="V18" s="12"/>
      <c r="W18" s="12">
        <f t="shared" si="2"/>
        <v>2.191891891891892</v>
      </c>
      <c r="X18" s="12">
        <v>-58.4</v>
      </c>
      <c r="Y18" s="3"/>
      <c r="Z18" s="3"/>
    </row>
    <row r="19" spans="1:26" s="20" customFormat="1" ht="12">
      <c r="A19" s="3" t="s">
        <v>268</v>
      </c>
      <c r="B19" s="3">
        <v>4.1</v>
      </c>
      <c r="C19" s="18">
        <v>0.360416666666667</v>
      </c>
      <c r="D19" s="3">
        <v>1900</v>
      </c>
      <c r="E19" s="35">
        <f t="shared" si="0"/>
        <v>579.2682926829268</v>
      </c>
      <c r="F19" s="3">
        <v>220500</v>
      </c>
      <c r="G19" s="3">
        <v>360</v>
      </c>
      <c r="H19" s="3">
        <v>778400</v>
      </c>
      <c r="I19" s="3">
        <v>0</v>
      </c>
      <c r="J19" s="3">
        <v>722</v>
      </c>
      <c r="K19" s="20">
        <v>0</v>
      </c>
      <c r="L19" s="20">
        <v>0</v>
      </c>
      <c r="M19" s="20">
        <v>0.9</v>
      </c>
      <c r="N19" s="20">
        <v>0</v>
      </c>
      <c r="O19" s="20">
        <v>0</v>
      </c>
      <c r="P19" s="20">
        <v>0</v>
      </c>
      <c r="Q19" s="20">
        <v>0</v>
      </c>
      <c r="R19" s="20">
        <v>0</v>
      </c>
      <c r="S19" s="20">
        <v>0.9</v>
      </c>
      <c r="T19" s="20">
        <v>590.5</v>
      </c>
      <c r="U19" s="12">
        <f t="shared" si="1"/>
        <v>802.2222222222222</v>
      </c>
      <c r="V19" s="12"/>
      <c r="W19" s="12">
        <f t="shared" si="2"/>
        <v>2.0055555555555555</v>
      </c>
      <c r="X19" s="12">
        <v>-58.4</v>
      </c>
      <c r="Y19" s="3"/>
      <c r="Z19" s="3"/>
    </row>
    <row r="20" spans="1:26" s="20" customFormat="1" ht="12">
      <c r="A20" s="3" t="s">
        <v>268</v>
      </c>
      <c r="B20" s="3">
        <v>4</v>
      </c>
      <c r="C20" s="18">
        <v>0.45</v>
      </c>
      <c r="D20" s="3">
        <v>2000</v>
      </c>
      <c r="E20" s="35">
        <f t="shared" si="0"/>
        <v>609.7560975609756</v>
      </c>
      <c r="F20" s="3">
        <v>221600</v>
      </c>
      <c r="G20" s="3">
        <v>410</v>
      </c>
      <c r="H20" s="3">
        <v>777900</v>
      </c>
      <c r="I20" s="3">
        <v>0</v>
      </c>
      <c r="J20" s="3">
        <v>140</v>
      </c>
      <c r="K20" s="20">
        <v>0</v>
      </c>
      <c r="L20" s="20">
        <v>0</v>
      </c>
      <c r="M20" s="20">
        <v>0.5</v>
      </c>
      <c r="N20" s="20">
        <v>0</v>
      </c>
      <c r="O20" s="20">
        <v>0</v>
      </c>
      <c r="P20" s="20">
        <v>0</v>
      </c>
      <c r="Q20" s="20">
        <v>0</v>
      </c>
      <c r="R20" s="20">
        <v>0</v>
      </c>
      <c r="S20" s="20">
        <v>0.5</v>
      </c>
      <c r="T20" s="20">
        <v>636.9</v>
      </c>
      <c r="U20" s="12">
        <f t="shared" si="1"/>
        <v>280</v>
      </c>
      <c r="V20" s="12"/>
      <c r="W20" s="12">
        <f t="shared" si="2"/>
        <v>0.34146341463414637</v>
      </c>
      <c r="X20" s="12"/>
      <c r="Y20" s="3"/>
      <c r="Z20" s="3"/>
    </row>
    <row r="21" spans="1:26" s="20" customFormat="1" ht="12">
      <c r="A21" s="3" t="s">
        <v>268</v>
      </c>
      <c r="B21" s="3">
        <v>2</v>
      </c>
      <c r="C21" s="18">
        <v>0.529861111111111</v>
      </c>
      <c r="D21" s="3">
        <v>2100</v>
      </c>
      <c r="E21" s="35">
        <f t="shared" si="0"/>
        <v>640.2439024390244</v>
      </c>
      <c r="F21" s="3">
        <v>221400</v>
      </c>
      <c r="G21" s="3">
        <v>310</v>
      </c>
      <c r="H21" s="3">
        <v>778200</v>
      </c>
      <c r="I21" s="3">
        <v>0</v>
      </c>
      <c r="J21" s="3">
        <v>77</v>
      </c>
      <c r="K21" s="20">
        <v>0</v>
      </c>
      <c r="L21" s="20">
        <v>0</v>
      </c>
      <c r="M21" s="20">
        <v>0.9</v>
      </c>
      <c r="N21" s="20">
        <v>0</v>
      </c>
      <c r="O21" s="20">
        <v>0</v>
      </c>
      <c r="P21" s="20">
        <v>0</v>
      </c>
      <c r="Q21" s="20">
        <v>0</v>
      </c>
      <c r="R21" s="20">
        <v>0</v>
      </c>
      <c r="S21" s="20">
        <v>0.9</v>
      </c>
      <c r="T21" s="20">
        <v>691.5</v>
      </c>
      <c r="U21" s="12">
        <f t="shared" si="1"/>
        <v>85.55555555555556</v>
      </c>
      <c r="V21" s="12"/>
      <c r="W21" s="12">
        <f t="shared" si="2"/>
        <v>0.24838709677419354</v>
      </c>
      <c r="X21" s="12"/>
      <c r="Y21" s="3"/>
      <c r="Z21" s="3"/>
    </row>
    <row r="22" spans="1:26" s="20" customFormat="1" ht="12">
      <c r="A22" s="3" t="s">
        <v>268</v>
      </c>
      <c r="B22" s="3">
        <v>9</v>
      </c>
      <c r="C22" s="18">
        <v>0.597916666666667</v>
      </c>
      <c r="D22" s="3">
        <v>2200</v>
      </c>
      <c r="E22" s="35">
        <f t="shared" si="0"/>
        <v>670.7317073170732</v>
      </c>
      <c r="F22" s="3">
        <v>219800</v>
      </c>
      <c r="G22" s="3">
        <v>350</v>
      </c>
      <c r="H22" s="3">
        <v>777600</v>
      </c>
      <c r="I22" s="3">
        <v>0</v>
      </c>
      <c r="J22" s="3">
        <v>2220</v>
      </c>
      <c r="K22" s="20">
        <v>1</v>
      </c>
      <c r="L22" s="20">
        <v>0</v>
      </c>
      <c r="M22" s="20">
        <v>1.2</v>
      </c>
      <c r="N22" s="20">
        <v>0</v>
      </c>
      <c r="O22" s="20">
        <v>0</v>
      </c>
      <c r="P22" s="20">
        <v>0</v>
      </c>
      <c r="Q22" s="20">
        <v>0</v>
      </c>
      <c r="R22" s="20">
        <v>0</v>
      </c>
      <c r="S22" s="20">
        <v>1.2</v>
      </c>
      <c r="T22" s="20">
        <v>556.4</v>
      </c>
      <c r="U22" s="12">
        <f t="shared" si="1"/>
        <v>1009.090909090909</v>
      </c>
      <c r="V22" s="12"/>
      <c r="W22" s="12">
        <f t="shared" si="2"/>
        <v>6.3428571428571425</v>
      </c>
      <c r="X22" s="12">
        <v>-58.5</v>
      </c>
      <c r="Y22" s="3"/>
      <c r="Z22" s="3"/>
    </row>
    <row r="23" spans="1:26" s="20" customFormat="1" ht="12">
      <c r="A23" s="3" t="s">
        <v>268</v>
      </c>
      <c r="B23" s="3">
        <v>6</v>
      </c>
      <c r="C23" s="18">
        <v>0.685416666666667</v>
      </c>
      <c r="D23" s="3">
        <v>2300</v>
      </c>
      <c r="E23" s="35">
        <f t="shared" si="0"/>
        <v>701.219512195122</v>
      </c>
      <c r="F23" s="3">
        <v>220500</v>
      </c>
      <c r="G23" s="3">
        <v>340</v>
      </c>
      <c r="H23" s="3">
        <v>777600</v>
      </c>
      <c r="I23" s="3">
        <v>0</v>
      </c>
      <c r="J23" s="3">
        <v>1570</v>
      </c>
      <c r="K23" s="20">
        <v>3.2</v>
      </c>
      <c r="L23" s="20">
        <v>0</v>
      </c>
      <c r="M23" s="20">
        <v>1.2</v>
      </c>
      <c r="N23" s="20">
        <v>0</v>
      </c>
      <c r="O23" s="20">
        <v>0</v>
      </c>
      <c r="P23" s="20">
        <v>0</v>
      </c>
      <c r="Q23" s="20">
        <v>0</v>
      </c>
      <c r="R23" s="20">
        <v>0</v>
      </c>
      <c r="S23" s="20">
        <v>1.2</v>
      </c>
      <c r="T23" s="20">
        <v>715.9</v>
      </c>
      <c r="U23" s="12">
        <f t="shared" si="1"/>
        <v>356.8181818181818</v>
      </c>
      <c r="V23" s="12"/>
      <c r="W23" s="12">
        <f t="shared" si="2"/>
        <v>4.617647058823529</v>
      </c>
      <c r="X23" s="12">
        <v>-57.3</v>
      </c>
      <c r="Y23" s="3"/>
      <c r="Z23" s="3"/>
    </row>
    <row r="24" spans="1:26" s="20" customFormat="1" ht="12">
      <c r="A24" s="3" t="s">
        <v>268</v>
      </c>
      <c r="B24" s="3">
        <v>1.7</v>
      </c>
      <c r="C24" s="18">
        <v>0.753472222222222</v>
      </c>
      <c r="D24" s="3">
        <v>2400</v>
      </c>
      <c r="E24" s="35">
        <f t="shared" si="0"/>
        <v>731.7073170731708</v>
      </c>
      <c r="F24" s="3">
        <v>221100</v>
      </c>
      <c r="G24" s="3">
        <v>560</v>
      </c>
      <c r="H24" s="3">
        <v>778100</v>
      </c>
      <c r="I24" s="3">
        <v>0</v>
      </c>
      <c r="J24" s="3">
        <v>279</v>
      </c>
      <c r="K24" s="20">
        <v>0.8</v>
      </c>
      <c r="L24" s="20">
        <v>0</v>
      </c>
      <c r="M24" s="20">
        <v>0.5</v>
      </c>
      <c r="N24" s="20">
        <v>0</v>
      </c>
      <c r="O24" s="20">
        <v>0</v>
      </c>
      <c r="P24" s="20">
        <v>0</v>
      </c>
      <c r="Q24" s="20">
        <v>0</v>
      </c>
      <c r="R24" s="20">
        <v>0</v>
      </c>
      <c r="S24" s="20">
        <v>0.5</v>
      </c>
      <c r="T24" s="20">
        <v>756.4</v>
      </c>
      <c r="U24" s="12">
        <f t="shared" si="1"/>
        <v>214.6153846153846</v>
      </c>
      <c r="V24" s="12"/>
      <c r="W24" s="12">
        <f t="shared" si="2"/>
        <v>0.4982142857142857</v>
      </c>
      <c r="X24" s="12"/>
      <c r="Y24" s="3"/>
      <c r="Z24" s="3"/>
    </row>
    <row r="25" spans="1:26" s="20" customFormat="1" ht="12">
      <c r="A25" s="3" t="s">
        <v>268</v>
      </c>
      <c r="B25" s="3">
        <v>8.3</v>
      </c>
      <c r="C25" s="18">
        <v>0.844444444444444</v>
      </c>
      <c r="D25" s="3">
        <v>2500</v>
      </c>
      <c r="E25" s="35">
        <f t="shared" si="0"/>
        <v>762.1951219512196</v>
      </c>
      <c r="F25" s="3">
        <v>218800</v>
      </c>
      <c r="G25" s="3">
        <v>350</v>
      </c>
      <c r="H25" s="3">
        <v>778400</v>
      </c>
      <c r="I25" s="3">
        <v>0</v>
      </c>
      <c r="J25" s="3">
        <v>2480</v>
      </c>
      <c r="K25" s="20">
        <v>7.6</v>
      </c>
      <c r="L25" s="20">
        <v>0</v>
      </c>
      <c r="M25" s="20">
        <v>0.6</v>
      </c>
      <c r="N25" s="20">
        <v>0.6</v>
      </c>
      <c r="O25" s="20">
        <v>0</v>
      </c>
      <c r="P25" s="20">
        <v>0</v>
      </c>
      <c r="Q25" s="20">
        <v>0</v>
      </c>
      <c r="R25" s="20">
        <v>0</v>
      </c>
      <c r="S25" s="20">
        <v>0.6</v>
      </c>
      <c r="T25" s="20">
        <v>665.2</v>
      </c>
      <c r="U25" s="12">
        <f t="shared" si="1"/>
        <v>302.4390243902439</v>
      </c>
      <c r="V25" s="12"/>
      <c r="W25" s="12">
        <f t="shared" si="2"/>
        <v>7.085714285714285</v>
      </c>
      <c r="X25" s="12">
        <v>-57</v>
      </c>
      <c r="Y25" s="19">
        <v>-44.5</v>
      </c>
      <c r="Z25" s="3"/>
    </row>
    <row r="26" spans="1:26" s="20" customFormat="1" ht="12">
      <c r="A26" s="3" t="s">
        <v>268</v>
      </c>
      <c r="B26" s="3">
        <v>16.5</v>
      </c>
      <c r="C26" s="18">
        <v>0.931944444444444</v>
      </c>
      <c r="D26" s="3">
        <v>2600</v>
      </c>
      <c r="E26" s="35">
        <f t="shared" si="0"/>
        <v>792.6829268292684</v>
      </c>
      <c r="F26" s="3">
        <v>217500</v>
      </c>
      <c r="G26" s="3">
        <v>320</v>
      </c>
      <c r="H26" s="3">
        <v>778500</v>
      </c>
      <c r="I26" s="3">
        <v>0</v>
      </c>
      <c r="J26" s="3">
        <v>3660</v>
      </c>
      <c r="K26" s="20">
        <v>17.1</v>
      </c>
      <c r="L26" s="20">
        <v>0</v>
      </c>
      <c r="M26" s="20">
        <v>1.3</v>
      </c>
      <c r="N26" s="20">
        <v>2.3</v>
      </c>
      <c r="O26" s="20">
        <v>0.3</v>
      </c>
      <c r="P26" s="20">
        <v>0.4</v>
      </c>
      <c r="Q26" s="20">
        <v>0</v>
      </c>
      <c r="R26" s="20">
        <v>0</v>
      </c>
      <c r="S26" s="20">
        <v>1.3</v>
      </c>
      <c r="T26" s="20">
        <v>755</v>
      </c>
      <c r="U26" s="12">
        <f t="shared" si="1"/>
        <v>198.91304347826085</v>
      </c>
      <c r="V26" s="12">
        <f>O26/P26</f>
        <v>0.7499999999999999</v>
      </c>
      <c r="W26" s="12">
        <f t="shared" si="2"/>
        <v>11.4375</v>
      </c>
      <c r="X26" s="12">
        <v>-57.1</v>
      </c>
      <c r="Y26" s="19">
        <v>-43.1</v>
      </c>
      <c r="Z26" s="3"/>
    </row>
    <row r="27" spans="1:26" s="20" customFormat="1" ht="12">
      <c r="A27" s="3" t="s">
        <v>269</v>
      </c>
      <c r="B27" s="3">
        <v>74</v>
      </c>
      <c r="C27" s="18">
        <v>0.466666666666667</v>
      </c>
      <c r="D27" s="3">
        <v>2800</v>
      </c>
      <c r="E27" s="35">
        <f t="shared" si="0"/>
        <v>853.6585365853659</v>
      </c>
      <c r="F27" s="3">
        <v>212400</v>
      </c>
      <c r="G27" s="3">
        <v>240</v>
      </c>
      <c r="H27" s="3">
        <v>771600</v>
      </c>
      <c r="I27" s="3">
        <v>0</v>
      </c>
      <c r="J27" s="3">
        <v>15700</v>
      </c>
      <c r="K27" s="20">
        <v>56.5</v>
      </c>
      <c r="L27" s="20">
        <v>0</v>
      </c>
      <c r="M27" s="20">
        <v>1</v>
      </c>
      <c r="N27" s="20">
        <v>9.9</v>
      </c>
      <c r="O27" s="20">
        <v>1.7</v>
      </c>
      <c r="P27" s="20">
        <v>1</v>
      </c>
      <c r="Q27" s="20">
        <v>0</v>
      </c>
      <c r="R27" s="20">
        <v>0</v>
      </c>
      <c r="S27" s="20">
        <v>1</v>
      </c>
      <c r="T27" s="20">
        <v>652.3</v>
      </c>
      <c r="U27" s="12">
        <f t="shared" si="1"/>
        <v>273.04347826086956</v>
      </c>
      <c r="V27" s="12">
        <f>O27/P27</f>
        <v>1.7</v>
      </c>
      <c r="W27" s="12">
        <f t="shared" si="2"/>
        <v>65.41666666666667</v>
      </c>
      <c r="X27" s="12">
        <v>-55.2</v>
      </c>
      <c r="Y27" s="19">
        <v>-40.7</v>
      </c>
      <c r="Z27" s="19">
        <v>-31.4</v>
      </c>
    </row>
    <row r="28" spans="1:26" s="20" customFormat="1" ht="12">
      <c r="A28" s="3" t="s">
        <v>269</v>
      </c>
      <c r="B28" s="3">
        <v>43</v>
      </c>
      <c r="C28" s="18">
        <v>0.506944444444444</v>
      </c>
      <c r="D28" s="3">
        <v>2900</v>
      </c>
      <c r="E28" s="35">
        <f t="shared" si="0"/>
        <v>884.1463414634147</v>
      </c>
      <c r="F28" s="3">
        <v>216800</v>
      </c>
      <c r="G28" s="3">
        <v>300</v>
      </c>
      <c r="H28" s="3">
        <v>776300</v>
      </c>
      <c r="I28" s="3">
        <v>0</v>
      </c>
      <c r="J28" s="3">
        <v>6580</v>
      </c>
      <c r="K28" s="20">
        <v>18.6</v>
      </c>
      <c r="L28" s="20">
        <v>0</v>
      </c>
      <c r="M28" s="20">
        <v>0</v>
      </c>
      <c r="N28" s="20">
        <v>4</v>
      </c>
      <c r="O28" s="20">
        <v>1.3</v>
      </c>
      <c r="P28" s="20">
        <v>1.4</v>
      </c>
      <c r="Q28" s="20">
        <v>0</v>
      </c>
      <c r="R28" s="20">
        <v>0</v>
      </c>
      <c r="S28" s="20">
        <v>0</v>
      </c>
      <c r="T28" s="20">
        <v>770.9</v>
      </c>
      <c r="U28" s="12">
        <f t="shared" si="1"/>
        <v>353.76344086021504</v>
      </c>
      <c r="V28" s="12">
        <f>O28/P28</f>
        <v>0.9285714285714287</v>
      </c>
      <c r="W28" s="12">
        <f t="shared" si="2"/>
        <v>21.933333333333334</v>
      </c>
      <c r="X28" s="12">
        <v>-54</v>
      </c>
      <c r="Y28" s="19">
        <v>-39.8</v>
      </c>
      <c r="Z28" s="19">
        <v>-31.8</v>
      </c>
    </row>
    <row r="29" spans="1:26" s="20" customFormat="1" ht="12">
      <c r="A29" s="3" t="s">
        <v>269</v>
      </c>
      <c r="B29" s="3">
        <v>0</v>
      </c>
      <c r="C29" s="18">
        <v>0</v>
      </c>
      <c r="D29" s="3">
        <v>3000</v>
      </c>
      <c r="E29" s="35">
        <f t="shared" si="0"/>
        <v>914.6341463414635</v>
      </c>
      <c r="F29" s="3">
        <v>215000</v>
      </c>
      <c r="G29" s="3">
        <v>280</v>
      </c>
      <c r="H29" s="3">
        <v>774100</v>
      </c>
      <c r="I29" s="3">
        <v>0</v>
      </c>
      <c r="J29" s="3">
        <v>10600</v>
      </c>
      <c r="K29" s="20">
        <v>23.4</v>
      </c>
      <c r="L29" s="20">
        <v>0</v>
      </c>
      <c r="M29" s="20">
        <v>1.5</v>
      </c>
      <c r="N29" s="20">
        <v>5.7</v>
      </c>
      <c r="O29" s="20">
        <v>2.8</v>
      </c>
      <c r="P29" s="20">
        <v>1.9</v>
      </c>
      <c r="Q29" s="20">
        <v>0</v>
      </c>
      <c r="R29" s="20">
        <v>0</v>
      </c>
      <c r="S29" s="20">
        <v>1.5</v>
      </c>
      <c r="T29" s="20">
        <v>472.9</v>
      </c>
      <c r="U29" s="12">
        <f t="shared" si="1"/>
        <v>425.70281124497996</v>
      </c>
      <c r="V29" s="12">
        <f>O29/P29</f>
        <v>1.4736842105263157</v>
      </c>
      <c r="W29" s="12">
        <f t="shared" si="2"/>
        <v>37.857142857142854</v>
      </c>
      <c r="X29" s="12">
        <v>-53.6</v>
      </c>
      <c r="Y29" s="19">
        <v>-40.2</v>
      </c>
      <c r="Z29" s="19">
        <v>-31.7</v>
      </c>
    </row>
    <row r="30" spans="1:27" ht="12.75">
      <c r="A30" s="3"/>
      <c r="B30" s="3"/>
      <c r="C30" s="3"/>
      <c r="D30" s="18"/>
      <c r="F30" s="3"/>
      <c r="G30" s="3"/>
      <c r="H30" s="3"/>
      <c r="I30" s="3"/>
      <c r="J30" s="3"/>
      <c r="K30" s="3"/>
      <c r="L30" s="3"/>
      <c r="M30" s="3"/>
      <c r="N30" s="3"/>
      <c r="O30" s="3"/>
      <c r="P30" s="3"/>
      <c r="Q30" s="3"/>
      <c r="R30" s="3"/>
      <c r="S30" s="3"/>
      <c r="T30" s="3"/>
      <c r="U30" s="28"/>
      <c r="V30" s="28"/>
      <c r="W30" s="28"/>
      <c r="X30" s="3"/>
      <c r="Y30" s="12"/>
      <c r="Z30" s="3"/>
      <c r="AA30" s="3"/>
    </row>
    <row r="31" spans="1:27" ht="12.75">
      <c r="A31" s="32" t="s">
        <v>51</v>
      </c>
      <c r="B31" s="32"/>
      <c r="C31" s="32"/>
      <c r="D31" s="32"/>
      <c r="F31" s="3"/>
      <c r="G31" s="3"/>
      <c r="H31" s="3"/>
      <c r="I31" s="3"/>
      <c r="J31" s="3"/>
      <c r="K31" s="3"/>
      <c r="L31" s="3"/>
      <c r="M31" s="3"/>
      <c r="N31" s="3"/>
      <c r="O31" s="3"/>
      <c r="P31" s="3"/>
      <c r="Q31" s="3"/>
      <c r="R31" s="3"/>
      <c r="S31" s="3"/>
      <c r="T31" s="3"/>
      <c r="U31" s="28"/>
      <c r="V31" s="28"/>
      <c r="W31" s="28"/>
      <c r="X31" s="3"/>
      <c r="Y31" s="12"/>
      <c r="Z31" s="3"/>
      <c r="AA31" s="3"/>
    </row>
    <row r="32" spans="1:27" ht="12.75">
      <c r="A32" s="61" t="s">
        <v>52</v>
      </c>
      <c r="B32" s="61"/>
      <c r="C32" s="61"/>
      <c r="D32" s="61"/>
      <c r="F32" s="3"/>
      <c r="G32" s="3"/>
      <c r="H32" s="3"/>
      <c r="I32" s="3"/>
      <c r="J32" s="3"/>
      <c r="K32" s="3"/>
      <c r="L32" s="3"/>
      <c r="M32" s="3"/>
      <c r="N32" s="3"/>
      <c r="O32" s="3"/>
      <c r="P32" s="3"/>
      <c r="Q32" s="3"/>
      <c r="R32" s="3"/>
      <c r="S32" s="3"/>
      <c r="T32" s="3"/>
      <c r="U32" s="28"/>
      <c r="V32" s="28"/>
      <c r="W32" s="28"/>
      <c r="X32" s="3"/>
      <c r="Y32" s="12"/>
      <c r="Z32" s="3"/>
      <c r="AA32" s="3"/>
    </row>
    <row r="34" ht="12.75">
      <c r="J34" s="3"/>
    </row>
    <row r="35" ht="12.75">
      <c r="J35" s="3"/>
    </row>
    <row r="36" ht="12.75">
      <c r="J36" s="3"/>
    </row>
    <row r="37" ht="12.75">
      <c r="J37" s="3"/>
    </row>
    <row r="38" ht="12.75">
      <c r="J38" s="3"/>
    </row>
    <row r="39" ht="12.75">
      <c r="J39" s="3"/>
    </row>
    <row r="40" ht="12.75">
      <c r="J40" s="3"/>
    </row>
    <row r="41" ht="12.75">
      <c r="J41" s="3"/>
    </row>
    <row r="42" ht="12.75">
      <c r="J42" s="3"/>
    </row>
    <row r="43" ht="12.75">
      <c r="J43" s="3"/>
    </row>
    <row r="44" ht="12.75">
      <c r="J44" s="3"/>
    </row>
    <row r="45" ht="12.75">
      <c r="J45" s="3"/>
    </row>
    <row r="46" ht="12.75">
      <c r="J46" s="3"/>
    </row>
    <row r="47" ht="12.75">
      <c r="J47" s="3"/>
    </row>
    <row r="48" ht="12.75">
      <c r="J48" s="3"/>
    </row>
    <row r="49" ht="12.75">
      <c r="J49" s="3"/>
    </row>
    <row r="50" ht="12.75">
      <c r="J50" s="3"/>
    </row>
    <row r="51" ht="12.75">
      <c r="J51" s="3"/>
    </row>
    <row r="52" ht="12.75">
      <c r="J52" s="3"/>
    </row>
    <row r="53" ht="12.75">
      <c r="J53" s="3"/>
    </row>
    <row r="54" ht="12.75">
      <c r="J54" s="3"/>
    </row>
    <row r="55" ht="12.75">
      <c r="J55" s="3"/>
    </row>
    <row r="56" ht="12.75">
      <c r="J56" s="3"/>
    </row>
    <row r="57" ht="12.75">
      <c r="J57" s="3"/>
    </row>
    <row r="58" ht="12.75">
      <c r="J58" s="3"/>
    </row>
    <row r="59" ht="12.75">
      <c r="J59" s="3"/>
    </row>
  </sheetData>
  <printOptions/>
  <pageMargins left="0.75" right="0.75" top="1" bottom="1" header="0.5" footer="0.5"/>
  <pageSetup fitToHeight="1" fitToWidth="1" orientation="portrait"/>
</worksheet>
</file>

<file path=xl/worksheets/sheet24.xml><?xml version="1.0" encoding="utf-8"?>
<worksheet xmlns="http://schemas.openxmlformats.org/spreadsheetml/2006/main" xmlns:r="http://schemas.openxmlformats.org/officeDocument/2006/relationships">
  <sheetPr>
    <pageSetUpPr fitToPage="1"/>
  </sheetPr>
  <dimension ref="A1:U49"/>
  <sheetViews>
    <sheetView workbookViewId="0" topLeftCell="A1">
      <selection activeCell="A1" sqref="A1"/>
    </sheetView>
  </sheetViews>
  <sheetFormatPr defaultColWidth="11.375" defaultRowHeight="12.75"/>
  <cols>
    <col min="1" max="1" width="6.25390625" style="24" bestFit="1" customWidth="1"/>
    <col min="2" max="2" width="5.75390625" style="26" bestFit="1" customWidth="1"/>
    <col min="3" max="3" width="6.625" style="24" bestFit="1" customWidth="1"/>
    <col min="4" max="4" width="8.75390625" style="24" bestFit="1" customWidth="1"/>
    <col min="5" max="5" width="5.75390625" style="24" bestFit="1" customWidth="1"/>
    <col min="6" max="6" width="4.00390625" style="24" customWidth="1"/>
    <col min="7" max="7" width="5.00390625" style="51" bestFit="1" customWidth="1"/>
    <col min="8" max="8" width="4.75390625" style="26" bestFit="1" customWidth="1"/>
    <col min="9" max="9" width="4.375" style="26" bestFit="1" customWidth="1"/>
    <col min="10" max="10" width="4.625" style="26" bestFit="1" customWidth="1"/>
    <col min="11" max="14" width="4.75390625" style="26" bestFit="1" customWidth="1"/>
    <col min="15" max="15" width="3.875" style="26" bestFit="1" customWidth="1"/>
    <col min="16" max="16" width="4.625" style="26" bestFit="1" customWidth="1"/>
    <col min="17" max="17" width="6.625" style="24" bestFit="1" customWidth="1"/>
    <col min="18" max="19" width="5.625" style="24" bestFit="1" customWidth="1"/>
    <col min="20" max="21" width="5.25390625" style="24" bestFit="1" customWidth="1"/>
    <col min="22" max="16384" width="11.375" style="24" customWidth="1"/>
  </cols>
  <sheetData>
    <row r="1" ht="13.5" thickBot="1">
      <c r="A1" s="63" t="s">
        <v>27</v>
      </c>
    </row>
    <row r="2" spans="1:21" ht="13.5">
      <c r="A2" s="106" t="s">
        <v>76</v>
      </c>
      <c r="B2" s="109" t="s">
        <v>76</v>
      </c>
      <c r="C2" s="106" t="s">
        <v>175</v>
      </c>
      <c r="D2" s="107" t="s">
        <v>305</v>
      </c>
      <c r="E2" s="107" t="s">
        <v>177</v>
      </c>
      <c r="F2" s="106" t="s">
        <v>127</v>
      </c>
      <c r="G2" s="108" t="s">
        <v>130</v>
      </c>
      <c r="H2" s="109" t="s">
        <v>131</v>
      </c>
      <c r="I2" s="109" t="s">
        <v>132</v>
      </c>
      <c r="J2" s="109" t="s">
        <v>133</v>
      </c>
      <c r="K2" s="109" t="s">
        <v>134</v>
      </c>
      <c r="L2" s="109" t="s">
        <v>303</v>
      </c>
      <c r="M2" s="109" t="s">
        <v>304</v>
      </c>
      <c r="N2" s="109" t="s">
        <v>278</v>
      </c>
      <c r="O2" s="109" t="s">
        <v>279</v>
      </c>
      <c r="P2" s="109" t="s">
        <v>280</v>
      </c>
      <c r="Q2" s="106" t="s">
        <v>186</v>
      </c>
      <c r="R2" s="109" t="s">
        <v>187</v>
      </c>
      <c r="S2" s="109" t="s">
        <v>188</v>
      </c>
      <c r="T2" s="111" t="s">
        <v>282</v>
      </c>
      <c r="U2" s="111" t="s">
        <v>154</v>
      </c>
    </row>
    <row r="3" spans="1:21" ht="15" thickBot="1">
      <c r="A3" s="4" t="s">
        <v>58</v>
      </c>
      <c r="B3" s="7" t="s">
        <v>60</v>
      </c>
      <c r="C3" s="4" t="s">
        <v>115</v>
      </c>
      <c r="D3" s="37" t="s">
        <v>110</v>
      </c>
      <c r="E3" s="37" t="s">
        <v>110</v>
      </c>
      <c r="F3" s="48" t="s">
        <v>39</v>
      </c>
      <c r="G3" s="48" t="s">
        <v>39</v>
      </c>
      <c r="H3" s="50" t="s">
        <v>39</v>
      </c>
      <c r="I3" s="50" t="s">
        <v>39</v>
      </c>
      <c r="J3" s="50" t="s">
        <v>39</v>
      </c>
      <c r="K3" s="50" t="s">
        <v>39</v>
      </c>
      <c r="L3" s="50" t="s">
        <v>39</v>
      </c>
      <c r="M3" s="50" t="s">
        <v>39</v>
      </c>
      <c r="N3" s="50" t="s">
        <v>39</v>
      </c>
      <c r="O3" s="50" t="s">
        <v>39</v>
      </c>
      <c r="P3" s="50" t="s">
        <v>39</v>
      </c>
      <c r="Q3" s="7" t="s">
        <v>271</v>
      </c>
      <c r="R3" s="7" t="s">
        <v>271</v>
      </c>
      <c r="S3" s="7" t="s">
        <v>271</v>
      </c>
      <c r="T3" s="7" t="s">
        <v>118</v>
      </c>
      <c r="U3" s="7" t="s">
        <v>118</v>
      </c>
    </row>
    <row r="4" spans="1:21" s="20" customFormat="1" ht="12.75" thickTop="1">
      <c r="A4" s="20">
        <v>300</v>
      </c>
      <c r="B4" s="35">
        <f>A4/3.28</f>
        <v>91.46341463414635</v>
      </c>
      <c r="C4" s="20">
        <v>371</v>
      </c>
      <c r="D4" s="21">
        <f>(C4/2.1)/1000</f>
        <v>0.17666666666666667</v>
      </c>
      <c r="E4" s="21">
        <f>0.5-D4</f>
        <v>0.32333333333333336</v>
      </c>
      <c r="F4" s="3">
        <v>146.41509433962264</v>
      </c>
      <c r="G4" s="13">
        <v>7668.490566037737</v>
      </c>
      <c r="H4" s="12">
        <v>9.88301886792453</v>
      </c>
      <c r="I4" s="12">
        <v>0</v>
      </c>
      <c r="J4" s="12">
        <v>3.477358490566038</v>
      </c>
      <c r="K4" s="12">
        <v>1.0981132075471698</v>
      </c>
      <c r="L4" s="12">
        <v>0.3660377358490567</v>
      </c>
      <c r="M4" s="12">
        <v>0.9150943396226416</v>
      </c>
      <c r="N4" s="12">
        <v>0</v>
      </c>
      <c r="O4" s="12">
        <v>0</v>
      </c>
      <c r="P4" s="12">
        <v>3.477358490566038</v>
      </c>
      <c r="Q4" s="12">
        <v>573.972602739726</v>
      </c>
      <c r="R4" s="12">
        <v>0.4</v>
      </c>
      <c r="S4" s="12">
        <v>52.375</v>
      </c>
      <c r="T4" s="12"/>
      <c r="U4" s="12"/>
    </row>
    <row r="5" spans="1:21" s="20" customFormat="1" ht="12">
      <c r="A5" s="20">
        <v>360</v>
      </c>
      <c r="B5" s="35">
        <f aca="true" t="shared" si="0" ref="B5:B43">A5/3.28</f>
        <v>109.75609756097562</v>
      </c>
      <c r="C5" s="20">
        <v>353</v>
      </c>
      <c r="D5" s="21">
        <f aca="true" t="shared" si="1" ref="D5:D43">(C5/2.1)/1000</f>
        <v>0.1680952380952381</v>
      </c>
      <c r="E5" s="21">
        <f aca="true" t="shared" si="2" ref="E5:E43">0.5-D5</f>
        <v>0.3319047619047619</v>
      </c>
      <c r="F5" s="3">
        <v>177.70538243626063</v>
      </c>
      <c r="G5" s="13">
        <v>8391.643059490085</v>
      </c>
      <c r="H5" s="12">
        <v>547.9249291784703</v>
      </c>
      <c r="I5" s="12">
        <v>3.1592067988668555</v>
      </c>
      <c r="J5" s="12">
        <v>114.91614730878187</v>
      </c>
      <c r="K5" s="12">
        <v>212.25920679886684</v>
      </c>
      <c r="L5" s="12">
        <v>303.48130311614733</v>
      </c>
      <c r="M5" s="12">
        <v>162.89660056657223</v>
      </c>
      <c r="N5" s="12">
        <v>165.85835694050994</v>
      </c>
      <c r="O5" s="12">
        <v>85.29858356940511</v>
      </c>
      <c r="P5" s="12">
        <v>114.91614730878187</v>
      </c>
      <c r="Q5" s="12">
        <v>12.660113196306225</v>
      </c>
      <c r="R5" s="12">
        <v>1.8630303030303028</v>
      </c>
      <c r="S5" s="12">
        <v>47.22222222222222</v>
      </c>
      <c r="T5" s="12">
        <v>-71.9</v>
      </c>
      <c r="U5" s="12" t="s">
        <v>156</v>
      </c>
    </row>
    <row r="6" spans="1:21" s="20" customFormat="1" ht="12">
      <c r="A6" s="20">
        <v>420</v>
      </c>
      <c r="B6" s="35">
        <f t="shared" si="0"/>
        <v>128.0487804878049</v>
      </c>
      <c r="C6" s="20">
        <v>329</v>
      </c>
      <c r="D6" s="21">
        <f t="shared" si="1"/>
        <v>0.15666666666666665</v>
      </c>
      <c r="E6" s="21">
        <f t="shared" si="2"/>
        <v>0.3433333333333334</v>
      </c>
      <c r="F6" s="3">
        <v>241.0638297872341</v>
      </c>
      <c r="G6" s="13">
        <v>607.0425531914896</v>
      </c>
      <c r="H6" s="12">
        <v>8.327659574468088</v>
      </c>
      <c r="I6" s="12">
        <v>0</v>
      </c>
      <c r="J6" s="12">
        <v>3.0680851063829793</v>
      </c>
      <c r="K6" s="12">
        <v>1.5340425531914896</v>
      </c>
      <c r="L6" s="12">
        <v>0</v>
      </c>
      <c r="M6" s="12">
        <v>1.095744680851064</v>
      </c>
      <c r="N6" s="12">
        <v>0.6574468085106384</v>
      </c>
      <c r="O6" s="12">
        <v>0.8765957446808513</v>
      </c>
      <c r="P6" s="12">
        <v>3.0680851063829793</v>
      </c>
      <c r="Q6" s="12">
        <v>53.269230769230774</v>
      </c>
      <c r="R6" s="12">
        <v>0</v>
      </c>
      <c r="S6" s="12">
        <v>2.518181818181818</v>
      </c>
      <c r="T6" s="12"/>
      <c r="U6" s="12"/>
    </row>
    <row r="7" spans="1:21" s="20" customFormat="1" ht="12">
      <c r="A7" s="20">
        <v>480</v>
      </c>
      <c r="B7" s="35">
        <f t="shared" si="0"/>
        <v>146.34146341463415</v>
      </c>
      <c r="C7" s="20">
        <v>346</v>
      </c>
      <c r="D7" s="21">
        <f t="shared" si="1"/>
        <v>0.16476190476190475</v>
      </c>
      <c r="E7" s="21">
        <f t="shared" si="2"/>
        <v>0.3352380952380952</v>
      </c>
      <c r="F7" s="3">
        <v>203.46820809248558</v>
      </c>
      <c r="G7" s="13">
        <v>18230.751445086706</v>
      </c>
      <c r="H7" s="12">
        <v>2.2381502890173413</v>
      </c>
      <c r="I7" s="12">
        <v>0</v>
      </c>
      <c r="J7" s="12">
        <v>3.2554913294797694</v>
      </c>
      <c r="K7" s="12">
        <v>0</v>
      </c>
      <c r="L7" s="12">
        <v>0</v>
      </c>
      <c r="M7" s="12">
        <v>0</v>
      </c>
      <c r="N7" s="12">
        <v>0</v>
      </c>
      <c r="O7" s="12">
        <v>0</v>
      </c>
      <c r="P7" s="12">
        <v>3.2554913294797694</v>
      </c>
      <c r="Q7" s="12">
        <v>3318.5185185185182</v>
      </c>
      <c r="R7" s="12"/>
      <c r="S7" s="12">
        <v>89.6</v>
      </c>
      <c r="T7" s="12">
        <v>-70.2</v>
      </c>
      <c r="U7" s="12" t="s">
        <v>156</v>
      </c>
    </row>
    <row r="8" spans="1:21" s="20" customFormat="1" ht="12">
      <c r="A8" s="20">
        <v>540</v>
      </c>
      <c r="B8" s="35">
        <f t="shared" si="0"/>
        <v>164.63414634146343</v>
      </c>
      <c r="C8" s="20">
        <v>335</v>
      </c>
      <c r="D8" s="21">
        <f t="shared" si="1"/>
        <v>0.1595238095238095</v>
      </c>
      <c r="E8" s="21">
        <f t="shared" si="2"/>
        <v>0.3404761904761905</v>
      </c>
      <c r="F8" s="3">
        <v>192.089552238806</v>
      </c>
      <c r="G8" s="13">
        <v>12080.298507462687</v>
      </c>
      <c r="H8" s="12">
        <v>14.3</v>
      </c>
      <c r="I8" s="12">
        <v>0</v>
      </c>
      <c r="J8" s="12">
        <v>3.4149253731343285</v>
      </c>
      <c r="K8" s="12">
        <v>0.8537313432835821</v>
      </c>
      <c r="L8" s="12">
        <v>0.6402985074626867</v>
      </c>
      <c r="M8" s="12">
        <v>0.6402985074626867</v>
      </c>
      <c r="N8" s="12">
        <v>0</v>
      </c>
      <c r="O8" s="12">
        <v>0</v>
      </c>
      <c r="P8" s="12">
        <v>3.4149253731343285</v>
      </c>
      <c r="Q8" s="12">
        <v>681.9277108433735</v>
      </c>
      <c r="R8" s="12">
        <v>1</v>
      </c>
      <c r="S8" s="12">
        <v>62.888888888888886</v>
      </c>
      <c r="T8" s="12"/>
      <c r="U8" s="12"/>
    </row>
    <row r="9" spans="1:21" s="20" customFormat="1" ht="12">
      <c r="A9" s="20">
        <v>600</v>
      </c>
      <c r="B9" s="35">
        <f t="shared" si="0"/>
        <v>182.9268292682927</v>
      </c>
      <c r="C9" s="20">
        <v>311</v>
      </c>
      <c r="D9" s="21">
        <f t="shared" si="1"/>
        <v>0.1480952380952381</v>
      </c>
      <c r="E9" s="21">
        <f t="shared" si="2"/>
        <v>0.3519047619047619</v>
      </c>
      <c r="F9" s="3">
        <v>308.9067524115755</v>
      </c>
      <c r="G9" s="13">
        <v>14399.80707395498</v>
      </c>
      <c r="H9" s="12">
        <v>10.93054662379421</v>
      </c>
      <c r="I9" s="12">
        <v>0</v>
      </c>
      <c r="J9" s="12">
        <v>3.564308681672025</v>
      </c>
      <c r="K9" s="12">
        <v>0.95048231511254</v>
      </c>
      <c r="L9" s="12">
        <v>0</v>
      </c>
      <c r="M9" s="12">
        <v>0.712861736334405</v>
      </c>
      <c r="N9" s="12">
        <v>0</v>
      </c>
      <c r="O9" s="12">
        <v>0</v>
      </c>
      <c r="P9" s="12">
        <v>3.564308681672025</v>
      </c>
      <c r="Q9" s="12">
        <v>993.4426229508198</v>
      </c>
      <c r="R9" s="12">
        <v>0</v>
      </c>
      <c r="S9" s="12">
        <v>46.61538461538461</v>
      </c>
      <c r="T9" s="12">
        <v>-72.2</v>
      </c>
      <c r="U9" s="12" t="s">
        <v>156</v>
      </c>
    </row>
    <row r="10" spans="1:21" s="20" customFormat="1" ht="12">
      <c r="A10" s="20">
        <v>660</v>
      </c>
      <c r="B10" s="35">
        <f t="shared" si="0"/>
        <v>201.21951219512195</v>
      </c>
      <c r="C10" s="20">
        <v>246</v>
      </c>
      <c r="D10" s="21">
        <f t="shared" si="1"/>
        <v>0.11714285714285713</v>
      </c>
      <c r="E10" s="21">
        <f t="shared" si="2"/>
        <v>0.3828571428571429</v>
      </c>
      <c r="F10" s="3">
        <v>392.1951219512196</v>
      </c>
      <c r="G10" s="13">
        <v>18139.024390243907</v>
      </c>
      <c r="H10" s="12">
        <v>16.995121951219517</v>
      </c>
      <c r="I10" s="12">
        <v>0</v>
      </c>
      <c r="J10" s="12">
        <v>4.902439024390245</v>
      </c>
      <c r="K10" s="12">
        <v>0.980487804878049</v>
      </c>
      <c r="L10" s="12">
        <v>0</v>
      </c>
      <c r="M10" s="12">
        <v>0.653658536585366</v>
      </c>
      <c r="N10" s="12">
        <v>0</v>
      </c>
      <c r="O10" s="12">
        <v>0</v>
      </c>
      <c r="P10" s="12">
        <v>4.902439024390245</v>
      </c>
      <c r="Q10" s="12">
        <v>828.3582089552239</v>
      </c>
      <c r="R10" s="12">
        <v>0</v>
      </c>
      <c r="S10" s="12">
        <v>46.25</v>
      </c>
      <c r="T10" s="12"/>
      <c r="U10" s="12"/>
    </row>
    <row r="11" spans="1:21" s="20" customFormat="1" ht="12">
      <c r="A11" s="20">
        <v>720</v>
      </c>
      <c r="B11" s="35">
        <f t="shared" si="0"/>
        <v>219.51219512195124</v>
      </c>
      <c r="C11" s="20">
        <v>376</v>
      </c>
      <c r="D11" s="21">
        <f t="shared" si="1"/>
        <v>0.17904761904761904</v>
      </c>
      <c r="E11" s="21">
        <f t="shared" si="2"/>
        <v>0.320952380952381</v>
      </c>
      <c r="F11" s="3">
        <v>250.95744680851067</v>
      </c>
      <c r="G11" s="13">
        <v>15846.170212765961</v>
      </c>
      <c r="H11" s="12">
        <v>7.349468085106383</v>
      </c>
      <c r="I11" s="12">
        <v>0</v>
      </c>
      <c r="J11" s="12">
        <v>2.509574468085107</v>
      </c>
      <c r="K11" s="12">
        <v>0.5377659574468086</v>
      </c>
      <c r="L11" s="12">
        <v>0</v>
      </c>
      <c r="M11" s="12">
        <v>0</v>
      </c>
      <c r="N11" s="12">
        <v>0</v>
      </c>
      <c r="O11" s="12">
        <v>0</v>
      </c>
      <c r="P11" s="12">
        <v>2.509574468085107</v>
      </c>
      <c r="Q11" s="12">
        <v>1607.2727272727273</v>
      </c>
      <c r="R11" s="12"/>
      <c r="S11" s="12">
        <v>63.142857142857146</v>
      </c>
      <c r="T11" s="12">
        <v>-69.5</v>
      </c>
      <c r="U11" s="12" t="s">
        <v>156</v>
      </c>
    </row>
    <row r="12" spans="1:21" s="20" customFormat="1" ht="12">
      <c r="A12" s="20">
        <v>780</v>
      </c>
      <c r="B12" s="35">
        <f t="shared" si="0"/>
        <v>237.8048780487805</v>
      </c>
      <c r="C12" s="20">
        <v>375</v>
      </c>
      <c r="D12" s="21">
        <f t="shared" si="1"/>
        <v>0.17857142857142855</v>
      </c>
      <c r="E12" s="21">
        <f t="shared" si="2"/>
        <v>0.32142857142857145</v>
      </c>
      <c r="F12" s="3">
        <v>324</v>
      </c>
      <c r="G12" s="13">
        <v>25200</v>
      </c>
      <c r="H12" s="12">
        <v>15.84</v>
      </c>
      <c r="I12" s="12">
        <v>0</v>
      </c>
      <c r="J12" s="12">
        <v>2.88</v>
      </c>
      <c r="K12" s="12">
        <v>0.9</v>
      </c>
      <c r="L12" s="12">
        <v>0</v>
      </c>
      <c r="M12" s="12">
        <v>0.72</v>
      </c>
      <c r="N12" s="12">
        <v>0.54</v>
      </c>
      <c r="O12" s="12">
        <v>0</v>
      </c>
      <c r="P12" s="12">
        <v>2.88</v>
      </c>
      <c r="Q12" s="12">
        <v>1346.1538461538462</v>
      </c>
      <c r="R12" s="12">
        <v>0</v>
      </c>
      <c r="S12" s="12">
        <v>77.77777777777777</v>
      </c>
      <c r="T12" s="12"/>
      <c r="U12" s="12"/>
    </row>
    <row r="13" spans="1:21" s="20" customFormat="1" ht="12">
      <c r="A13" s="20">
        <v>840</v>
      </c>
      <c r="B13" s="35">
        <f t="shared" si="0"/>
        <v>256.0975609756098</v>
      </c>
      <c r="C13" s="20">
        <v>339</v>
      </c>
      <c r="D13" s="21">
        <f t="shared" si="1"/>
        <v>0.16142857142857142</v>
      </c>
      <c r="E13" s="21">
        <f t="shared" si="2"/>
        <v>0.3385714285714286</v>
      </c>
      <c r="F13" s="3">
        <v>272.65486725663715</v>
      </c>
      <c r="G13" s="13">
        <v>41946.90265486726</v>
      </c>
      <c r="H13" s="12">
        <v>37.12300884955752</v>
      </c>
      <c r="I13" s="12">
        <v>0</v>
      </c>
      <c r="J13" s="12">
        <v>3.3557522123893806</v>
      </c>
      <c r="K13" s="12">
        <v>2.307079646017699</v>
      </c>
      <c r="L13" s="12">
        <v>0.6292035398230089</v>
      </c>
      <c r="M13" s="12">
        <v>1.0486725663716814</v>
      </c>
      <c r="N13" s="12">
        <v>0</v>
      </c>
      <c r="O13" s="12">
        <v>0.8389380530973451</v>
      </c>
      <c r="P13" s="12">
        <v>3.3557522123893806</v>
      </c>
      <c r="Q13" s="12">
        <v>1036.2694300518135</v>
      </c>
      <c r="R13" s="12">
        <v>0.6</v>
      </c>
      <c r="S13" s="12">
        <v>153.84615384615384</v>
      </c>
      <c r="T13" s="12">
        <v>-65.2</v>
      </c>
      <c r="U13" s="12" t="s">
        <v>156</v>
      </c>
    </row>
    <row r="14" spans="1:21" s="20" customFormat="1" ht="12">
      <c r="A14" s="20">
        <v>900</v>
      </c>
      <c r="B14" s="35">
        <f t="shared" si="0"/>
        <v>274.39024390243907</v>
      </c>
      <c r="C14" s="20">
        <v>241</v>
      </c>
      <c r="D14" s="21">
        <f t="shared" si="1"/>
        <v>0.11476190476190476</v>
      </c>
      <c r="E14" s="21">
        <f t="shared" si="2"/>
        <v>0.38523809523809527</v>
      </c>
      <c r="F14" s="3">
        <v>604.2323651452282</v>
      </c>
      <c r="G14" s="13">
        <v>33165.64315352697</v>
      </c>
      <c r="H14" s="12">
        <v>140.3161825726141</v>
      </c>
      <c r="I14" s="12">
        <v>0</v>
      </c>
      <c r="J14" s="12">
        <v>8.72780082987552</v>
      </c>
      <c r="K14" s="12">
        <v>6.713692946058092</v>
      </c>
      <c r="L14" s="12">
        <v>2.349792531120332</v>
      </c>
      <c r="M14" s="12">
        <v>1.678423236514523</v>
      </c>
      <c r="N14" s="12">
        <v>2.685477178423237</v>
      </c>
      <c r="O14" s="12">
        <v>0.6713692946058093</v>
      </c>
      <c r="P14" s="12">
        <v>8.72780082987552</v>
      </c>
      <c r="Q14" s="12">
        <v>222.52252252252254</v>
      </c>
      <c r="R14" s="12">
        <v>1.4</v>
      </c>
      <c r="S14" s="12">
        <v>54.888888888888886</v>
      </c>
      <c r="T14" s="12"/>
      <c r="U14" s="12"/>
    </row>
    <row r="15" spans="1:21" s="20" customFormat="1" ht="12">
      <c r="A15" s="20">
        <v>960</v>
      </c>
      <c r="B15" s="35">
        <f t="shared" si="0"/>
        <v>292.6829268292683</v>
      </c>
      <c r="C15" s="20">
        <v>278</v>
      </c>
      <c r="D15" s="21">
        <f t="shared" si="1"/>
        <v>0.13238095238095238</v>
      </c>
      <c r="E15" s="21">
        <f t="shared" si="2"/>
        <v>0.3676190476190476</v>
      </c>
      <c r="F15" s="3">
        <v>472.0863309352518</v>
      </c>
      <c r="G15" s="13">
        <v>42487.76978417266</v>
      </c>
      <c r="H15" s="12">
        <v>51.09640287769784</v>
      </c>
      <c r="I15" s="12">
        <v>0</v>
      </c>
      <c r="J15" s="12">
        <v>4.16546762589928</v>
      </c>
      <c r="K15" s="12">
        <v>3.3323741007194245</v>
      </c>
      <c r="L15" s="12">
        <v>0</v>
      </c>
      <c r="M15" s="12">
        <v>0</v>
      </c>
      <c r="N15" s="12">
        <v>1.110791366906475</v>
      </c>
      <c r="O15" s="12">
        <v>0.8330935251798561</v>
      </c>
      <c r="P15" s="12">
        <v>4.16546762589928</v>
      </c>
      <c r="Q15" s="12">
        <v>768.8442211055277</v>
      </c>
      <c r="R15" s="12"/>
      <c r="S15" s="12">
        <v>90</v>
      </c>
      <c r="T15" s="12">
        <v>-61.2</v>
      </c>
      <c r="U15" s="12" t="s">
        <v>156</v>
      </c>
    </row>
    <row r="16" spans="1:21" s="20" customFormat="1" ht="12">
      <c r="A16" s="20">
        <v>1080</v>
      </c>
      <c r="B16" s="35">
        <f t="shared" si="0"/>
        <v>329.26829268292687</v>
      </c>
      <c r="C16" s="20">
        <v>374</v>
      </c>
      <c r="D16" s="21">
        <f t="shared" si="1"/>
        <v>0.17809523809523808</v>
      </c>
      <c r="E16" s="21">
        <f t="shared" si="2"/>
        <v>0.3219047619047619</v>
      </c>
      <c r="F16" s="3">
        <v>596.4705882352941</v>
      </c>
      <c r="G16" s="13">
        <v>54043.85026737968</v>
      </c>
      <c r="H16" s="12">
        <v>60.91229946524066</v>
      </c>
      <c r="I16" s="12">
        <v>0</v>
      </c>
      <c r="J16" s="12">
        <v>2.349732620320856</v>
      </c>
      <c r="K16" s="12">
        <v>2.349732620320856</v>
      </c>
      <c r="L16" s="12">
        <v>0</v>
      </c>
      <c r="M16" s="12">
        <v>0</v>
      </c>
      <c r="N16" s="12">
        <v>0</v>
      </c>
      <c r="O16" s="12">
        <v>0</v>
      </c>
      <c r="P16" s="12">
        <v>2.349732620320856</v>
      </c>
      <c r="Q16" s="12">
        <v>854.2857142857143</v>
      </c>
      <c r="R16" s="12"/>
      <c r="S16" s="12">
        <v>90.60606060606061</v>
      </c>
      <c r="T16" s="12">
        <v>-61.3</v>
      </c>
      <c r="U16" s="12" t="s">
        <v>156</v>
      </c>
    </row>
    <row r="17" spans="1:21" s="20" customFormat="1" ht="12">
      <c r="A17" s="20">
        <v>1140</v>
      </c>
      <c r="B17" s="35">
        <f t="shared" si="0"/>
        <v>347.5609756097561</v>
      </c>
      <c r="C17" s="20">
        <v>415</v>
      </c>
      <c r="D17" s="21">
        <f t="shared" si="1"/>
        <v>0.1976190476190476</v>
      </c>
      <c r="E17" s="21">
        <f t="shared" si="2"/>
        <v>0.3023809523809524</v>
      </c>
      <c r="F17" s="3">
        <v>520.2409638554218</v>
      </c>
      <c r="G17" s="13">
        <v>41619.277108433744</v>
      </c>
      <c r="H17" s="12">
        <v>91.34819277108436</v>
      </c>
      <c r="I17" s="12">
        <v>0</v>
      </c>
      <c r="J17" s="12">
        <v>1.37710843373494</v>
      </c>
      <c r="K17" s="12">
        <v>6.73253012048193</v>
      </c>
      <c r="L17" s="12">
        <v>0.4590361445783133</v>
      </c>
      <c r="M17" s="12">
        <v>0.9180722891566266</v>
      </c>
      <c r="N17" s="12">
        <v>0.4590361445783133</v>
      </c>
      <c r="O17" s="12">
        <v>0.30602409638554223</v>
      </c>
      <c r="P17" s="12">
        <v>1.37710843373494</v>
      </c>
      <c r="Q17" s="12">
        <v>448.8448844884488</v>
      </c>
      <c r="R17" s="12">
        <v>0.5</v>
      </c>
      <c r="S17" s="12">
        <v>80</v>
      </c>
      <c r="T17" s="12"/>
      <c r="U17" s="12"/>
    </row>
    <row r="18" spans="1:21" s="20" customFormat="1" ht="12">
      <c r="A18" s="20">
        <v>1200</v>
      </c>
      <c r="B18" s="35">
        <f t="shared" si="0"/>
        <v>365.8536585365854</v>
      </c>
      <c r="C18" s="20">
        <v>378</v>
      </c>
      <c r="D18" s="21">
        <f t="shared" si="1"/>
        <v>0.18</v>
      </c>
      <c r="E18" s="21">
        <f t="shared" si="2"/>
        <v>0.32</v>
      </c>
      <c r="F18" s="3">
        <v>764.4444444444445</v>
      </c>
      <c r="G18" s="13">
        <v>52977.77777777778</v>
      </c>
      <c r="H18" s="12">
        <v>307.3777777777778</v>
      </c>
      <c r="I18" s="12">
        <v>0</v>
      </c>
      <c r="J18" s="12">
        <v>4.622222222222223</v>
      </c>
      <c r="K18" s="12">
        <v>16.177777777777777</v>
      </c>
      <c r="L18" s="12">
        <v>2.488888888888889</v>
      </c>
      <c r="M18" s="12">
        <v>1.777777777777778</v>
      </c>
      <c r="N18" s="12">
        <v>2.3111111111111113</v>
      </c>
      <c r="O18" s="12">
        <v>0.888888888888889</v>
      </c>
      <c r="P18" s="12">
        <v>4.622222222222223</v>
      </c>
      <c r="Q18" s="12">
        <v>169.8005698005698</v>
      </c>
      <c r="R18" s="12">
        <v>1.4</v>
      </c>
      <c r="S18" s="12">
        <v>69.30232558139535</v>
      </c>
      <c r="T18" s="12">
        <v>-59.6</v>
      </c>
      <c r="U18" s="12" t="s">
        <v>156</v>
      </c>
    </row>
    <row r="19" spans="1:21" s="20" customFormat="1" ht="12">
      <c r="A19" s="20">
        <v>1260</v>
      </c>
      <c r="B19" s="35">
        <f t="shared" si="0"/>
        <v>384.1463414634147</v>
      </c>
      <c r="C19" s="20">
        <v>382</v>
      </c>
      <c r="D19" s="21">
        <f t="shared" si="1"/>
        <v>0.1819047619047619</v>
      </c>
      <c r="E19" s="21">
        <f t="shared" si="2"/>
        <v>0.3180952380952381</v>
      </c>
      <c r="F19" s="3">
        <v>856.8586387434556</v>
      </c>
      <c r="G19" s="13">
        <v>38820.94240837696</v>
      </c>
      <c r="H19" s="12">
        <v>226.98010471204188</v>
      </c>
      <c r="I19" s="12">
        <v>0.8743455497382199</v>
      </c>
      <c r="J19" s="12">
        <v>3.147643979057592</v>
      </c>
      <c r="K19" s="12">
        <v>11.716230366492148</v>
      </c>
      <c r="L19" s="12">
        <v>0.34973821989528797</v>
      </c>
      <c r="M19" s="12">
        <v>1.7486910994764397</v>
      </c>
      <c r="N19" s="12">
        <v>1.573821989528796</v>
      </c>
      <c r="O19" s="12">
        <v>0</v>
      </c>
      <c r="P19" s="12">
        <v>3.147643979057592</v>
      </c>
      <c r="Q19" s="12">
        <v>168.693009118541</v>
      </c>
      <c r="R19" s="12">
        <v>0.2</v>
      </c>
      <c r="S19" s="12">
        <v>45.30612244897959</v>
      </c>
      <c r="T19" s="12"/>
      <c r="U19" s="12"/>
    </row>
    <row r="20" spans="1:21" s="20" customFormat="1" ht="12">
      <c r="A20" s="20">
        <v>1320</v>
      </c>
      <c r="B20" s="35">
        <f t="shared" si="0"/>
        <v>402.4390243902439</v>
      </c>
      <c r="C20" s="20">
        <v>302</v>
      </c>
      <c r="D20" s="21">
        <f t="shared" si="1"/>
        <v>0.1438095238095238</v>
      </c>
      <c r="E20" s="21">
        <f t="shared" si="2"/>
        <v>0.35619047619047617</v>
      </c>
      <c r="F20" s="3">
        <v>866.887417218543</v>
      </c>
      <c r="G20" s="13">
        <v>40372.18543046358</v>
      </c>
      <c r="H20" s="12">
        <v>144.15099337748345</v>
      </c>
      <c r="I20" s="12">
        <v>0</v>
      </c>
      <c r="J20" s="12">
        <v>4.7059602649006615</v>
      </c>
      <c r="K20" s="12">
        <v>10.154966887417217</v>
      </c>
      <c r="L20" s="12">
        <v>4.210596026490066</v>
      </c>
      <c r="M20" s="12">
        <v>1.9814569536423843</v>
      </c>
      <c r="N20" s="12">
        <v>3.2198675496688742</v>
      </c>
      <c r="O20" s="12">
        <v>0.743046357615894</v>
      </c>
      <c r="P20" s="12">
        <v>4.7059602649006615</v>
      </c>
      <c r="Q20" s="12">
        <v>271.21464226289515</v>
      </c>
      <c r="R20" s="12">
        <v>2.125</v>
      </c>
      <c r="S20" s="12">
        <v>46.57142857142857</v>
      </c>
      <c r="T20" s="12">
        <v>-58.9</v>
      </c>
      <c r="U20" s="12" t="s">
        <v>156</v>
      </c>
    </row>
    <row r="21" spans="1:21" s="20" customFormat="1" ht="12">
      <c r="A21" s="20">
        <v>1380</v>
      </c>
      <c r="B21" s="35">
        <f t="shared" si="0"/>
        <v>420.7317073170732</v>
      </c>
      <c r="C21" s="20">
        <v>398</v>
      </c>
      <c r="D21" s="21">
        <f t="shared" si="1"/>
        <v>0.1895238095238095</v>
      </c>
      <c r="E21" s="21">
        <f t="shared" si="2"/>
        <v>0.31047619047619046</v>
      </c>
      <c r="F21" s="3">
        <v>294.8743718592965</v>
      </c>
      <c r="G21" s="13">
        <v>45869.34673366834</v>
      </c>
      <c r="H21" s="12">
        <v>32.436180904522615</v>
      </c>
      <c r="I21" s="12">
        <v>0</v>
      </c>
      <c r="J21" s="12">
        <v>2.2934673366834173</v>
      </c>
      <c r="K21" s="12">
        <v>3.1125628140703516</v>
      </c>
      <c r="L21" s="12">
        <v>0.9829145728643216</v>
      </c>
      <c r="M21" s="12">
        <v>0.6552763819095477</v>
      </c>
      <c r="N21" s="12">
        <v>0</v>
      </c>
      <c r="O21" s="12">
        <v>0</v>
      </c>
      <c r="P21" s="12">
        <v>2.2934673366834173</v>
      </c>
      <c r="Q21" s="12">
        <v>1320.754716981132</v>
      </c>
      <c r="R21" s="12">
        <v>1.5</v>
      </c>
      <c r="S21" s="12">
        <v>155.55555555555554</v>
      </c>
      <c r="T21" s="12"/>
      <c r="U21" s="12"/>
    </row>
    <row r="22" spans="1:21" s="20" customFormat="1" ht="12">
      <c r="A22" s="20">
        <v>1440</v>
      </c>
      <c r="B22" s="35">
        <f t="shared" si="0"/>
        <v>439.0243902439025</v>
      </c>
      <c r="C22" s="20">
        <v>397</v>
      </c>
      <c r="D22" s="21">
        <f t="shared" si="1"/>
        <v>0.18904761904761905</v>
      </c>
      <c r="E22" s="21">
        <f t="shared" si="2"/>
        <v>0.310952380952381</v>
      </c>
      <c r="F22" s="3">
        <v>493.4508816120907</v>
      </c>
      <c r="G22" s="13">
        <v>47371.28463476071</v>
      </c>
      <c r="H22" s="12">
        <v>41.120906801007564</v>
      </c>
      <c r="I22" s="12">
        <v>0.9869017632241814</v>
      </c>
      <c r="J22" s="12">
        <v>3.1251889168765743</v>
      </c>
      <c r="K22" s="12">
        <v>2.138287153652393</v>
      </c>
      <c r="L22" s="12">
        <v>0</v>
      </c>
      <c r="M22" s="12">
        <v>0</v>
      </c>
      <c r="N22" s="12">
        <v>0</v>
      </c>
      <c r="O22" s="12">
        <v>0</v>
      </c>
      <c r="P22" s="12">
        <v>3.1251889168765743</v>
      </c>
      <c r="Q22" s="12">
        <v>1070.6319702602232</v>
      </c>
      <c r="R22" s="12"/>
      <c r="S22" s="12">
        <v>96</v>
      </c>
      <c r="T22" s="12">
        <v>-59.1</v>
      </c>
      <c r="U22" s="12" t="s">
        <v>156</v>
      </c>
    </row>
    <row r="23" spans="1:21" s="20" customFormat="1" ht="12">
      <c r="A23" s="20">
        <v>1500</v>
      </c>
      <c r="B23" s="35">
        <f t="shared" si="0"/>
        <v>457.31707317073176</v>
      </c>
      <c r="C23" s="20">
        <v>345</v>
      </c>
      <c r="D23" s="21">
        <f t="shared" si="1"/>
        <v>0.16428571428571428</v>
      </c>
      <c r="E23" s="21">
        <f t="shared" si="2"/>
        <v>0.33571428571428574</v>
      </c>
      <c r="F23" s="3">
        <v>245.21739130434787</v>
      </c>
      <c r="G23" s="13">
        <v>30856.521739130436</v>
      </c>
      <c r="H23" s="12">
        <v>58.85217391304348</v>
      </c>
      <c r="I23" s="12">
        <v>0</v>
      </c>
      <c r="J23" s="12">
        <v>4.495652173913044</v>
      </c>
      <c r="K23" s="12">
        <v>3.269565217391305</v>
      </c>
      <c r="L23" s="12">
        <v>0.6130434782608696</v>
      </c>
      <c r="M23" s="12">
        <v>0</v>
      </c>
      <c r="N23" s="12">
        <v>0.6130434782608696</v>
      </c>
      <c r="O23" s="12">
        <v>0.4086956521739131</v>
      </c>
      <c r="P23" s="12">
        <v>4.495652173913044</v>
      </c>
      <c r="Q23" s="12">
        <v>487.0967741935484</v>
      </c>
      <c r="R23" s="12"/>
      <c r="S23" s="12">
        <v>125.83333333333333</v>
      </c>
      <c r="T23" s="12"/>
      <c r="U23" s="12"/>
    </row>
    <row r="24" spans="1:21" s="20" customFormat="1" ht="12">
      <c r="A24" s="20">
        <v>1560</v>
      </c>
      <c r="B24" s="35">
        <f t="shared" si="0"/>
        <v>475.609756097561</v>
      </c>
      <c r="C24" s="20">
        <v>402</v>
      </c>
      <c r="D24" s="21">
        <f t="shared" si="1"/>
        <v>0.19142857142857142</v>
      </c>
      <c r="E24" s="21">
        <f t="shared" si="2"/>
        <v>0.3085714285714286</v>
      </c>
      <c r="F24" s="3">
        <v>209.5522388059702</v>
      </c>
      <c r="G24" s="13">
        <v>26435.820895522393</v>
      </c>
      <c r="H24" s="12">
        <v>44.00597014925374</v>
      </c>
      <c r="I24" s="12">
        <v>0</v>
      </c>
      <c r="J24" s="12">
        <v>2.095522388059702</v>
      </c>
      <c r="K24" s="12">
        <v>1.4507462686567167</v>
      </c>
      <c r="L24" s="12">
        <v>0</v>
      </c>
      <c r="M24" s="12">
        <v>0</v>
      </c>
      <c r="N24" s="12">
        <v>0</v>
      </c>
      <c r="O24" s="12">
        <v>0</v>
      </c>
      <c r="P24" s="12">
        <v>2.095522388059702</v>
      </c>
      <c r="Q24" s="12">
        <v>573.4265734265734</v>
      </c>
      <c r="R24" s="12"/>
      <c r="S24" s="12">
        <v>126.15384615384616</v>
      </c>
      <c r="T24" s="12">
        <v>-58.2</v>
      </c>
      <c r="U24" s="12" t="s">
        <v>156</v>
      </c>
    </row>
    <row r="25" spans="1:21" s="20" customFormat="1" ht="12">
      <c r="A25" s="20">
        <v>1620</v>
      </c>
      <c r="B25" s="35">
        <f t="shared" si="0"/>
        <v>493.9024390243903</v>
      </c>
      <c r="C25" s="20">
        <v>319</v>
      </c>
      <c r="D25" s="21">
        <f t="shared" si="1"/>
        <v>0.1519047619047619</v>
      </c>
      <c r="E25" s="21">
        <f t="shared" si="2"/>
        <v>0.3480952380952381</v>
      </c>
      <c r="F25" s="3">
        <v>595.7993730407524</v>
      </c>
      <c r="G25" s="13">
        <v>39414.42006269593</v>
      </c>
      <c r="H25" s="12">
        <v>49.26802507836991</v>
      </c>
      <c r="I25" s="12">
        <v>0</v>
      </c>
      <c r="J25" s="12">
        <v>3.2081504702194357</v>
      </c>
      <c r="K25" s="12">
        <v>1.833228840125392</v>
      </c>
      <c r="L25" s="12">
        <v>0</v>
      </c>
      <c r="M25" s="12">
        <v>0</v>
      </c>
      <c r="N25" s="12">
        <v>0.916614420062696</v>
      </c>
      <c r="O25" s="12">
        <v>0</v>
      </c>
      <c r="P25" s="12">
        <v>3.2081504702194357</v>
      </c>
      <c r="Q25" s="12">
        <v>751.0917030567686</v>
      </c>
      <c r="R25" s="12"/>
      <c r="S25" s="12">
        <v>66.15384615384616</v>
      </c>
      <c r="T25" s="12"/>
      <c r="U25" s="12"/>
    </row>
    <row r="26" spans="1:21" s="20" customFormat="1" ht="12">
      <c r="A26" s="20">
        <v>1680</v>
      </c>
      <c r="B26" s="35">
        <f t="shared" si="0"/>
        <v>512.1951219512196</v>
      </c>
      <c r="C26" s="20">
        <v>374</v>
      </c>
      <c r="D26" s="21">
        <f t="shared" si="1"/>
        <v>0.17809523809523808</v>
      </c>
      <c r="E26" s="21">
        <f t="shared" si="2"/>
        <v>0.3219047619047619</v>
      </c>
      <c r="F26" s="3">
        <v>253.04812834224603</v>
      </c>
      <c r="G26" s="13">
        <v>33800</v>
      </c>
      <c r="H26" s="12">
        <v>28.919786096256686</v>
      </c>
      <c r="I26" s="12">
        <v>0</v>
      </c>
      <c r="J26" s="12">
        <v>3.253475935828878</v>
      </c>
      <c r="K26" s="12">
        <v>1.807486631016043</v>
      </c>
      <c r="L26" s="12">
        <v>0</v>
      </c>
      <c r="M26" s="12">
        <v>0</v>
      </c>
      <c r="N26" s="12">
        <v>0</v>
      </c>
      <c r="O26" s="12">
        <v>0</v>
      </c>
      <c r="P26" s="12">
        <v>3.253475935828878</v>
      </c>
      <c r="Q26" s="12">
        <v>1050.5617977528088</v>
      </c>
      <c r="R26" s="12"/>
      <c r="S26" s="12">
        <v>133.57142857142858</v>
      </c>
      <c r="T26" s="12">
        <v>-59.3</v>
      </c>
      <c r="U26" s="12" t="s">
        <v>156</v>
      </c>
    </row>
    <row r="27" spans="1:21" s="20" customFormat="1" ht="12">
      <c r="A27" s="20">
        <v>1740</v>
      </c>
      <c r="B27" s="35">
        <f t="shared" si="0"/>
        <v>530.4878048780488</v>
      </c>
      <c r="C27" s="20">
        <v>294</v>
      </c>
      <c r="D27" s="21">
        <f t="shared" si="1"/>
        <v>0.14</v>
      </c>
      <c r="E27" s="21">
        <f t="shared" si="2"/>
        <v>0.36</v>
      </c>
      <c r="F27" s="3">
        <v>257.1428571428571</v>
      </c>
      <c r="G27" s="13">
        <v>15917.142857142857</v>
      </c>
      <c r="H27" s="12">
        <v>11.57142857142857</v>
      </c>
      <c r="I27" s="12">
        <v>0</v>
      </c>
      <c r="J27" s="12">
        <v>3.0857142857142854</v>
      </c>
      <c r="K27" s="12">
        <v>1.2857142857142856</v>
      </c>
      <c r="L27" s="12">
        <v>0</v>
      </c>
      <c r="M27" s="12">
        <v>0</v>
      </c>
      <c r="N27" s="12">
        <v>0</v>
      </c>
      <c r="O27" s="12">
        <v>0</v>
      </c>
      <c r="P27" s="12">
        <v>3.0857142857142854</v>
      </c>
      <c r="Q27" s="12">
        <v>1085.9649122807018</v>
      </c>
      <c r="R27" s="12"/>
      <c r="S27" s="12">
        <v>61.9</v>
      </c>
      <c r="T27" s="12"/>
      <c r="U27" s="12"/>
    </row>
    <row r="28" spans="1:21" s="20" customFormat="1" ht="12">
      <c r="A28" s="20">
        <v>1800</v>
      </c>
      <c r="B28" s="35">
        <f t="shared" si="0"/>
        <v>548.7804878048781</v>
      </c>
      <c r="C28" s="20">
        <v>259</v>
      </c>
      <c r="D28" s="21">
        <f t="shared" si="1"/>
        <v>0.12333333333333332</v>
      </c>
      <c r="E28" s="21">
        <f t="shared" si="2"/>
        <v>0.3766666666666667</v>
      </c>
      <c r="F28" s="3">
        <v>305.4054054054055</v>
      </c>
      <c r="G28" s="13">
        <v>19851.351351351354</v>
      </c>
      <c r="H28" s="12">
        <v>7.9405405405405425</v>
      </c>
      <c r="I28" s="12">
        <v>2.443243243243244</v>
      </c>
      <c r="J28" s="12">
        <v>4.275675675675676</v>
      </c>
      <c r="K28" s="12">
        <v>0</v>
      </c>
      <c r="L28" s="12">
        <v>0</v>
      </c>
      <c r="M28" s="12">
        <v>0</v>
      </c>
      <c r="N28" s="12">
        <v>0</v>
      </c>
      <c r="O28" s="12">
        <v>0</v>
      </c>
      <c r="P28" s="12">
        <v>4.275675675675676</v>
      </c>
      <c r="Q28" s="12">
        <v>1625</v>
      </c>
      <c r="R28" s="12"/>
      <c r="S28" s="12">
        <v>65</v>
      </c>
      <c r="T28" s="12">
        <v>-58.6</v>
      </c>
      <c r="U28" s="12" t="s">
        <v>156</v>
      </c>
    </row>
    <row r="29" spans="1:21" s="20" customFormat="1" ht="12">
      <c r="A29" s="20">
        <v>1860</v>
      </c>
      <c r="B29" s="35">
        <f t="shared" si="0"/>
        <v>567.0731707317074</v>
      </c>
      <c r="C29" s="20">
        <v>363</v>
      </c>
      <c r="D29" s="21">
        <f t="shared" si="1"/>
        <v>0.17285714285714285</v>
      </c>
      <c r="E29" s="21">
        <f t="shared" si="2"/>
        <v>0.3271428571428572</v>
      </c>
      <c r="F29" s="3">
        <v>246.0330578512397</v>
      </c>
      <c r="G29" s="13">
        <v>31984.297520661163</v>
      </c>
      <c r="H29" s="12">
        <v>3.4066115702479345</v>
      </c>
      <c r="I29" s="12">
        <v>0</v>
      </c>
      <c r="J29" s="12">
        <v>1.8925619834710747</v>
      </c>
      <c r="K29" s="12">
        <v>0</v>
      </c>
      <c r="L29" s="12">
        <v>0</v>
      </c>
      <c r="M29" s="12">
        <v>0</v>
      </c>
      <c r="N29" s="12">
        <v>0</v>
      </c>
      <c r="O29" s="12">
        <v>0</v>
      </c>
      <c r="P29" s="12">
        <v>1.8925619834710747</v>
      </c>
      <c r="Q29" s="12">
        <v>6035.714285714286</v>
      </c>
      <c r="R29" s="12"/>
      <c r="S29" s="12">
        <v>130</v>
      </c>
      <c r="T29" s="12"/>
      <c r="U29" s="12"/>
    </row>
    <row r="30" spans="1:21" s="20" customFormat="1" ht="12">
      <c r="A30" s="20">
        <v>1920</v>
      </c>
      <c r="B30" s="35">
        <f t="shared" si="0"/>
        <v>585.3658536585366</v>
      </c>
      <c r="C30" s="20">
        <v>312</v>
      </c>
      <c r="D30" s="21">
        <f t="shared" si="1"/>
        <v>0.14857142857142855</v>
      </c>
      <c r="E30" s="21">
        <f t="shared" si="2"/>
        <v>0.3514285714285714</v>
      </c>
      <c r="F30" s="3">
        <v>402.11538461538464</v>
      </c>
      <c r="G30" s="13">
        <v>19632.69230769231</v>
      </c>
      <c r="H30" s="12">
        <v>27.438461538461542</v>
      </c>
      <c r="I30" s="12">
        <v>0</v>
      </c>
      <c r="J30" s="12">
        <v>3.075</v>
      </c>
      <c r="K30" s="12">
        <v>0.7096153846153848</v>
      </c>
      <c r="L30" s="12">
        <v>0</v>
      </c>
      <c r="M30" s="12">
        <v>0</v>
      </c>
      <c r="N30" s="12">
        <v>0</v>
      </c>
      <c r="O30" s="12">
        <v>0</v>
      </c>
      <c r="P30" s="12">
        <v>3.075</v>
      </c>
      <c r="Q30" s="12">
        <v>643.4108527131783</v>
      </c>
      <c r="R30" s="12"/>
      <c r="S30" s="12">
        <v>48.8235294117647</v>
      </c>
      <c r="T30" s="12">
        <v>-58.1</v>
      </c>
      <c r="U30" s="12" t="s">
        <v>156</v>
      </c>
    </row>
    <row r="31" spans="1:21" s="20" customFormat="1" ht="12">
      <c r="A31" s="20">
        <v>1980</v>
      </c>
      <c r="B31" s="35">
        <f t="shared" si="0"/>
        <v>603.6585365853659</v>
      </c>
      <c r="C31" s="20">
        <v>348</v>
      </c>
      <c r="D31" s="21">
        <f t="shared" si="1"/>
        <v>0.1657142857142857</v>
      </c>
      <c r="E31" s="21">
        <f t="shared" si="2"/>
        <v>0.3342857142857143</v>
      </c>
      <c r="F31" s="3">
        <v>302.58620689655174</v>
      </c>
      <c r="G31" s="13">
        <v>6919.137931034484</v>
      </c>
      <c r="H31" s="12">
        <v>18.76034482758621</v>
      </c>
      <c r="I31" s="12">
        <v>0</v>
      </c>
      <c r="J31" s="12">
        <v>2.21896551724138</v>
      </c>
      <c r="K31" s="12">
        <v>0.8068965517241381</v>
      </c>
      <c r="L31" s="12">
        <v>0</v>
      </c>
      <c r="M31" s="12">
        <v>0</v>
      </c>
      <c r="N31" s="12">
        <v>0</v>
      </c>
      <c r="O31" s="12">
        <v>0</v>
      </c>
      <c r="P31" s="12">
        <v>2.21896551724138</v>
      </c>
      <c r="Q31" s="12">
        <v>329.8076923076923</v>
      </c>
      <c r="R31" s="12"/>
      <c r="S31" s="12">
        <v>22.866666666666667</v>
      </c>
      <c r="T31" s="12"/>
      <c r="U31" s="12"/>
    </row>
    <row r="32" spans="1:21" s="20" customFormat="1" ht="12">
      <c r="A32" s="20">
        <v>2040</v>
      </c>
      <c r="B32" s="35">
        <f t="shared" si="0"/>
        <v>621.9512195121952</v>
      </c>
      <c r="C32" s="20">
        <v>311</v>
      </c>
      <c r="D32" s="21">
        <f t="shared" si="1"/>
        <v>0.1480952380952381</v>
      </c>
      <c r="E32" s="21">
        <f t="shared" si="2"/>
        <v>0.3519047619047619</v>
      </c>
      <c r="F32" s="3">
        <v>380.192926045016</v>
      </c>
      <c r="G32" s="13">
        <v>17750.257234726683</v>
      </c>
      <c r="H32" s="12">
        <v>3.0890675241157552</v>
      </c>
      <c r="I32" s="12">
        <v>0</v>
      </c>
      <c r="J32" s="12">
        <v>3.3266881028938897</v>
      </c>
      <c r="K32" s="12">
        <v>0</v>
      </c>
      <c r="L32" s="12">
        <v>0</v>
      </c>
      <c r="M32" s="12">
        <v>0</v>
      </c>
      <c r="N32" s="12">
        <v>0</v>
      </c>
      <c r="O32" s="12">
        <v>0</v>
      </c>
      <c r="P32" s="12">
        <v>3.3266881028938897</v>
      </c>
      <c r="Q32" s="12">
        <v>2766.6666666666665</v>
      </c>
      <c r="R32" s="12"/>
      <c r="S32" s="12">
        <v>46.6875</v>
      </c>
      <c r="T32" s="12">
        <v>-58</v>
      </c>
      <c r="U32" s="12" t="s">
        <v>156</v>
      </c>
    </row>
    <row r="33" spans="1:21" s="20" customFormat="1" ht="12">
      <c r="A33" s="20">
        <v>2100</v>
      </c>
      <c r="B33" s="35">
        <f t="shared" si="0"/>
        <v>640.2439024390244</v>
      </c>
      <c r="C33" s="20">
        <v>300</v>
      </c>
      <c r="D33" s="21">
        <f t="shared" si="1"/>
        <v>0.14285714285714285</v>
      </c>
      <c r="E33" s="21">
        <f t="shared" si="2"/>
        <v>0.35714285714285715</v>
      </c>
      <c r="F33" s="3">
        <v>250</v>
      </c>
      <c r="G33" s="13">
        <v>18725</v>
      </c>
      <c r="H33" s="12">
        <v>3.5</v>
      </c>
      <c r="I33" s="12">
        <v>0</v>
      </c>
      <c r="J33" s="12">
        <v>3.5</v>
      </c>
      <c r="K33" s="12">
        <v>0.75</v>
      </c>
      <c r="L33" s="12">
        <v>0</v>
      </c>
      <c r="M33" s="12">
        <v>0</v>
      </c>
      <c r="N33" s="12">
        <v>0</v>
      </c>
      <c r="O33" s="12">
        <v>0</v>
      </c>
      <c r="P33" s="12">
        <v>3.5</v>
      </c>
      <c r="Q33" s="12">
        <v>2675</v>
      </c>
      <c r="R33" s="12"/>
      <c r="S33" s="12">
        <v>74.9</v>
      </c>
      <c r="T33" s="12"/>
      <c r="U33" s="12"/>
    </row>
    <row r="34" spans="1:21" s="20" customFormat="1" ht="12">
      <c r="A34" s="20">
        <v>2160</v>
      </c>
      <c r="B34" s="35">
        <f t="shared" si="0"/>
        <v>658.5365853658537</v>
      </c>
      <c r="C34" s="20">
        <v>272</v>
      </c>
      <c r="D34" s="21">
        <f t="shared" si="1"/>
        <v>0.1295238095238095</v>
      </c>
      <c r="E34" s="21">
        <f t="shared" si="2"/>
        <v>0.3704761904761905</v>
      </c>
      <c r="F34" s="3">
        <v>286.0294117647059</v>
      </c>
      <c r="G34" s="13">
        <v>15045.147058823532</v>
      </c>
      <c r="H34" s="12">
        <v>15.731617647058824</v>
      </c>
      <c r="I34" s="12">
        <v>1.4301470588235297</v>
      </c>
      <c r="J34" s="12">
        <v>2.5742647058823533</v>
      </c>
      <c r="K34" s="12">
        <v>0.8580882352941178</v>
      </c>
      <c r="L34" s="12">
        <v>0</v>
      </c>
      <c r="M34" s="12">
        <v>0</v>
      </c>
      <c r="N34" s="12">
        <v>0</v>
      </c>
      <c r="O34" s="12">
        <v>0</v>
      </c>
      <c r="P34" s="12">
        <v>2.5742647058823533</v>
      </c>
      <c r="Q34" s="12">
        <v>821.875</v>
      </c>
      <c r="R34" s="12"/>
      <c r="S34" s="12">
        <v>52.6</v>
      </c>
      <c r="T34" s="12">
        <v>-57.2</v>
      </c>
      <c r="U34" s="12" t="s">
        <v>156</v>
      </c>
    </row>
    <row r="35" spans="1:21" s="20" customFormat="1" ht="12">
      <c r="A35" s="20">
        <v>2220</v>
      </c>
      <c r="B35" s="35">
        <f t="shared" si="0"/>
        <v>676.829268292683</v>
      </c>
      <c r="C35" s="20">
        <v>227</v>
      </c>
      <c r="D35" s="21">
        <f t="shared" si="1"/>
        <v>0.10809523809523809</v>
      </c>
      <c r="E35" s="21">
        <f t="shared" si="2"/>
        <v>0.3919047619047619</v>
      </c>
      <c r="F35" s="3">
        <v>398.81057268722475</v>
      </c>
      <c r="G35" s="13">
        <v>21245.726872246698</v>
      </c>
      <c r="H35" s="12">
        <v>50.03259911894274</v>
      </c>
      <c r="I35" s="12">
        <v>0</v>
      </c>
      <c r="J35" s="12">
        <v>3.9881057268722473</v>
      </c>
      <c r="K35" s="12">
        <v>1.0876651982378855</v>
      </c>
      <c r="L35" s="12">
        <v>0</v>
      </c>
      <c r="M35" s="12">
        <v>0</v>
      </c>
      <c r="N35" s="12">
        <v>0</v>
      </c>
      <c r="O35" s="12">
        <v>0</v>
      </c>
      <c r="P35" s="12">
        <v>3.9881057268722473</v>
      </c>
      <c r="Q35" s="12">
        <v>393.2885906040268</v>
      </c>
      <c r="R35" s="12"/>
      <c r="S35" s="12">
        <v>53.27272727272727</v>
      </c>
      <c r="T35" s="12"/>
      <c r="U35" s="12"/>
    </row>
    <row r="36" spans="1:21" s="20" customFormat="1" ht="12">
      <c r="A36" s="20">
        <v>2280</v>
      </c>
      <c r="B36" s="35">
        <f t="shared" si="0"/>
        <v>695.1219512195122</v>
      </c>
      <c r="C36" s="20">
        <v>348</v>
      </c>
      <c r="D36" s="21">
        <f t="shared" si="1"/>
        <v>0.1657142857142857</v>
      </c>
      <c r="E36" s="21">
        <f t="shared" si="2"/>
        <v>0.3342857142857143</v>
      </c>
      <c r="F36" s="3">
        <v>262.2413793103448</v>
      </c>
      <c r="G36" s="13">
        <v>21584.482758620692</v>
      </c>
      <c r="H36" s="12">
        <v>67.17413793103448</v>
      </c>
      <c r="I36" s="12">
        <v>0</v>
      </c>
      <c r="J36" s="12">
        <v>3.8327586206896553</v>
      </c>
      <c r="K36" s="12">
        <v>1.4120689655172414</v>
      </c>
      <c r="L36" s="12">
        <v>0</v>
      </c>
      <c r="M36" s="12">
        <v>0</v>
      </c>
      <c r="N36" s="12">
        <v>0</v>
      </c>
      <c r="O36" s="12">
        <v>0</v>
      </c>
      <c r="P36" s="12">
        <v>3.8327586206896553</v>
      </c>
      <c r="Q36" s="12">
        <v>303.97727272727275</v>
      </c>
      <c r="R36" s="12"/>
      <c r="S36" s="12">
        <v>82.3076923076923</v>
      </c>
      <c r="T36" s="12">
        <v>-56.1</v>
      </c>
      <c r="U36" s="12" t="s">
        <v>156</v>
      </c>
    </row>
    <row r="37" spans="1:21" s="20" customFormat="1" ht="12">
      <c r="A37" s="20">
        <v>2340</v>
      </c>
      <c r="B37" s="35">
        <f t="shared" si="0"/>
        <v>713.4146341463415</v>
      </c>
      <c r="C37" s="20">
        <v>354</v>
      </c>
      <c r="D37" s="21">
        <f t="shared" si="1"/>
        <v>0.16857142857142857</v>
      </c>
      <c r="E37" s="21">
        <f t="shared" si="2"/>
        <v>0.3314285714285714</v>
      </c>
      <c r="F37" s="3">
        <v>176.94915254237287</v>
      </c>
      <c r="G37" s="13">
        <v>26149.15254237288</v>
      </c>
      <c r="H37" s="12">
        <v>136.64406779661016</v>
      </c>
      <c r="I37" s="12">
        <v>1.1796610169491526</v>
      </c>
      <c r="J37" s="12">
        <v>2.949152542372881</v>
      </c>
      <c r="K37" s="12">
        <v>6.488135593220338</v>
      </c>
      <c r="L37" s="12">
        <v>0.3932203389830508</v>
      </c>
      <c r="M37" s="12">
        <v>1.3762711864406778</v>
      </c>
      <c r="N37" s="12">
        <v>0.3932203389830508</v>
      </c>
      <c r="O37" s="12">
        <v>0.5898305084745763</v>
      </c>
      <c r="P37" s="12">
        <v>2.949152542372881</v>
      </c>
      <c r="Q37" s="12">
        <v>187.32394366197184</v>
      </c>
      <c r="R37" s="12">
        <v>0.28571428571428575</v>
      </c>
      <c r="S37" s="12">
        <v>147.77777777777777</v>
      </c>
      <c r="T37" s="12"/>
      <c r="U37" s="12"/>
    </row>
    <row r="38" spans="1:21" s="20" customFormat="1" ht="12">
      <c r="A38" s="20">
        <v>2400</v>
      </c>
      <c r="B38" s="35">
        <f t="shared" si="0"/>
        <v>731.7073170731708</v>
      </c>
      <c r="C38" s="20">
        <v>363</v>
      </c>
      <c r="D38" s="21">
        <f t="shared" si="1"/>
        <v>0.17285714285714285</v>
      </c>
      <c r="E38" s="21">
        <f t="shared" si="2"/>
        <v>0.3271428571428572</v>
      </c>
      <c r="F38" s="3">
        <v>189.25619834710744</v>
      </c>
      <c r="G38" s="13">
        <v>26117.35537190083</v>
      </c>
      <c r="H38" s="12">
        <v>253.60330578512404</v>
      </c>
      <c r="I38" s="12">
        <v>2.6495867768595045</v>
      </c>
      <c r="J38" s="12">
        <v>5.109917355371902</v>
      </c>
      <c r="K38" s="12">
        <v>20.628925619834714</v>
      </c>
      <c r="L38" s="12">
        <v>4.352892561983471</v>
      </c>
      <c r="M38" s="12">
        <v>2.460330578512397</v>
      </c>
      <c r="N38" s="12">
        <v>1.7033057851239672</v>
      </c>
      <c r="O38" s="12">
        <v>0.5677685950413224</v>
      </c>
      <c r="P38" s="12">
        <v>5.109917355371902</v>
      </c>
      <c r="Q38" s="12">
        <v>100.95098756400878</v>
      </c>
      <c r="R38" s="12">
        <v>1.769230769230769</v>
      </c>
      <c r="S38" s="12">
        <v>138</v>
      </c>
      <c r="T38" s="12">
        <v>-56</v>
      </c>
      <c r="U38" s="12" t="s">
        <v>156</v>
      </c>
    </row>
    <row r="39" spans="1:21" s="20" customFormat="1" ht="12">
      <c r="A39" s="20">
        <v>2460</v>
      </c>
      <c r="B39" s="35">
        <f t="shared" si="0"/>
        <v>750</v>
      </c>
      <c r="C39" s="20">
        <v>390</v>
      </c>
      <c r="D39" s="21">
        <f t="shared" si="1"/>
        <v>0.1857142857142857</v>
      </c>
      <c r="E39" s="21">
        <f t="shared" si="2"/>
        <v>0.3142857142857143</v>
      </c>
      <c r="F39" s="3">
        <v>169.23076923076925</v>
      </c>
      <c r="G39" s="13">
        <v>24707.69230769231</v>
      </c>
      <c r="H39" s="12">
        <v>200.8769230769231</v>
      </c>
      <c r="I39" s="12">
        <v>1.5230769230769232</v>
      </c>
      <c r="J39" s="12">
        <v>3.5538461538461545</v>
      </c>
      <c r="K39" s="12">
        <v>25.553846153846155</v>
      </c>
      <c r="L39" s="12">
        <v>5.753846153846154</v>
      </c>
      <c r="M39" s="12">
        <v>2.7076923076923083</v>
      </c>
      <c r="N39" s="12">
        <v>1.6923076923076925</v>
      </c>
      <c r="O39" s="12">
        <v>0.6769230769230771</v>
      </c>
      <c r="P39" s="12">
        <v>3.5538461538461545</v>
      </c>
      <c r="Q39" s="12">
        <v>120.86092715231788</v>
      </c>
      <c r="R39" s="12">
        <v>2.125</v>
      </c>
      <c r="S39" s="12">
        <v>146</v>
      </c>
      <c r="T39" s="12"/>
      <c r="U39" s="12"/>
    </row>
    <row r="40" spans="1:21" s="20" customFormat="1" ht="12">
      <c r="A40" s="20">
        <v>2520</v>
      </c>
      <c r="B40" s="35">
        <f t="shared" si="0"/>
        <v>768.2926829268293</v>
      </c>
      <c r="C40" s="20">
        <v>383</v>
      </c>
      <c r="D40" s="21">
        <f t="shared" si="1"/>
        <v>0.18238095238095237</v>
      </c>
      <c r="E40" s="21">
        <f t="shared" si="2"/>
        <v>0.31761904761904763</v>
      </c>
      <c r="F40" s="3">
        <v>208.98172323759792</v>
      </c>
      <c r="G40" s="13">
        <v>29257.44125326371</v>
      </c>
      <c r="H40" s="12">
        <v>200.44830287206267</v>
      </c>
      <c r="I40" s="12">
        <v>2.263968668407311</v>
      </c>
      <c r="J40" s="12">
        <v>3.483028720626632</v>
      </c>
      <c r="K40" s="12">
        <v>27.864229765013057</v>
      </c>
      <c r="L40" s="12">
        <v>5.921148825065274</v>
      </c>
      <c r="M40" s="12">
        <v>2.4381201044386422</v>
      </c>
      <c r="N40" s="12">
        <v>1.3932114882506528</v>
      </c>
      <c r="O40" s="12">
        <v>0.5224543080939948</v>
      </c>
      <c r="P40" s="12">
        <v>3.483028720626632</v>
      </c>
      <c r="Q40" s="12">
        <v>143.467122117848</v>
      </c>
      <c r="R40" s="12">
        <v>2.428571428571429</v>
      </c>
      <c r="S40" s="12">
        <v>140</v>
      </c>
      <c r="T40" s="12">
        <v>-55.4</v>
      </c>
      <c r="U40" s="12">
        <v>-41.7</v>
      </c>
    </row>
    <row r="41" spans="1:21" s="20" customFormat="1" ht="12">
      <c r="A41" s="20">
        <v>2580</v>
      </c>
      <c r="B41" s="35">
        <f t="shared" si="0"/>
        <v>786.5853658536586</v>
      </c>
      <c r="C41" s="20">
        <v>380</v>
      </c>
      <c r="D41" s="21">
        <f t="shared" si="1"/>
        <v>0.18095238095238095</v>
      </c>
      <c r="E41" s="21">
        <f t="shared" si="2"/>
        <v>0.319047619047619</v>
      </c>
      <c r="F41" s="3">
        <v>176.3157894736842</v>
      </c>
      <c r="G41" s="13">
        <v>25213.157894736843</v>
      </c>
      <c r="H41" s="12">
        <v>368.6763157894736</v>
      </c>
      <c r="I41" s="12">
        <v>3.526315789473684</v>
      </c>
      <c r="J41" s="12">
        <v>4.584210526315789</v>
      </c>
      <c r="K41" s="12">
        <v>68.93947368421053</v>
      </c>
      <c r="L41" s="12">
        <v>12.342105263157896</v>
      </c>
      <c r="M41" s="12">
        <v>4.760526315789474</v>
      </c>
      <c r="N41" s="12">
        <v>2.2921052631578944</v>
      </c>
      <c r="O41" s="12">
        <v>0.5289473684210526</v>
      </c>
      <c r="P41" s="12">
        <v>4.584210526315789</v>
      </c>
      <c r="Q41" s="12">
        <v>67.5484175720359</v>
      </c>
      <c r="R41" s="12">
        <v>2.5925925925925926</v>
      </c>
      <c r="S41" s="12">
        <v>143</v>
      </c>
      <c r="T41" s="12"/>
      <c r="U41" s="12"/>
    </row>
    <row r="42" spans="1:21" s="20" customFormat="1" ht="12">
      <c r="A42" s="20">
        <v>2700</v>
      </c>
      <c r="B42" s="35">
        <f t="shared" si="0"/>
        <v>823.1707317073171</v>
      </c>
      <c r="C42" s="20">
        <v>527</v>
      </c>
      <c r="D42" s="21">
        <f t="shared" si="1"/>
        <v>0.2509523809523809</v>
      </c>
      <c r="E42" s="21">
        <f t="shared" si="2"/>
        <v>0.24904761904761907</v>
      </c>
      <c r="F42" s="3">
        <v>89.31688804554082</v>
      </c>
      <c r="G42" s="13">
        <v>19054.269449715375</v>
      </c>
      <c r="H42" s="12">
        <v>292.5624288425048</v>
      </c>
      <c r="I42" s="12">
        <v>3.0764705882352947</v>
      </c>
      <c r="J42" s="12">
        <v>3.27495256166983</v>
      </c>
      <c r="K42" s="12">
        <v>50.41442125237192</v>
      </c>
      <c r="L42" s="12">
        <v>6.351423149905125</v>
      </c>
      <c r="M42" s="12">
        <v>3.969639468690703</v>
      </c>
      <c r="N42" s="12">
        <v>1.9848197343453515</v>
      </c>
      <c r="O42" s="12">
        <v>0.694686907020873</v>
      </c>
      <c r="P42" s="12">
        <v>3.27495256166983</v>
      </c>
      <c r="Q42" s="12">
        <v>64.40791680644078</v>
      </c>
      <c r="R42" s="12">
        <v>1.6</v>
      </c>
      <c r="S42" s="12">
        <v>213.33333333333334</v>
      </c>
      <c r="T42" s="12">
        <v>-53.3</v>
      </c>
      <c r="U42" s="12">
        <v>-40.3</v>
      </c>
    </row>
    <row r="43" spans="1:21" s="20" customFormat="1" ht="12">
      <c r="A43" s="20">
        <v>2700</v>
      </c>
      <c r="B43" s="35">
        <f t="shared" si="0"/>
        <v>823.1707317073171</v>
      </c>
      <c r="C43" s="20">
        <v>527</v>
      </c>
      <c r="D43" s="21">
        <f t="shared" si="1"/>
        <v>0.2509523809523809</v>
      </c>
      <c r="E43" s="21">
        <f t="shared" si="2"/>
        <v>0.24904761904761907</v>
      </c>
      <c r="F43" s="3">
        <v>109.16508538899433</v>
      </c>
      <c r="G43" s="13">
        <v>11511.954459203038</v>
      </c>
      <c r="H43" s="12">
        <v>266.5612903225807</v>
      </c>
      <c r="I43" s="12">
        <v>0.4962049335863379</v>
      </c>
      <c r="J43" s="12">
        <v>3.6719165085389003</v>
      </c>
      <c r="K43" s="12">
        <v>52.39924098671728</v>
      </c>
      <c r="L43" s="12">
        <v>12.60360531309298</v>
      </c>
      <c r="M43" s="12">
        <v>5.954459203036055</v>
      </c>
      <c r="N43" s="12">
        <v>2.481024667931689</v>
      </c>
      <c r="O43" s="12">
        <v>0.3969639468690703</v>
      </c>
      <c r="P43" s="12">
        <v>3.6719165085389003</v>
      </c>
      <c r="Q43" s="12">
        <v>42.6000734484025</v>
      </c>
      <c r="R43" s="12">
        <v>2.1166666666666667</v>
      </c>
      <c r="S43" s="12">
        <v>105.45454545454545</v>
      </c>
      <c r="T43" s="12"/>
      <c r="U43" s="12"/>
    </row>
    <row r="44" spans="1:21" s="20" customFormat="1" ht="12">
      <c r="A44" s="20">
        <v>2760</v>
      </c>
      <c r="B44" s="35">
        <f>A44/3.28</f>
        <v>841.4634146341464</v>
      </c>
      <c r="C44" s="20">
        <v>417</v>
      </c>
      <c r="D44" s="21">
        <f>(C44/2.1)/1000</f>
        <v>0.19857142857142857</v>
      </c>
      <c r="E44" s="21">
        <f>0.5-D44</f>
        <v>0.30142857142857143</v>
      </c>
      <c r="F44" s="3">
        <v>136.61870503597123</v>
      </c>
      <c r="G44" s="13">
        <v>30207.91366906475</v>
      </c>
      <c r="H44" s="12">
        <v>210.69640287769786</v>
      </c>
      <c r="I44" s="12">
        <v>1.5179856115107915</v>
      </c>
      <c r="J44" s="12">
        <v>2.7323741007194244</v>
      </c>
      <c r="K44" s="12">
        <v>22.010791366906474</v>
      </c>
      <c r="L44" s="12">
        <v>1.2143884892086332</v>
      </c>
      <c r="M44" s="12">
        <v>0.9107913669064749</v>
      </c>
      <c r="N44" s="12">
        <v>0</v>
      </c>
      <c r="O44" s="12">
        <v>0</v>
      </c>
      <c r="P44" s="12">
        <v>2.7323741007194244</v>
      </c>
      <c r="Q44" s="12">
        <v>141.53627311522047</v>
      </c>
      <c r="R44" s="12">
        <v>1.3333333333333335</v>
      </c>
      <c r="S44" s="12">
        <v>221.11111111111111</v>
      </c>
      <c r="T44" s="12">
        <v>-53.7</v>
      </c>
      <c r="U44" s="12">
        <v>-40.2</v>
      </c>
    </row>
    <row r="45" spans="1:21" s="20" customFormat="1" ht="12">
      <c r="A45" s="20">
        <v>2820</v>
      </c>
      <c r="B45" s="35">
        <f>A45/3.28</f>
        <v>859.7560975609756</v>
      </c>
      <c r="C45" s="20">
        <v>431</v>
      </c>
      <c r="D45" s="21">
        <f>(C45/2.1)/1000</f>
        <v>0.20523809523809525</v>
      </c>
      <c r="E45" s="21">
        <f>0.5-D45</f>
        <v>0.2947619047619048</v>
      </c>
      <c r="F45" s="3">
        <v>143.61948955916475</v>
      </c>
      <c r="G45" s="13">
        <v>39926.218097447796</v>
      </c>
      <c r="H45" s="12">
        <v>375.8522041763341</v>
      </c>
      <c r="I45" s="12">
        <v>1.0053364269141531</v>
      </c>
      <c r="J45" s="12">
        <v>10.484222737819026</v>
      </c>
      <c r="K45" s="12">
        <v>140.31624129930395</v>
      </c>
      <c r="L45" s="12">
        <v>58.740371229698376</v>
      </c>
      <c r="M45" s="12">
        <v>28.14941995359629</v>
      </c>
      <c r="N45" s="12">
        <v>10.915081206496518</v>
      </c>
      <c r="O45" s="12">
        <v>4.021345707656613</v>
      </c>
      <c r="P45" s="12">
        <v>10.484222737819026</v>
      </c>
      <c r="Q45" s="12">
        <v>103.3457249070632</v>
      </c>
      <c r="R45" s="12">
        <v>2.086734693877551</v>
      </c>
      <c r="S45" s="12">
        <v>278</v>
      </c>
      <c r="T45" s="12"/>
      <c r="U45" s="12"/>
    </row>
    <row r="46" spans="1:21" s="20" customFormat="1" ht="12">
      <c r="A46" s="20">
        <v>2880</v>
      </c>
      <c r="B46" s="35">
        <f>A46/3.28</f>
        <v>878.048780487805</v>
      </c>
      <c r="C46" s="20">
        <v>432</v>
      </c>
      <c r="D46" s="21">
        <f>(C46/2.1)/1000</f>
        <v>0.20571428571428568</v>
      </c>
      <c r="E46" s="21">
        <f>0.5-D46</f>
        <v>0.2942857142857143</v>
      </c>
      <c r="F46" s="3">
        <v>143.0555555555556</v>
      </c>
      <c r="G46" s="13">
        <v>29469.444444444453</v>
      </c>
      <c r="H46" s="12">
        <v>784.9458333333337</v>
      </c>
      <c r="I46" s="12">
        <v>2.861111111111112</v>
      </c>
      <c r="J46" s="12">
        <v>20.313888888888894</v>
      </c>
      <c r="K46" s="12">
        <v>316.00972222222236</v>
      </c>
      <c r="L46" s="12">
        <v>222.59444444444452</v>
      </c>
      <c r="M46" s="12">
        <v>126.46111111111115</v>
      </c>
      <c r="N46" s="12">
        <v>36.76527777777779</v>
      </c>
      <c r="O46" s="12">
        <v>13.447222222222226</v>
      </c>
      <c r="P46" s="12">
        <v>20.313888888888894</v>
      </c>
      <c r="Q46" s="12">
        <v>36.59619825901581</v>
      </c>
      <c r="R46" s="12">
        <v>1.7601809954751129</v>
      </c>
      <c r="S46" s="12">
        <v>206</v>
      </c>
      <c r="T46" s="12">
        <v>-52.4</v>
      </c>
      <c r="U46" s="12"/>
    </row>
    <row r="47" spans="1:21" s="20" customFormat="1" ht="12.75" thickBot="1">
      <c r="A47" s="112">
        <v>2940</v>
      </c>
      <c r="B47" s="113">
        <f>A47/3.28</f>
        <v>896.3414634146342</v>
      </c>
      <c r="C47" s="112">
        <v>502</v>
      </c>
      <c r="D47" s="114">
        <f>(C47/2.1)/1000</f>
        <v>0.23904761904761904</v>
      </c>
      <c r="E47" s="114">
        <f>0.5-D47</f>
        <v>0.26095238095238094</v>
      </c>
      <c r="F47" s="117">
        <v>130.996015936255</v>
      </c>
      <c r="G47" s="138">
        <v>41809.56175298804</v>
      </c>
      <c r="H47" s="116">
        <v>173.7880478087649</v>
      </c>
      <c r="I47" s="116">
        <v>0.545816733067729</v>
      </c>
      <c r="J47" s="116">
        <v>12.117131474103585</v>
      </c>
      <c r="K47" s="116">
        <v>66.80796812749004</v>
      </c>
      <c r="L47" s="116">
        <v>56.983266932270915</v>
      </c>
      <c r="M47" s="116">
        <v>33.29482071713147</v>
      </c>
      <c r="N47" s="116">
        <v>17.46613545816733</v>
      </c>
      <c r="O47" s="116">
        <v>6.440637450199204</v>
      </c>
      <c r="P47" s="116">
        <v>12.117131474103585</v>
      </c>
      <c r="Q47" s="116">
        <v>224.89724016441576</v>
      </c>
      <c r="R47" s="116">
        <v>1.7114754098360656</v>
      </c>
      <c r="S47" s="116">
        <v>319.1666666666667</v>
      </c>
      <c r="T47" s="116">
        <v>-51.6</v>
      </c>
      <c r="U47" s="116">
        <v>-39.6</v>
      </c>
    </row>
    <row r="49" ht="12.75">
      <c r="A49" s="32" t="s">
        <v>51</v>
      </c>
    </row>
  </sheetData>
  <printOptions/>
  <pageMargins left="0.75" right="0.75" top="1" bottom="1" header="0.5" footer="0.5"/>
  <pageSetup fitToHeight="1" fitToWidth="1" orientation="portrait"/>
</worksheet>
</file>

<file path=xl/worksheets/sheet25.xml><?xml version="1.0" encoding="utf-8"?>
<worksheet xmlns="http://schemas.openxmlformats.org/spreadsheetml/2006/main" xmlns:r="http://schemas.openxmlformats.org/officeDocument/2006/relationships">
  <sheetPr>
    <pageSetUpPr fitToPage="1"/>
  </sheetPr>
  <dimension ref="A1:M42"/>
  <sheetViews>
    <sheetView workbookViewId="0" topLeftCell="A1">
      <selection activeCell="A1" sqref="A1"/>
    </sheetView>
  </sheetViews>
  <sheetFormatPr defaultColWidth="11.00390625" defaultRowHeight="12.75"/>
  <cols>
    <col min="1" max="1" width="8.125" style="0" customWidth="1"/>
    <col min="2" max="2" width="5.375" style="8" bestFit="1" customWidth="1"/>
    <col min="3" max="3" width="6.125" style="0" bestFit="1" customWidth="1"/>
    <col min="4" max="5" width="5.25390625" style="0" bestFit="1" customWidth="1"/>
    <col min="6" max="8" width="4.375" style="0" bestFit="1" customWidth="1"/>
    <col min="9" max="9" width="3.875" style="0" bestFit="1" customWidth="1"/>
    <col min="10" max="10" width="7.375" style="38" bestFit="1" customWidth="1"/>
    <col min="11" max="11" width="5.875" style="38" bestFit="1" customWidth="1"/>
    <col min="12" max="12" width="5.875" style="0" bestFit="1" customWidth="1"/>
    <col min="13" max="13" width="4.625" style="0" bestFit="1" customWidth="1"/>
  </cols>
  <sheetData>
    <row r="1" ht="13.5" thickBot="1">
      <c r="A1" s="20" t="s">
        <v>28</v>
      </c>
    </row>
    <row r="2" spans="1:13" ht="13.5">
      <c r="A2" s="106" t="s">
        <v>76</v>
      </c>
      <c r="B2" s="109" t="s">
        <v>37</v>
      </c>
      <c r="C2" s="106" t="s">
        <v>130</v>
      </c>
      <c r="D2" s="106" t="s">
        <v>131</v>
      </c>
      <c r="E2" s="106" t="s">
        <v>133</v>
      </c>
      <c r="F2" s="106" t="s">
        <v>303</v>
      </c>
      <c r="G2" s="106" t="s">
        <v>304</v>
      </c>
      <c r="H2" s="106" t="s">
        <v>278</v>
      </c>
      <c r="I2" s="106" t="s">
        <v>279</v>
      </c>
      <c r="J2" s="107" t="s">
        <v>186</v>
      </c>
      <c r="K2" s="107" t="s">
        <v>187</v>
      </c>
      <c r="L2" s="111" t="s">
        <v>282</v>
      </c>
      <c r="M2" s="110" t="s">
        <v>283</v>
      </c>
    </row>
    <row r="3" spans="1:13" ht="13.5" thickBot="1">
      <c r="A3" s="4" t="s">
        <v>284</v>
      </c>
      <c r="B3" s="7" t="s">
        <v>38</v>
      </c>
      <c r="C3" s="4" t="s">
        <v>286</v>
      </c>
      <c r="D3" s="4" t="s">
        <v>286</v>
      </c>
      <c r="E3" s="4" t="s">
        <v>286</v>
      </c>
      <c r="F3" s="4" t="s">
        <v>286</v>
      </c>
      <c r="G3" s="4" t="s">
        <v>286</v>
      </c>
      <c r="H3" s="4" t="s">
        <v>286</v>
      </c>
      <c r="I3" s="4" t="s">
        <v>286</v>
      </c>
      <c r="J3" s="37" t="s">
        <v>271</v>
      </c>
      <c r="K3" s="37" t="s">
        <v>271</v>
      </c>
      <c r="L3" s="7" t="s">
        <v>118</v>
      </c>
      <c r="M3" s="7" t="s">
        <v>118</v>
      </c>
    </row>
    <row r="4" spans="1:11" s="20" customFormat="1" ht="12">
      <c r="A4" s="20">
        <v>70</v>
      </c>
      <c r="B4" s="35">
        <f>A4/3.28</f>
        <v>21.34146341463415</v>
      </c>
      <c r="C4" s="20">
        <v>25</v>
      </c>
      <c r="D4" s="20">
        <v>0</v>
      </c>
      <c r="E4" s="20">
        <v>0</v>
      </c>
      <c r="F4" s="20">
        <v>0</v>
      </c>
      <c r="G4" s="20">
        <v>0</v>
      </c>
      <c r="H4" s="20">
        <v>0</v>
      </c>
      <c r="I4" s="20">
        <v>0</v>
      </c>
      <c r="J4" s="21"/>
      <c r="K4" s="21"/>
    </row>
    <row r="5" spans="1:13" s="20" customFormat="1" ht="12">
      <c r="A5" s="20">
        <v>160</v>
      </c>
      <c r="B5" s="35">
        <f aca="true" t="shared" si="0" ref="B5:B39">A5/3.28</f>
        <v>48.78048780487805</v>
      </c>
      <c r="C5" s="20">
        <v>262</v>
      </c>
      <c r="D5" s="20">
        <v>8</v>
      </c>
      <c r="E5" s="20">
        <v>0</v>
      </c>
      <c r="F5" s="20">
        <v>0</v>
      </c>
      <c r="G5" s="20">
        <v>0</v>
      </c>
      <c r="H5" s="20">
        <v>0</v>
      </c>
      <c r="I5" s="20">
        <v>0</v>
      </c>
      <c r="J5" s="21">
        <f aca="true" t="shared" si="1" ref="J5:J39">C5/(D5+E5)</f>
        <v>32.75</v>
      </c>
      <c r="K5" s="21"/>
      <c r="L5" s="20">
        <v>-53.96</v>
      </c>
      <c r="M5" s="20">
        <v>-146</v>
      </c>
    </row>
    <row r="6" spans="1:11" s="20" customFormat="1" ht="12">
      <c r="A6" s="20">
        <v>270</v>
      </c>
      <c r="B6" s="35">
        <f t="shared" si="0"/>
        <v>82.31707317073172</v>
      </c>
      <c r="C6" s="20">
        <v>60600</v>
      </c>
      <c r="D6" s="20">
        <v>35</v>
      </c>
      <c r="E6" s="20">
        <v>0</v>
      </c>
      <c r="F6" s="20">
        <v>0</v>
      </c>
      <c r="G6" s="20">
        <v>0</v>
      </c>
      <c r="H6" s="20">
        <v>0</v>
      </c>
      <c r="I6" s="20">
        <v>0</v>
      </c>
      <c r="J6" s="21">
        <f t="shared" si="1"/>
        <v>1731.4285714285713</v>
      </c>
      <c r="K6" s="21"/>
    </row>
    <row r="7" spans="1:13" s="20" customFormat="1" ht="12">
      <c r="A7" s="20">
        <v>330</v>
      </c>
      <c r="B7" s="35">
        <f t="shared" si="0"/>
        <v>100.60975609756098</v>
      </c>
      <c r="C7" s="20">
        <v>15200</v>
      </c>
      <c r="D7" s="20">
        <v>10</v>
      </c>
      <c r="E7" s="20">
        <v>0</v>
      </c>
      <c r="F7" s="20">
        <v>0</v>
      </c>
      <c r="G7" s="20">
        <v>0</v>
      </c>
      <c r="H7" s="20">
        <v>0</v>
      </c>
      <c r="I7" s="20">
        <v>0</v>
      </c>
      <c r="J7" s="21">
        <f t="shared" si="1"/>
        <v>1520</v>
      </c>
      <c r="K7" s="21"/>
      <c r="L7" s="20">
        <v>-73.98</v>
      </c>
      <c r="M7" s="20">
        <v>-161</v>
      </c>
    </row>
    <row r="8" spans="1:13" s="20" customFormat="1" ht="12">
      <c r="A8" s="20">
        <v>420</v>
      </c>
      <c r="B8" s="35">
        <f t="shared" si="0"/>
        <v>128.0487804878049</v>
      </c>
      <c r="C8" s="20">
        <v>20200</v>
      </c>
      <c r="D8" s="20">
        <v>43</v>
      </c>
      <c r="E8" s="20">
        <v>0</v>
      </c>
      <c r="F8" s="20">
        <v>0</v>
      </c>
      <c r="G8" s="20">
        <v>0</v>
      </c>
      <c r="H8" s="20">
        <v>0</v>
      </c>
      <c r="I8" s="20">
        <v>0</v>
      </c>
      <c r="J8" s="21">
        <f t="shared" si="1"/>
        <v>469.7674418604651</v>
      </c>
      <c r="K8" s="21"/>
      <c r="L8" s="20">
        <v>-73.68</v>
      </c>
      <c r="M8" s="20">
        <v>-219</v>
      </c>
    </row>
    <row r="9" spans="1:11" s="20" customFormat="1" ht="12">
      <c r="A9" s="20">
        <v>615</v>
      </c>
      <c r="B9" s="35">
        <f t="shared" si="0"/>
        <v>187.5</v>
      </c>
      <c r="C9" s="20">
        <v>139000</v>
      </c>
      <c r="D9" s="20">
        <v>44</v>
      </c>
      <c r="E9" s="20">
        <v>0</v>
      </c>
      <c r="F9" s="20">
        <v>0</v>
      </c>
      <c r="G9" s="20">
        <v>0</v>
      </c>
      <c r="H9" s="20">
        <v>0</v>
      </c>
      <c r="I9" s="20">
        <v>0</v>
      </c>
      <c r="J9" s="21">
        <f t="shared" si="1"/>
        <v>3159.090909090909</v>
      </c>
      <c r="K9" s="21"/>
    </row>
    <row r="10" spans="1:13" s="20" customFormat="1" ht="12">
      <c r="A10" s="20">
        <v>675</v>
      </c>
      <c r="B10" s="35">
        <f t="shared" si="0"/>
        <v>205.7926829268293</v>
      </c>
      <c r="C10" s="20">
        <v>62900</v>
      </c>
      <c r="D10" s="20">
        <v>58</v>
      </c>
      <c r="E10" s="20">
        <v>0</v>
      </c>
      <c r="F10" s="20">
        <v>0</v>
      </c>
      <c r="G10" s="20">
        <v>0</v>
      </c>
      <c r="H10" s="20">
        <v>0</v>
      </c>
      <c r="I10" s="20">
        <v>0</v>
      </c>
      <c r="J10" s="21">
        <f t="shared" si="1"/>
        <v>1084.4827586206898</v>
      </c>
      <c r="K10" s="21"/>
      <c r="L10" s="20">
        <v>-67.12</v>
      </c>
      <c r="M10" s="20">
        <v>-264</v>
      </c>
    </row>
    <row r="11" spans="1:11" s="20" customFormat="1" ht="12">
      <c r="A11" s="20">
        <v>780</v>
      </c>
      <c r="B11" s="35">
        <f t="shared" si="0"/>
        <v>237.8048780487805</v>
      </c>
      <c r="C11" s="20">
        <v>108000</v>
      </c>
      <c r="D11" s="20">
        <v>103</v>
      </c>
      <c r="E11" s="20">
        <v>0</v>
      </c>
      <c r="F11" s="20">
        <v>0</v>
      </c>
      <c r="G11" s="20">
        <v>0</v>
      </c>
      <c r="H11" s="20">
        <v>0</v>
      </c>
      <c r="I11" s="20">
        <v>0</v>
      </c>
      <c r="J11" s="21">
        <f t="shared" si="1"/>
        <v>1048.5436893203882</v>
      </c>
      <c r="K11" s="21"/>
    </row>
    <row r="12" spans="1:13" s="20" customFormat="1" ht="12">
      <c r="A12" s="20">
        <v>860</v>
      </c>
      <c r="B12" s="35">
        <f t="shared" si="0"/>
        <v>262.1951219512195</v>
      </c>
      <c r="C12" s="20">
        <v>115000</v>
      </c>
      <c r="D12" s="20">
        <v>94</v>
      </c>
      <c r="E12" s="20">
        <v>0</v>
      </c>
      <c r="F12" s="20">
        <v>0</v>
      </c>
      <c r="G12" s="20">
        <v>0</v>
      </c>
      <c r="H12" s="20">
        <v>0</v>
      </c>
      <c r="I12" s="20">
        <v>0</v>
      </c>
      <c r="J12" s="21">
        <f t="shared" si="1"/>
        <v>1223.404255319149</v>
      </c>
      <c r="K12" s="21"/>
      <c r="L12" s="20">
        <v>-56.79</v>
      </c>
      <c r="M12" s="20">
        <v>-234</v>
      </c>
    </row>
    <row r="13" spans="1:13" s="20" customFormat="1" ht="12">
      <c r="A13" s="20">
        <v>860</v>
      </c>
      <c r="B13" s="35">
        <f t="shared" si="0"/>
        <v>262.1951219512195</v>
      </c>
      <c r="C13" s="20">
        <v>3300</v>
      </c>
      <c r="D13" s="20">
        <v>0</v>
      </c>
      <c r="E13" s="20">
        <v>0</v>
      </c>
      <c r="F13" s="20">
        <v>0</v>
      </c>
      <c r="G13" s="20">
        <v>0</v>
      </c>
      <c r="H13" s="20">
        <v>0</v>
      </c>
      <c r="I13" s="20">
        <v>0</v>
      </c>
      <c r="J13" s="21"/>
      <c r="K13" s="21"/>
      <c r="L13" s="20">
        <v>-57.79</v>
      </c>
      <c r="M13" s="20">
        <v>-289</v>
      </c>
    </row>
    <row r="14" spans="1:11" s="20" customFormat="1" ht="12">
      <c r="A14" s="20">
        <v>930</v>
      </c>
      <c r="B14" s="35">
        <f t="shared" si="0"/>
        <v>283.5365853658537</v>
      </c>
      <c r="C14" s="20">
        <v>104000</v>
      </c>
      <c r="D14" s="20">
        <v>27</v>
      </c>
      <c r="E14" s="20">
        <v>0</v>
      </c>
      <c r="F14" s="20">
        <v>0</v>
      </c>
      <c r="G14" s="20">
        <v>0</v>
      </c>
      <c r="H14" s="20">
        <v>0</v>
      </c>
      <c r="I14" s="20">
        <v>0</v>
      </c>
      <c r="J14" s="21">
        <f t="shared" si="1"/>
        <v>3851.8518518518517</v>
      </c>
      <c r="K14" s="21"/>
    </row>
    <row r="15" spans="1:13" s="20" customFormat="1" ht="12">
      <c r="A15" s="20">
        <v>990</v>
      </c>
      <c r="B15" s="35">
        <f t="shared" si="0"/>
        <v>301.82926829268297</v>
      </c>
      <c r="C15" s="20">
        <v>60000</v>
      </c>
      <c r="D15" s="20">
        <v>14</v>
      </c>
      <c r="E15" s="20">
        <v>0</v>
      </c>
      <c r="F15" s="20">
        <v>0</v>
      </c>
      <c r="G15" s="20">
        <v>0</v>
      </c>
      <c r="H15" s="20">
        <v>0</v>
      </c>
      <c r="I15" s="20">
        <v>0</v>
      </c>
      <c r="J15" s="21">
        <f t="shared" si="1"/>
        <v>4285.714285714285</v>
      </c>
      <c r="K15" s="21"/>
      <c r="L15" s="20">
        <v>-46.33</v>
      </c>
      <c r="M15" s="20">
        <v>-217</v>
      </c>
    </row>
    <row r="16" spans="1:13" s="20" customFormat="1" ht="12">
      <c r="A16" s="20">
        <v>1110</v>
      </c>
      <c r="B16" s="35">
        <f t="shared" si="0"/>
        <v>338.4146341463415</v>
      </c>
      <c r="C16" s="20">
        <v>28800</v>
      </c>
      <c r="D16" s="20">
        <v>10</v>
      </c>
      <c r="E16" s="20">
        <v>0</v>
      </c>
      <c r="F16" s="20">
        <v>0</v>
      </c>
      <c r="G16" s="20">
        <v>0</v>
      </c>
      <c r="H16" s="20">
        <v>0</v>
      </c>
      <c r="I16" s="20">
        <v>0</v>
      </c>
      <c r="J16" s="21">
        <f t="shared" si="1"/>
        <v>2880</v>
      </c>
      <c r="K16" s="21"/>
      <c r="L16" s="20">
        <v>-53.57</v>
      </c>
      <c r="M16" s="20">
        <v>-262</v>
      </c>
    </row>
    <row r="17" spans="1:11" s="20" customFormat="1" ht="12">
      <c r="A17" s="20">
        <v>1200</v>
      </c>
      <c r="B17" s="35">
        <f t="shared" si="0"/>
        <v>365.8536585365854</v>
      </c>
      <c r="C17" s="20">
        <v>76000</v>
      </c>
      <c r="D17" s="20">
        <v>27</v>
      </c>
      <c r="E17" s="20">
        <v>0</v>
      </c>
      <c r="F17" s="20">
        <v>0</v>
      </c>
      <c r="G17" s="20">
        <v>0</v>
      </c>
      <c r="H17" s="20">
        <v>0</v>
      </c>
      <c r="I17" s="20">
        <v>0</v>
      </c>
      <c r="J17" s="21">
        <f t="shared" si="1"/>
        <v>2814.814814814815</v>
      </c>
      <c r="K17" s="21"/>
    </row>
    <row r="18" spans="1:13" s="20" customFormat="1" ht="12">
      <c r="A18" s="20">
        <v>1260</v>
      </c>
      <c r="B18" s="35">
        <f t="shared" si="0"/>
        <v>384.1463414634147</v>
      </c>
      <c r="C18" s="20">
        <v>88800</v>
      </c>
      <c r="D18" s="20">
        <v>29</v>
      </c>
      <c r="E18" s="20">
        <v>0</v>
      </c>
      <c r="F18" s="20">
        <v>0</v>
      </c>
      <c r="G18" s="20">
        <v>0</v>
      </c>
      <c r="H18" s="20">
        <v>0</v>
      </c>
      <c r="I18" s="20">
        <v>0</v>
      </c>
      <c r="J18" s="21">
        <f t="shared" si="1"/>
        <v>3062.0689655172414</v>
      </c>
      <c r="K18" s="21"/>
      <c r="L18" s="20">
        <v>-50.93</v>
      </c>
      <c r="M18" s="20">
        <v>-287</v>
      </c>
    </row>
    <row r="19" spans="1:13" s="20" customFormat="1" ht="12">
      <c r="A19" s="20">
        <v>1365</v>
      </c>
      <c r="B19" s="35">
        <f t="shared" si="0"/>
        <v>416.1585365853659</v>
      </c>
      <c r="C19" s="20">
        <v>23800</v>
      </c>
      <c r="D19" s="20">
        <v>4</v>
      </c>
      <c r="E19" s="20">
        <v>0</v>
      </c>
      <c r="F19" s="20">
        <v>0</v>
      </c>
      <c r="G19" s="20">
        <v>0</v>
      </c>
      <c r="H19" s="20">
        <v>0</v>
      </c>
      <c r="I19" s="20">
        <v>0</v>
      </c>
      <c r="J19" s="21">
        <f t="shared" si="1"/>
        <v>5950</v>
      </c>
      <c r="K19" s="21"/>
      <c r="L19" s="20">
        <v>-51.8</v>
      </c>
      <c r="M19" s="20">
        <v>-252</v>
      </c>
    </row>
    <row r="20" spans="1:13" s="20" customFormat="1" ht="12">
      <c r="A20" s="20">
        <v>1380</v>
      </c>
      <c r="B20" s="35">
        <f t="shared" si="0"/>
        <v>420.7317073170732</v>
      </c>
      <c r="C20" s="20">
        <v>76700</v>
      </c>
      <c r="D20" s="20">
        <v>16</v>
      </c>
      <c r="E20" s="20">
        <v>0</v>
      </c>
      <c r="F20" s="20">
        <v>0</v>
      </c>
      <c r="G20" s="20">
        <v>0</v>
      </c>
      <c r="H20" s="20">
        <v>0</v>
      </c>
      <c r="I20" s="20">
        <v>0</v>
      </c>
      <c r="J20" s="21">
        <f t="shared" si="1"/>
        <v>4793.75</v>
      </c>
      <c r="K20" s="21"/>
      <c r="L20" s="20">
        <v>-51.01</v>
      </c>
      <c r="M20" s="20">
        <v>-281</v>
      </c>
    </row>
    <row r="21" spans="1:11" s="20" customFormat="1" ht="12">
      <c r="A21" s="20">
        <v>1500</v>
      </c>
      <c r="B21" s="35">
        <f t="shared" si="0"/>
        <v>457.31707317073176</v>
      </c>
      <c r="C21" s="20">
        <v>42400</v>
      </c>
      <c r="D21" s="20">
        <v>5</v>
      </c>
      <c r="E21" s="20">
        <v>0</v>
      </c>
      <c r="F21" s="20">
        <v>0</v>
      </c>
      <c r="G21" s="20">
        <v>0</v>
      </c>
      <c r="H21" s="20">
        <v>0</v>
      </c>
      <c r="I21" s="20">
        <v>0</v>
      </c>
      <c r="J21" s="21">
        <f t="shared" si="1"/>
        <v>8480</v>
      </c>
      <c r="K21" s="21"/>
    </row>
    <row r="22" spans="1:13" s="20" customFormat="1" ht="12">
      <c r="A22" s="20">
        <v>1570</v>
      </c>
      <c r="B22" s="35">
        <f t="shared" si="0"/>
        <v>478.6585365853659</v>
      </c>
      <c r="C22" s="20">
        <v>45400</v>
      </c>
      <c r="D22" s="20">
        <v>6</v>
      </c>
      <c r="E22" s="20">
        <v>0</v>
      </c>
      <c r="F22" s="20">
        <v>0</v>
      </c>
      <c r="G22" s="20">
        <v>0</v>
      </c>
      <c r="H22" s="20">
        <v>0</v>
      </c>
      <c r="I22" s="20">
        <v>0</v>
      </c>
      <c r="J22" s="21">
        <f t="shared" si="1"/>
        <v>7566.666666666667</v>
      </c>
      <c r="K22" s="21"/>
      <c r="L22" s="20">
        <v>-50.17</v>
      </c>
      <c r="M22" s="20">
        <v>-270</v>
      </c>
    </row>
    <row r="23" spans="1:13" s="20" customFormat="1" ht="12">
      <c r="A23" s="20">
        <v>1670</v>
      </c>
      <c r="B23" s="35">
        <f t="shared" si="0"/>
        <v>509.1463414634147</v>
      </c>
      <c r="C23" s="20">
        <v>60500</v>
      </c>
      <c r="D23" s="20">
        <v>7</v>
      </c>
      <c r="E23" s="20">
        <v>0</v>
      </c>
      <c r="F23" s="20">
        <v>0</v>
      </c>
      <c r="G23" s="20">
        <v>0</v>
      </c>
      <c r="H23" s="20">
        <v>0</v>
      </c>
      <c r="I23" s="20">
        <v>0</v>
      </c>
      <c r="J23" s="21">
        <f t="shared" si="1"/>
        <v>8642.857142857143</v>
      </c>
      <c r="K23" s="21"/>
      <c r="L23" s="20">
        <v>-49.69</v>
      </c>
      <c r="M23" s="20">
        <v>-296</v>
      </c>
    </row>
    <row r="24" spans="1:13" s="20" customFormat="1" ht="12">
      <c r="A24" s="20">
        <v>1800</v>
      </c>
      <c r="B24" s="35">
        <f t="shared" si="0"/>
        <v>548.7804878048781</v>
      </c>
      <c r="C24" s="20">
        <v>144000</v>
      </c>
      <c r="D24" s="20">
        <v>14</v>
      </c>
      <c r="E24" s="20">
        <v>0</v>
      </c>
      <c r="F24" s="20">
        <v>0</v>
      </c>
      <c r="G24" s="20">
        <v>0</v>
      </c>
      <c r="H24" s="20">
        <v>0</v>
      </c>
      <c r="I24" s="20">
        <v>0</v>
      </c>
      <c r="J24" s="21">
        <f t="shared" si="1"/>
        <v>10285.714285714286</v>
      </c>
      <c r="K24" s="21"/>
      <c r="L24" s="20">
        <v>-49.6</v>
      </c>
      <c r="M24" s="20">
        <v>-315</v>
      </c>
    </row>
    <row r="25" spans="1:11" s="20" customFormat="1" ht="12">
      <c r="A25" s="20">
        <v>1860</v>
      </c>
      <c r="B25" s="35">
        <f t="shared" si="0"/>
        <v>567.0731707317074</v>
      </c>
      <c r="C25" s="20">
        <v>94000</v>
      </c>
      <c r="D25" s="20">
        <v>7</v>
      </c>
      <c r="E25" s="20">
        <v>0</v>
      </c>
      <c r="F25" s="20">
        <v>0</v>
      </c>
      <c r="G25" s="20">
        <v>0</v>
      </c>
      <c r="H25" s="20">
        <v>0</v>
      </c>
      <c r="I25" s="20">
        <v>0</v>
      </c>
      <c r="J25" s="21">
        <f t="shared" si="1"/>
        <v>13428.57142857143</v>
      </c>
      <c r="K25" s="21"/>
    </row>
    <row r="26" spans="1:13" s="20" customFormat="1" ht="12">
      <c r="A26" s="20">
        <v>1965</v>
      </c>
      <c r="B26" s="35">
        <f t="shared" si="0"/>
        <v>599.0853658536586</v>
      </c>
      <c r="C26" s="20">
        <v>90800</v>
      </c>
      <c r="D26" s="20">
        <v>6</v>
      </c>
      <c r="E26" s="20">
        <v>0</v>
      </c>
      <c r="F26" s="20">
        <v>0</v>
      </c>
      <c r="G26" s="20">
        <v>0</v>
      </c>
      <c r="H26" s="20">
        <v>0</v>
      </c>
      <c r="I26" s="20">
        <v>0</v>
      </c>
      <c r="J26" s="21">
        <f t="shared" si="1"/>
        <v>15133.333333333334</v>
      </c>
      <c r="K26" s="21"/>
      <c r="L26" s="20">
        <v>-50.01</v>
      </c>
      <c r="M26" s="20">
        <v>-292</v>
      </c>
    </row>
    <row r="27" spans="1:11" s="20" customFormat="1" ht="12">
      <c r="A27" s="20">
        <v>2100</v>
      </c>
      <c r="B27" s="35">
        <f t="shared" si="0"/>
        <v>640.2439024390244</v>
      </c>
      <c r="C27" s="20">
        <v>4550</v>
      </c>
      <c r="D27" s="20">
        <v>0</v>
      </c>
      <c r="E27" s="20">
        <v>0</v>
      </c>
      <c r="F27" s="20">
        <v>0</v>
      </c>
      <c r="G27" s="20">
        <v>0</v>
      </c>
      <c r="H27" s="20">
        <v>0</v>
      </c>
      <c r="I27" s="20">
        <v>0</v>
      </c>
      <c r="J27" s="21"/>
      <c r="K27" s="21"/>
    </row>
    <row r="28" spans="1:13" s="20" customFormat="1" ht="12">
      <c r="A28" s="20">
        <v>2250</v>
      </c>
      <c r="B28" s="35">
        <f t="shared" si="0"/>
        <v>685.9756097560976</v>
      </c>
      <c r="C28" s="20">
        <v>20100</v>
      </c>
      <c r="D28" s="20">
        <v>5</v>
      </c>
      <c r="E28" s="20">
        <v>0</v>
      </c>
      <c r="F28" s="20">
        <v>0</v>
      </c>
      <c r="G28" s="20">
        <v>0</v>
      </c>
      <c r="H28" s="20">
        <v>0</v>
      </c>
      <c r="I28" s="20">
        <v>0</v>
      </c>
      <c r="J28" s="21">
        <f t="shared" si="1"/>
        <v>4020</v>
      </c>
      <c r="K28" s="21"/>
      <c r="L28" s="20">
        <v>-50.6</v>
      </c>
      <c r="M28" s="20">
        <v>-241</v>
      </c>
    </row>
    <row r="29" spans="1:11" s="20" customFormat="1" ht="12">
      <c r="A29" s="20">
        <v>2340</v>
      </c>
      <c r="B29" s="35">
        <f t="shared" si="0"/>
        <v>713.4146341463415</v>
      </c>
      <c r="C29" s="20">
        <v>27100</v>
      </c>
      <c r="D29" s="20">
        <v>3</v>
      </c>
      <c r="E29" s="20">
        <v>0</v>
      </c>
      <c r="F29" s="20">
        <v>0</v>
      </c>
      <c r="G29" s="20">
        <v>0</v>
      </c>
      <c r="H29" s="20">
        <v>0</v>
      </c>
      <c r="I29" s="20">
        <v>0</v>
      </c>
      <c r="J29" s="21">
        <f t="shared" si="1"/>
        <v>9033.333333333334</v>
      </c>
      <c r="K29" s="21"/>
    </row>
    <row r="30" spans="1:13" s="20" customFormat="1" ht="12">
      <c r="A30" s="20">
        <v>2520</v>
      </c>
      <c r="B30" s="35">
        <f t="shared" si="0"/>
        <v>768.2926829268293</v>
      </c>
      <c r="C30" s="20">
        <v>28600</v>
      </c>
      <c r="D30" s="20">
        <v>2</v>
      </c>
      <c r="E30" s="20">
        <v>0</v>
      </c>
      <c r="F30" s="20">
        <v>0</v>
      </c>
      <c r="G30" s="20">
        <v>0</v>
      </c>
      <c r="H30" s="20">
        <v>0</v>
      </c>
      <c r="I30" s="20">
        <v>0</v>
      </c>
      <c r="J30" s="21">
        <f t="shared" si="1"/>
        <v>14300</v>
      </c>
      <c r="K30" s="21"/>
      <c r="L30" s="20">
        <v>-69.47</v>
      </c>
      <c r="M30" s="20">
        <v>-255</v>
      </c>
    </row>
    <row r="31" spans="1:11" s="20" customFormat="1" ht="12">
      <c r="A31" s="20">
        <v>2640</v>
      </c>
      <c r="B31" s="35">
        <f t="shared" si="0"/>
        <v>804.8780487804878</v>
      </c>
      <c r="C31" s="20">
        <v>5990</v>
      </c>
      <c r="D31" s="20">
        <v>5</v>
      </c>
      <c r="E31" s="20">
        <v>0</v>
      </c>
      <c r="F31" s="20">
        <v>0</v>
      </c>
      <c r="G31" s="20">
        <v>0</v>
      </c>
      <c r="H31" s="20">
        <v>0</v>
      </c>
      <c r="I31" s="20">
        <v>0</v>
      </c>
      <c r="J31" s="21">
        <f t="shared" si="1"/>
        <v>1198</v>
      </c>
      <c r="K31" s="21"/>
    </row>
    <row r="32" spans="1:13" s="20" customFormat="1" ht="12">
      <c r="A32" s="20">
        <v>2705</v>
      </c>
      <c r="B32" s="35">
        <f t="shared" si="0"/>
        <v>824.6951219512196</v>
      </c>
      <c r="C32" s="20">
        <v>14400</v>
      </c>
      <c r="D32" s="20">
        <v>7</v>
      </c>
      <c r="E32" s="20">
        <v>0</v>
      </c>
      <c r="F32" s="20">
        <v>0</v>
      </c>
      <c r="G32" s="20">
        <v>0</v>
      </c>
      <c r="H32" s="20">
        <v>0</v>
      </c>
      <c r="I32" s="20">
        <v>0</v>
      </c>
      <c r="J32" s="21">
        <f t="shared" si="1"/>
        <v>2057.1428571428573</v>
      </c>
      <c r="K32" s="21"/>
      <c r="L32" s="20">
        <v>-72.22</v>
      </c>
      <c r="M32" s="20">
        <v>-199</v>
      </c>
    </row>
    <row r="33" spans="1:13" s="20" customFormat="1" ht="12">
      <c r="A33" s="20">
        <v>2730</v>
      </c>
      <c r="B33" s="35">
        <f t="shared" si="0"/>
        <v>832.3170731707318</v>
      </c>
      <c r="C33" s="20">
        <v>434</v>
      </c>
      <c r="D33" s="20">
        <v>0</v>
      </c>
      <c r="E33" s="20">
        <v>0</v>
      </c>
      <c r="F33" s="20">
        <v>0</v>
      </c>
      <c r="G33" s="20">
        <v>0</v>
      </c>
      <c r="H33" s="20">
        <v>0</v>
      </c>
      <c r="I33" s="20">
        <v>0</v>
      </c>
      <c r="J33" s="21"/>
      <c r="K33" s="21"/>
      <c r="L33" s="20">
        <v>-66.24</v>
      </c>
      <c r="M33" s="20">
        <v>-152</v>
      </c>
    </row>
    <row r="34" spans="1:13" s="20" customFormat="1" ht="12">
      <c r="A34" s="20">
        <v>3120</v>
      </c>
      <c r="B34" s="35">
        <f t="shared" si="0"/>
        <v>951.219512195122</v>
      </c>
      <c r="C34" s="20">
        <v>6090</v>
      </c>
      <c r="D34" s="20">
        <v>98</v>
      </c>
      <c r="E34" s="20">
        <v>0</v>
      </c>
      <c r="F34" s="20">
        <v>0</v>
      </c>
      <c r="G34" s="20">
        <v>0</v>
      </c>
      <c r="H34" s="20">
        <v>0</v>
      </c>
      <c r="I34" s="20">
        <v>0</v>
      </c>
      <c r="J34" s="21">
        <f t="shared" si="1"/>
        <v>62.142857142857146</v>
      </c>
      <c r="K34" s="21"/>
      <c r="L34" s="20">
        <v>-66.47</v>
      </c>
      <c r="M34" s="20">
        <v>-209</v>
      </c>
    </row>
    <row r="35" spans="1:11" s="20" customFormat="1" ht="12">
      <c r="A35" s="20">
        <v>3330</v>
      </c>
      <c r="B35" s="35">
        <f t="shared" si="0"/>
        <v>1015.2439024390244</v>
      </c>
      <c r="C35" s="20">
        <v>8000</v>
      </c>
      <c r="D35" s="20">
        <v>317</v>
      </c>
      <c r="E35" s="20">
        <v>9</v>
      </c>
      <c r="F35" s="20">
        <v>0</v>
      </c>
      <c r="G35" s="20">
        <v>0</v>
      </c>
      <c r="H35" s="20">
        <v>0</v>
      </c>
      <c r="I35" s="20">
        <v>0</v>
      </c>
      <c r="J35" s="21">
        <f t="shared" si="1"/>
        <v>24.539877300613497</v>
      </c>
      <c r="K35" s="21"/>
    </row>
    <row r="36" spans="1:11" s="20" customFormat="1" ht="12">
      <c r="A36" s="20">
        <v>3600</v>
      </c>
      <c r="B36" s="35">
        <f t="shared" si="0"/>
        <v>1097.5609756097563</v>
      </c>
      <c r="C36" s="20">
        <v>8420</v>
      </c>
      <c r="D36" s="20">
        <v>1620</v>
      </c>
      <c r="E36" s="20">
        <v>18</v>
      </c>
      <c r="F36" s="20">
        <v>4</v>
      </c>
      <c r="G36" s="20">
        <v>0</v>
      </c>
      <c r="H36" s="20">
        <v>3</v>
      </c>
      <c r="I36" s="20">
        <v>0</v>
      </c>
      <c r="J36" s="21">
        <f t="shared" si="1"/>
        <v>5.140415140415141</v>
      </c>
      <c r="K36" s="21"/>
    </row>
    <row r="37" spans="1:13" s="20" customFormat="1" ht="12">
      <c r="A37" s="20">
        <v>3900</v>
      </c>
      <c r="B37" s="35">
        <f t="shared" si="0"/>
        <v>1189.0243902439024</v>
      </c>
      <c r="C37" s="20">
        <v>19700</v>
      </c>
      <c r="D37" s="20">
        <v>2420</v>
      </c>
      <c r="E37" s="20">
        <v>644</v>
      </c>
      <c r="F37" s="20">
        <v>4</v>
      </c>
      <c r="G37" s="20">
        <v>3</v>
      </c>
      <c r="H37" s="20">
        <v>6</v>
      </c>
      <c r="I37" s="20">
        <v>3</v>
      </c>
      <c r="J37" s="21">
        <f t="shared" si="1"/>
        <v>6.429503916449086</v>
      </c>
      <c r="K37" s="21">
        <f>F37/G37</f>
        <v>1.3333333333333333</v>
      </c>
      <c r="L37" s="20">
        <v>-46.67</v>
      </c>
      <c r="M37" s="20">
        <v>-201</v>
      </c>
    </row>
    <row r="38" spans="1:11" s="20" customFormat="1" ht="12">
      <c r="A38" s="20">
        <v>4380</v>
      </c>
      <c r="B38" s="35">
        <f t="shared" si="0"/>
        <v>1335.3658536585367</v>
      </c>
      <c r="C38" s="20">
        <v>52300</v>
      </c>
      <c r="D38" s="20">
        <v>6800</v>
      </c>
      <c r="E38" s="20">
        <v>4390</v>
      </c>
      <c r="F38" s="20">
        <v>709</v>
      </c>
      <c r="G38" s="20">
        <v>1020</v>
      </c>
      <c r="H38" s="20">
        <v>98</v>
      </c>
      <c r="I38" s="20">
        <v>43</v>
      </c>
      <c r="J38" s="21">
        <f t="shared" si="1"/>
        <v>4.673815907059875</v>
      </c>
      <c r="K38" s="21">
        <f>F38/G38</f>
        <v>0.6950980392156862</v>
      </c>
    </row>
    <row r="39" spans="1:13" s="20" customFormat="1" ht="12.75" thickBot="1">
      <c r="A39" s="112">
        <v>4500</v>
      </c>
      <c r="B39" s="113">
        <f t="shared" si="0"/>
        <v>1371.9512195121952</v>
      </c>
      <c r="C39" s="112">
        <v>74100</v>
      </c>
      <c r="D39" s="112">
        <v>17700</v>
      </c>
      <c r="E39" s="112">
        <v>14100</v>
      </c>
      <c r="F39" s="112">
        <v>3290</v>
      </c>
      <c r="G39" s="112">
        <v>5960</v>
      </c>
      <c r="H39" s="112">
        <v>1180</v>
      </c>
      <c r="I39" s="112">
        <v>971</v>
      </c>
      <c r="J39" s="114">
        <f t="shared" si="1"/>
        <v>2.330188679245283</v>
      </c>
      <c r="K39" s="114">
        <f>F39/G39</f>
        <v>0.552013422818792</v>
      </c>
      <c r="L39" s="112">
        <v>-41.67</v>
      </c>
      <c r="M39" s="112">
        <v>-195</v>
      </c>
    </row>
    <row r="42" ht="12.75">
      <c r="A42" s="32" t="s">
        <v>51</v>
      </c>
    </row>
  </sheetData>
  <printOptions/>
  <pageMargins left="0.75" right="0.75" top="1" bottom="1" header="0.5" footer="0.5"/>
  <pageSetup fitToHeight="1" fitToWidth="1" orientation="portrait"/>
</worksheet>
</file>

<file path=xl/worksheets/sheet26.xml><?xml version="1.0" encoding="utf-8"?>
<worksheet xmlns="http://schemas.openxmlformats.org/spreadsheetml/2006/main" xmlns:r="http://schemas.openxmlformats.org/officeDocument/2006/relationships">
  <sheetPr>
    <pageSetUpPr fitToPage="1"/>
  </sheetPr>
  <dimension ref="A1:W30"/>
  <sheetViews>
    <sheetView workbookViewId="0" topLeftCell="A1">
      <selection activeCell="A1" sqref="A1"/>
    </sheetView>
  </sheetViews>
  <sheetFormatPr defaultColWidth="11.00390625" defaultRowHeight="12.75"/>
  <cols>
    <col min="1" max="1" width="10.00390625" style="0" bestFit="1" customWidth="1"/>
    <col min="2" max="3" width="6.25390625" style="0" bestFit="1" customWidth="1"/>
    <col min="4" max="4" width="6.25390625" style="8" customWidth="1"/>
    <col min="5" max="5" width="4.25390625" style="0" bestFit="1" customWidth="1"/>
    <col min="6" max="6" width="7.00390625" style="0" bestFit="1" customWidth="1"/>
    <col min="7" max="7" width="5.00390625" style="0" bestFit="1" customWidth="1"/>
    <col min="8" max="8" width="7.00390625" style="0" bestFit="1" customWidth="1"/>
    <col min="9" max="9" width="4.00390625" style="0" bestFit="1" customWidth="1"/>
    <col min="10" max="10" width="6.00390625" style="0" bestFit="1" customWidth="1"/>
    <col min="11" max="11" width="5.625" style="8" bestFit="1" customWidth="1"/>
    <col min="12" max="12" width="4.125" style="8" bestFit="1" customWidth="1"/>
    <col min="13" max="14" width="4.625" style="8" bestFit="1" customWidth="1"/>
    <col min="15" max="18" width="4.125" style="8" bestFit="1" customWidth="1"/>
    <col min="19" max="19" width="4.625" style="8" bestFit="1" customWidth="1"/>
    <col min="20" max="20" width="7.875" style="8" bestFit="1" customWidth="1"/>
    <col min="21" max="21" width="7.25390625" style="8" bestFit="1" customWidth="1"/>
    <col min="22" max="22" width="6.25390625" style="8" bestFit="1" customWidth="1"/>
    <col min="23" max="23" width="5.25390625" style="0" bestFit="1" customWidth="1"/>
  </cols>
  <sheetData>
    <row r="1" spans="1:23" s="20" customFormat="1" ht="15.75" thickBot="1">
      <c r="A1" s="32" t="s">
        <v>29</v>
      </c>
      <c r="B1" s="2"/>
      <c r="C1" s="3"/>
      <c r="D1" s="12"/>
      <c r="E1" s="3"/>
      <c r="F1" s="3"/>
      <c r="G1" s="3"/>
      <c r="H1" s="3"/>
      <c r="I1" s="3"/>
      <c r="J1" s="3"/>
      <c r="K1" s="12"/>
      <c r="L1" s="12"/>
      <c r="M1" s="12"/>
      <c r="N1" s="12"/>
      <c r="O1" s="12"/>
      <c r="P1" s="12"/>
      <c r="Q1" s="12"/>
      <c r="R1" s="12"/>
      <c r="S1" s="12"/>
      <c r="T1" s="12"/>
      <c r="U1" s="12"/>
      <c r="V1" s="12"/>
      <c r="W1" s="12"/>
    </row>
    <row r="2" spans="1:23" ht="13.5">
      <c r="A2" s="106" t="s">
        <v>111</v>
      </c>
      <c r="B2" s="106" t="s">
        <v>111</v>
      </c>
      <c r="C2" s="106" t="s">
        <v>152</v>
      </c>
      <c r="D2" s="106" t="s">
        <v>152</v>
      </c>
      <c r="E2" s="106" t="s">
        <v>264</v>
      </c>
      <c r="F2" s="106" t="s">
        <v>126</v>
      </c>
      <c r="G2" s="106" t="s">
        <v>127</v>
      </c>
      <c r="H2" s="106" t="s">
        <v>128</v>
      </c>
      <c r="I2" s="106" t="s">
        <v>129</v>
      </c>
      <c r="J2" s="106" t="s">
        <v>130</v>
      </c>
      <c r="K2" s="109" t="s">
        <v>131</v>
      </c>
      <c r="L2" s="109" t="s">
        <v>132</v>
      </c>
      <c r="M2" s="109" t="s">
        <v>133</v>
      </c>
      <c r="N2" s="109" t="s">
        <v>134</v>
      </c>
      <c r="O2" s="109" t="s">
        <v>303</v>
      </c>
      <c r="P2" s="109" t="s">
        <v>304</v>
      </c>
      <c r="Q2" s="109" t="s">
        <v>278</v>
      </c>
      <c r="R2" s="109" t="s">
        <v>279</v>
      </c>
      <c r="S2" s="109" t="s">
        <v>280</v>
      </c>
      <c r="T2" s="106" t="s">
        <v>186</v>
      </c>
      <c r="U2" s="109" t="s">
        <v>187</v>
      </c>
      <c r="V2" s="109" t="s">
        <v>188</v>
      </c>
      <c r="W2" s="111" t="s">
        <v>282</v>
      </c>
    </row>
    <row r="3" spans="1:23" ht="13.5" thickBot="1">
      <c r="A3" s="4" t="s">
        <v>285</v>
      </c>
      <c r="B3" s="4" t="s">
        <v>229</v>
      </c>
      <c r="C3" s="4" t="s">
        <v>284</v>
      </c>
      <c r="D3" s="4" t="s">
        <v>151</v>
      </c>
      <c r="E3" s="4" t="s">
        <v>265</v>
      </c>
      <c r="F3" s="4" t="s">
        <v>286</v>
      </c>
      <c r="G3" s="4" t="s">
        <v>286</v>
      </c>
      <c r="H3" s="4" t="s">
        <v>286</v>
      </c>
      <c r="I3" s="4" t="s">
        <v>286</v>
      </c>
      <c r="J3" s="4" t="s">
        <v>286</v>
      </c>
      <c r="K3" s="7" t="s">
        <v>286</v>
      </c>
      <c r="L3" s="7" t="s">
        <v>286</v>
      </c>
      <c r="M3" s="7" t="s">
        <v>286</v>
      </c>
      <c r="N3" s="7" t="s">
        <v>286</v>
      </c>
      <c r="O3" s="7" t="s">
        <v>286</v>
      </c>
      <c r="P3" s="7" t="s">
        <v>286</v>
      </c>
      <c r="Q3" s="7" t="s">
        <v>286</v>
      </c>
      <c r="R3" s="7" t="s">
        <v>286</v>
      </c>
      <c r="S3" s="7" t="s">
        <v>286</v>
      </c>
      <c r="T3" s="7" t="s">
        <v>271</v>
      </c>
      <c r="U3" s="7" t="s">
        <v>271</v>
      </c>
      <c r="V3" s="7" t="s">
        <v>271</v>
      </c>
      <c r="W3" s="7" t="s">
        <v>118</v>
      </c>
    </row>
    <row r="4" spans="1:23" s="20" customFormat="1" ht="12">
      <c r="A4" s="3" t="s">
        <v>178</v>
      </c>
      <c r="B4" s="18">
        <v>0.6833333333333332</v>
      </c>
      <c r="C4" s="3">
        <v>120</v>
      </c>
      <c r="D4" s="12">
        <f>C4/3.28</f>
        <v>36.58536585365854</v>
      </c>
      <c r="E4" s="3">
        <v>6</v>
      </c>
      <c r="F4" s="3">
        <v>219200</v>
      </c>
      <c r="G4" s="3">
        <v>1300</v>
      </c>
      <c r="H4" s="3">
        <v>779400</v>
      </c>
      <c r="I4" s="3">
        <v>0</v>
      </c>
      <c r="J4" s="3">
        <v>87</v>
      </c>
      <c r="K4" s="12">
        <v>0.9</v>
      </c>
      <c r="L4" s="12">
        <v>0</v>
      </c>
      <c r="M4" s="12">
        <v>0</v>
      </c>
      <c r="N4" s="12">
        <v>1.5</v>
      </c>
      <c r="O4" s="12">
        <v>0</v>
      </c>
      <c r="P4" s="12">
        <v>0</v>
      </c>
      <c r="Q4" s="12">
        <v>0</v>
      </c>
      <c r="R4" s="12">
        <v>0</v>
      </c>
      <c r="S4" s="12">
        <v>0</v>
      </c>
      <c r="T4" s="12">
        <f>J4/(K4+M4)</f>
        <v>96.66666666666666</v>
      </c>
      <c r="U4" s="12"/>
      <c r="V4" s="12">
        <f>J4/G4</f>
        <v>0.06692307692307692</v>
      </c>
      <c r="W4" s="12"/>
    </row>
    <row r="5" spans="1:23" s="20" customFormat="1" ht="12">
      <c r="A5" s="3" t="s">
        <v>178</v>
      </c>
      <c r="B5" s="18">
        <v>0.8611111111111112</v>
      </c>
      <c r="C5" s="3">
        <v>200</v>
      </c>
      <c r="D5" s="12">
        <f aca="true" t="shared" si="0" ref="D5:D28">C5/3.28</f>
        <v>60.97560975609756</v>
      </c>
      <c r="E5" s="3">
        <v>50</v>
      </c>
      <c r="F5" s="3">
        <v>215700</v>
      </c>
      <c r="G5" s="3">
        <v>1000</v>
      </c>
      <c r="H5" s="3">
        <v>778200</v>
      </c>
      <c r="I5" s="3">
        <v>0</v>
      </c>
      <c r="J5" s="3">
        <v>5130</v>
      </c>
      <c r="K5" s="12">
        <v>0.9</v>
      </c>
      <c r="L5" s="12">
        <v>0</v>
      </c>
      <c r="M5" s="12">
        <v>0</v>
      </c>
      <c r="N5" s="12">
        <v>0</v>
      </c>
      <c r="O5" s="12">
        <v>0</v>
      </c>
      <c r="P5" s="12">
        <v>0</v>
      </c>
      <c r="Q5" s="12">
        <v>0</v>
      </c>
      <c r="R5" s="12">
        <v>0</v>
      </c>
      <c r="S5" s="12">
        <v>0</v>
      </c>
      <c r="T5" s="12">
        <f aca="true" t="shared" si="1" ref="T5:T28">J5/(K5+M5)</f>
        <v>5700</v>
      </c>
      <c r="U5" s="12"/>
      <c r="V5" s="12">
        <f aca="true" t="shared" si="2" ref="V5:V28">J5/G5</f>
        <v>5.13</v>
      </c>
      <c r="W5" s="12">
        <v>-60.6</v>
      </c>
    </row>
    <row r="6" spans="1:23" s="20" customFormat="1" ht="12">
      <c r="A6" s="3" t="s">
        <v>179</v>
      </c>
      <c r="B6" s="18">
        <v>0.6215277777777778</v>
      </c>
      <c r="C6" s="3">
        <v>300</v>
      </c>
      <c r="D6" s="12">
        <f t="shared" si="0"/>
        <v>91.46341463414635</v>
      </c>
      <c r="E6" s="3">
        <v>40</v>
      </c>
      <c r="F6" s="3">
        <v>220700</v>
      </c>
      <c r="G6" s="3">
        <v>500</v>
      </c>
      <c r="H6" s="3">
        <v>775300</v>
      </c>
      <c r="I6" s="3">
        <v>0</v>
      </c>
      <c r="J6" s="3">
        <v>3480</v>
      </c>
      <c r="K6" s="12">
        <v>0.7</v>
      </c>
      <c r="L6" s="12">
        <v>0</v>
      </c>
      <c r="M6" s="12">
        <v>0</v>
      </c>
      <c r="N6" s="12">
        <v>0</v>
      </c>
      <c r="O6" s="12">
        <v>0</v>
      </c>
      <c r="P6" s="12">
        <v>0</v>
      </c>
      <c r="Q6" s="12">
        <v>0</v>
      </c>
      <c r="R6" s="12">
        <v>0.2</v>
      </c>
      <c r="S6" s="12">
        <v>0</v>
      </c>
      <c r="T6" s="12">
        <f t="shared" si="1"/>
        <v>4971.428571428572</v>
      </c>
      <c r="U6" s="12"/>
      <c r="V6" s="12">
        <f t="shared" si="2"/>
        <v>6.96</v>
      </c>
      <c r="W6" s="12">
        <v>-59.6</v>
      </c>
    </row>
    <row r="7" spans="1:23" s="20" customFormat="1" ht="12">
      <c r="A7" s="3" t="s">
        <v>179</v>
      </c>
      <c r="B7" s="18">
        <v>0.7430555555555555</v>
      </c>
      <c r="C7" s="3">
        <v>400</v>
      </c>
      <c r="D7" s="12">
        <f t="shared" si="0"/>
        <v>121.95121951219512</v>
      </c>
      <c r="E7" s="3">
        <v>40</v>
      </c>
      <c r="F7" s="3">
        <v>218300</v>
      </c>
      <c r="G7" s="3">
        <v>540</v>
      </c>
      <c r="H7" s="3">
        <v>776300</v>
      </c>
      <c r="I7" s="3">
        <v>0</v>
      </c>
      <c r="J7" s="3">
        <v>4860</v>
      </c>
      <c r="K7" s="12">
        <v>1</v>
      </c>
      <c r="L7" s="12">
        <v>0.5</v>
      </c>
      <c r="M7" s="12">
        <v>0</v>
      </c>
      <c r="N7" s="12">
        <v>0</v>
      </c>
      <c r="O7" s="12">
        <v>0</v>
      </c>
      <c r="P7" s="12">
        <v>0</v>
      </c>
      <c r="Q7" s="12">
        <v>0</v>
      </c>
      <c r="R7" s="12">
        <v>0</v>
      </c>
      <c r="S7" s="12">
        <v>0</v>
      </c>
      <c r="T7" s="12">
        <f t="shared" si="1"/>
        <v>4860</v>
      </c>
      <c r="U7" s="12"/>
      <c r="V7" s="12">
        <f t="shared" si="2"/>
        <v>9</v>
      </c>
      <c r="W7" s="12">
        <v>-58.1</v>
      </c>
    </row>
    <row r="8" spans="1:23" s="20" customFormat="1" ht="12">
      <c r="A8" s="3" t="s">
        <v>179</v>
      </c>
      <c r="B8" s="18">
        <v>0.9201388888888888</v>
      </c>
      <c r="C8" s="3">
        <v>510</v>
      </c>
      <c r="D8" s="12">
        <f t="shared" si="0"/>
        <v>155.4878048780488</v>
      </c>
      <c r="E8" s="3">
        <v>930</v>
      </c>
      <c r="F8" s="3">
        <v>193800</v>
      </c>
      <c r="G8" s="3">
        <v>500</v>
      </c>
      <c r="H8" s="3">
        <v>729100</v>
      </c>
      <c r="I8" s="3">
        <v>0</v>
      </c>
      <c r="J8" s="3">
        <v>76600</v>
      </c>
      <c r="K8" s="12">
        <v>2.7</v>
      </c>
      <c r="L8" s="12">
        <v>0</v>
      </c>
      <c r="M8" s="12">
        <v>0</v>
      </c>
      <c r="N8" s="12">
        <v>0</v>
      </c>
      <c r="O8" s="12">
        <v>0</v>
      </c>
      <c r="P8" s="12">
        <v>0</v>
      </c>
      <c r="Q8" s="12">
        <v>0</v>
      </c>
      <c r="R8" s="12">
        <v>0</v>
      </c>
      <c r="S8" s="12">
        <v>0</v>
      </c>
      <c r="T8" s="12">
        <f t="shared" si="1"/>
        <v>28370.37037037037</v>
      </c>
      <c r="U8" s="12"/>
      <c r="V8" s="12">
        <f t="shared" si="2"/>
        <v>153.2</v>
      </c>
      <c r="W8" s="12">
        <v>-58.5</v>
      </c>
    </row>
    <row r="9" spans="1:23" s="20" customFormat="1" ht="12">
      <c r="A9" s="3" t="s">
        <v>180</v>
      </c>
      <c r="B9" s="18">
        <v>0.09236111111111112</v>
      </c>
      <c r="C9" s="3">
        <v>640</v>
      </c>
      <c r="D9" s="12">
        <f t="shared" si="0"/>
        <v>195.1219512195122</v>
      </c>
      <c r="E9" s="3">
        <v>105</v>
      </c>
      <c r="F9" s="3">
        <v>211200</v>
      </c>
      <c r="G9" s="3">
        <v>510</v>
      </c>
      <c r="H9" s="3">
        <v>776900</v>
      </c>
      <c r="I9" s="3">
        <v>0</v>
      </c>
      <c r="J9" s="3">
        <v>11400</v>
      </c>
      <c r="K9" s="12">
        <v>2.3</v>
      </c>
      <c r="L9" s="12">
        <v>0</v>
      </c>
      <c r="M9" s="12">
        <v>0</v>
      </c>
      <c r="N9" s="12">
        <v>0</v>
      </c>
      <c r="O9" s="12">
        <v>0</v>
      </c>
      <c r="P9" s="12">
        <v>0</v>
      </c>
      <c r="Q9" s="12">
        <v>0</v>
      </c>
      <c r="R9" s="12">
        <v>0</v>
      </c>
      <c r="S9" s="12">
        <v>0</v>
      </c>
      <c r="T9" s="12">
        <f t="shared" si="1"/>
        <v>4956.521739130435</v>
      </c>
      <c r="U9" s="12"/>
      <c r="V9" s="12">
        <f t="shared" si="2"/>
        <v>22.352941176470587</v>
      </c>
      <c r="W9" s="12">
        <v>-56.4</v>
      </c>
    </row>
    <row r="10" spans="1:23" s="20" customFormat="1" ht="12">
      <c r="A10" s="3" t="s">
        <v>180</v>
      </c>
      <c r="B10" s="18">
        <v>0.14583333333333334</v>
      </c>
      <c r="C10" s="3">
        <v>700</v>
      </c>
      <c r="D10" s="12">
        <f t="shared" si="0"/>
        <v>213.41463414634148</v>
      </c>
      <c r="E10" s="3">
        <v>290</v>
      </c>
      <c r="F10" s="3">
        <v>214500</v>
      </c>
      <c r="G10" s="3">
        <v>520</v>
      </c>
      <c r="H10" s="3">
        <v>759500</v>
      </c>
      <c r="I10" s="3">
        <v>0</v>
      </c>
      <c r="J10" s="3">
        <v>25500</v>
      </c>
      <c r="K10" s="12">
        <v>2.9</v>
      </c>
      <c r="L10" s="12">
        <v>0</v>
      </c>
      <c r="M10" s="12">
        <v>0</v>
      </c>
      <c r="N10" s="12">
        <v>0</v>
      </c>
      <c r="O10" s="12">
        <v>0</v>
      </c>
      <c r="P10" s="12">
        <v>0</v>
      </c>
      <c r="Q10" s="12">
        <v>0</v>
      </c>
      <c r="R10" s="12">
        <v>0</v>
      </c>
      <c r="S10" s="12">
        <v>0</v>
      </c>
      <c r="T10" s="12">
        <f t="shared" si="1"/>
        <v>8793.103448275862</v>
      </c>
      <c r="U10" s="12"/>
      <c r="V10" s="12">
        <f t="shared" si="2"/>
        <v>49.03846153846154</v>
      </c>
      <c r="W10" s="12">
        <v>-57.4</v>
      </c>
    </row>
    <row r="11" spans="1:23" s="20" customFormat="1" ht="12">
      <c r="A11" s="3" t="s">
        <v>180</v>
      </c>
      <c r="B11" s="18">
        <v>0.2659722222222222</v>
      </c>
      <c r="C11" s="3">
        <v>800</v>
      </c>
      <c r="D11" s="12">
        <f t="shared" si="0"/>
        <v>243.90243902439025</v>
      </c>
      <c r="E11" s="3">
        <v>90</v>
      </c>
      <c r="F11" s="3">
        <v>212700</v>
      </c>
      <c r="G11" s="3">
        <v>540</v>
      </c>
      <c r="H11" s="3">
        <v>778400</v>
      </c>
      <c r="I11" s="3">
        <v>0</v>
      </c>
      <c r="J11" s="3">
        <v>8320</v>
      </c>
      <c r="K11" s="12">
        <v>2.4</v>
      </c>
      <c r="L11" s="12">
        <v>0</v>
      </c>
      <c r="M11" s="12">
        <v>0</v>
      </c>
      <c r="N11" s="12">
        <v>0</v>
      </c>
      <c r="O11" s="12">
        <v>0</v>
      </c>
      <c r="P11" s="12">
        <v>0</v>
      </c>
      <c r="Q11" s="12">
        <v>0</v>
      </c>
      <c r="R11" s="12">
        <v>0</v>
      </c>
      <c r="S11" s="12">
        <v>0</v>
      </c>
      <c r="T11" s="12">
        <f t="shared" si="1"/>
        <v>3466.666666666667</v>
      </c>
      <c r="U11" s="12"/>
      <c r="V11" s="12">
        <f t="shared" si="2"/>
        <v>15.407407407407407</v>
      </c>
      <c r="W11" s="12">
        <v>-55.4</v>
      </c>
    </row>
    <row r="12" spans="1:23" s="20" customFormat="1" ht="12">
      <c r="A12" s="3" t="s">
        <v>180</v>
      </c>
      <c r="B12" s="18">
        <v>0.4895833333333333</v>
      </c>
      <c r="C12" s="3">
        <v>900</v>
      </c>
      <c r="D12" s="12">
        <f t="shared" si="0"/>
        <v>274.39024390243907</v>
      </c>
      <c r="E12" s="3">
        <v>76</v>
      </c>
      <c r="F12" s="3">
        <v>211900</v>
      </c>
      <c r="G12" s="3">
        <v>630</v>
      </c>
      <c r="H12" s="3">
        <v>779900</v>
      </c>
      <c r="I12" s="3">
        <v>0</v>
      </c>
      <c r="J12" s="3">
        <v>7580</v>
      </c>
      <c r="K12" s="12">
        <v>2.8</v>
      </c>
      <c r="L12" s="12">
        <v>0</v>
      </c>
      <c r="M12" s="12">
        <v>0</v>
      </c>
      <c r="N12" s="12">
        <v>0.5</v>
      </c>
      <c r="O12" s="12">
        <v>0</v>
      </c>
      <c r="P12" s="12">
        <v>0</v>
      </c>
      <c r="Q12" s="12">
        <v>0</v>
      </c>
      <c r="R12" s="12">
        <v>0</v>
      </c>
      <c r="S12" s="12">
        <v>0</v>
      </c>
      <c r="T12" s="12">
        <f t="shared" si="1"/>
        <v>2707.1428571428573</v>
      </c>
      <c r="U12" s="12"/>
      <c r="V12" s="12">
        <f t="shared" si="2"/>
        <v>12.031746031746032</v>
      </c>
      <c r="W12" s="12">
        <v>-54.8</v>
      </c>
    </row>
    <row r="13" spans="1:23" s="20" customFormat="1" ht="12">
      <c r="A13" s="3" t="s">
        <v>180</v>
      </c>
      <c r="B13" s="18">
        <v>0.9104166666666668</v>
      </c>
      <c r="C13" s="3">
        <v>1000</v>
      </c>
      <c r="D13" s="12">
        <f t="shared" si="0"/>
        <v>304.8780487804878</v>
      </c>
      <c r="E13" s="3">
        <v>159</v>
      </c>
      <c r="F13" s="3">
        <v>211200</v>
      </c>
      <c r="G13" s="3">
        <v>450</v>
      </c>
      <c r="H13" s="3">
        <v>774800</v>
      </c>
      <c r="I13" s="3">
        <v>0</v>
      </c>
      <c r="J13" s="3">
        <v>13500</v>
      </c>
      <c r="K13" s="12">
        <v>1.4</v>
      </c>
      <c r="L13" s="12">
        <v>0</v>
      </c>
      <c r="M13" s="12">
        <v>0</v>
      </c>
      <c r="N13" s="12">
        <v>0.3</v>
      </c>
      <c r="O13" s="12">
        <v>0</v>
      </c>
      <c r="P13" s="12">
        <v>0</v>
      </c>
      <c r="Q13" s="12">
        <v>0</v>
      </c>
      <c r="R13" s="12">
        <v>0</v>
      </c>
      <c r="S13" s="12">
        <v>0</v>
      </c>
      <c r="T13" s="12">
        <f t="shared" si="1"/>
        <v>9642.857142857143</v>
      </c>
      <c r="U13" s="12"/>
      <c r="V13" s="12">
        <f t="shared" si="2"/>
        <v>30</v>
      </c>
      <c r="W13" s="12">
        <v>-53.4</v>
      </c>
    </row>
    <row r="14" spans="1:23" s="20" customFormat="1" ht="12">
      <c r="A14" s="3" t="s">
        <v>181</v>
      </c>
      <c r="B14" s="18">
        <v>0.027777777777777776</v>
      </c>
      <c r="C14" s="3">
        <v>1100</v>
      </c>
      <c r="D14" s="12">
        <f t="shared" si="0"/>
        <v>335.3658536585366</v>
      </c>
      <c r="E14" s="3">
        <v>173</v>
      </c>
      <c r="F14" s="3">
        <v>203800</v>
      </c>
      <c r="G14" s="3">
        <v>450</v>
      </c>
      <c r="H14" s="3">
        <v>778800</v>
      </c>
      <c r="I14" s="3">
        <v>0</v>
      </c>
      <c r="J14" s="3">
        <v>16900</v>
      </c>
      <c r="K14" s="12">
        <v>4.9</v>
      </c>
      <c r="L14" s="12">
        <v>0</v>
      </c>
      <c r="M14" s="12">
        <v>0</v>
      </c>
      <c r="N14" s="12">
        <v>0.9</v>
      </c>
      <c r="O14" s="12">
        <v>0</v>
      </c>
      <c r="P14" s="12">
        <v>0</v>
      </c>
      <c r="Q14" s="12">
        <v>0</v>
      </c>
      <c r="R14" s="12">
        <v>0</v>
      </c>
      <c r="S14" s="12">
        <v>0</v>
      </c>
      <c r="T14" s="12">
        <f t="shared" si="1"/>
        <v>3448.9795918367345</v>
      </c>
      <c r="U14" s="12"/>
      <c r="V14" s="12">
        <f t="shared" si="2"/>
        <v>37.55555555555556</v>
      </c>
      <c r="W14" s="12">
        <v>-54.6</v>
      </c>
    </row>
    <row r="15" spans="1:23" s="20" customFormat="1" ht="12">
      <c r="A15" s="3" t="s">
        <v>181</v>
      </c>
      <c r="B15" s="18">
        <v>0.16180555555555556</v>
      </c>
      <c r="C15" s="3">
        <v>1200</v>
      </c>
      <c r="D15" s="12">
        <f t="shared" si="0"/>
        <v>365.8536585365854</v>
      </c>
      <c r="E15" s="3">
        <v>125</v>
      </c>
      <c r="F15" s="3">
        <v>207900</v>
      </c>
      <c r="G15" s="3">
        <v>500</v>
      </c>
      <c r="H15" s="3">
        <v>779700</v>
      </c>
      <c r="I15" s="3">
        <v>0</v>
      </c>
      <c r="J15" s="3">
        <v>11900</v>
      </c>
      <c r="K15" s="12">
        <v>5</v>
      </c>
      <c r="L15" s="12">
        <v>0</v>
      </c>
      <c r="M15" s="12">
        <v>0</v>
      </c>
      <c r="N15" s="12">
        <v>0.6</v>
      </c>
      <c r="O15" s="12">
        <v>0</v>
      </c>
      <c r="P15" s="12">
        <v>0</v>
      </c>
      <c r="Q15" s="12">
        <v>0</v>
      </c>
      <c r="R15" s="12">
        <v>0</v>
      </c>
      <c r="S15" s="12">
        <v>0</v>
      </c>
      <c r="T15" s="12">
        <f t="shared" si="1"/>
        <v>2380</v>
      </c>
      <c r="U15" s="12"/>
      <c r="V15" s="12">
        <f t="shared" si="2"/>
        <v>23.8</v>
      </c>
      <c r="W15" s="12">
        <v>-54.2</v>
      </c>
    </row>
    <row r="16" spans="1:23" s="20" customFormat="1" ht="12">
      <c r="A16" s="3" t="s">
        <v>181</v>
      </c>
      <c r="B16" s="18">
        <v>0.32430555555555557</v>
      </c>
      <c r="C16" s="3">
        <v>1300</v>
      </c>
      <c r="D16" s="12">
        <f t="shared" si="0"/>
        <v>396.3414634146342</v>
      </c>
      <c r="E16" s="3">
        <v>192</v>
      </c>
      <c r="F16" s="3">
        <v>205300</v>
      </c>
      <c r="G16" s="3">
        <v>500</v>
      </c>
      <c r="H16" s="3">
        <v>775800</v>
      </c>
      <c r="I16" s="3">
        <v>0</v>
      </c>
      <c r="J16" s="3">
        <v>18400</v>
      </c>
      <c r="K16" s="12">
        <v>7.1</v>
      </c>
      <c r="L16" s="12">
        <v>0</v>
      </c>
      <c r="M16" s="12">
        <v>0</v>
      </c>
      <c r="N16" s="12">
        <v>1.9</v>
      </c>
      <c r="O16" s="12">
        <v>0.5</v>
      </c>
      <c r="P16" s="12">
        <v>0.9</v>
      </c>
      <c r="Q16" s="12">
        <v>0.5</v>
      </c>
      <c r="R16" s="12">
        <v>0</v>
      </c>
      <c r="S16" s="12">
        <v>0</v>
      </c>
      <c r="T16" s="12">
        <f t="shared" si="1"/>
        <v>2591.549295774648</v>
      </c>
      <c r="U16" s="12">
        <f>O16/P16</f>
        <v>0.5555555555555556</v>
      </c>
      <c r="V16" s="12">
        <f t="shared" si="2"/>
        <v>36.8</v>
      </c>
      <c r="W16" s="12">
        <v>-53.9</v>
      </c>
    </row>
    <row r="17" spans="1:23" s="20" customFormat="1" ht="12">
      <c r="A17" s="3" t="s">
        <v>181</v>
      </c>
      <c r="B17" s="18">
        <v>0.5833333333333334</v>
      </c>
      <c r="C17" s="3">
        <v>1400</v>
      </c>
      <c r="D17" s="12">
        <f t="shared" si="0"/>
        <v>426.82926829268297</v>
      </c>
      <c r="E17" s="3">
        <v>120</v>
      </c>
      <c r="F17" s="3">
        <v>207400</v>
      </c>
      <c r="G17" s="3">
        <v>620</v>
      </c>
      <c r="H17" s="3">
        <v>780900</v>
      </c>
      <c r="I17" s="3">
        <v>0</v>
      </c>
      <c r="J17" s="3">
        <v>11100</v>
      </c>
      <c r="K17" s="12">
        <v>3.9</v>
      </c>
      <c r="L17" s="12">
        <v>0</v>
      </c>
      <c r="M17" s="12">
        <v>0</v>
      </c>
      <c r="N17" s="12">
        <v>0.7</v>
      </c>
      <c r="O17" s="12">
        <v>0</v>
      </c>
      <c r="P17" s="12">
        <v>0</v>
      </c>
      <c r="Q17" s="12">
        <v>0</v>
      </c>
      <c r="R17" s="12">
        <v>0</v>
      </c>
      <c r="S17" s="12">
        <v>0</v>
      </c>
      <c r="T17" s="12">
        <f t="shared" si="1"/>
        <v>2846.153846153846</v>
      </c>
      <c r="U17" s="12"/>
      <c r="V17" s="12">
        <f t="shared" si="2"/>
        <v>17.903225806451612</v>
      </c>
      <c r="W17" s="12">
        <v>-53.2</v>
      </c>
    </row>
    <row r="18" spans="1:23" s="20" customFormat="1" ht="12">
      <c r="A18" s="3" t="s">
        <v>181</v>
      </c>
      <c r="B18" s="18">
        <v>0.8541666666666666</v>
      </c>
      <c r="C18" s="3">
        <v>1500</v>
      </c>
      <c r="D18" s="12">
        <f t="shared" si="0"/>
        <v>457.31707317073176</v>
      </c>
      <c r="E18" s="3">
        <v>194</v>
      </c>
      <c r="F18" s="3">
        <v>206800</v>
      </c>
      <c r="G18" s="3">
        <v>480</v>
      </c>
      <c r="H18" s="3">
        <v>775300</v>
      </c>
      <c r="I18" s="3">
        <v>0</v>
      </c>
      <c r="J18" s="3">
        <v>17400</v>
      </c>
      <c r="K18" s="12">
        <v>4.4</v>
      </c>
      <c r="L18" s="12">
        <v>0</v>
      </c>
      <c r="M18" s="12">
        <v>0</v>
      </c>
      <c r="N18" s="12">
        <v>0</v>
      </c>
      <c r="O18" s="12">
        <v>0</v>
      </c>
      <c r="P18" s="12">
        <v>0</v>
      </c>
      <c r="Q18" s="12">
        <v>0</v>
      </c>
      <c r="R18" s="12">
        <v>0</v>
      </c>
      <c r="S18" s="12">
        <v>0</v>
      </c>
      <c r="T18" s="12">
        <f t="shared" si="1"/>
        <v>3954.545454545454</v>
      </c>
      <c r="U18" s="12"/>
      <c r="V18" s="12">
        <f t="shared" si="2"/>
        <v>36.25</v>
      </c>
      <c r="W18" s="12">
        <v>-53.4</v>
      </c>
    </row>
    <row r="19" spans="1:23" s="20" customFormat="1" ht="12">
      <c r="A19" s="3" t="s">
        <v>182</v>
      </c>
      <c r="B19" s="18">
        <v>0.07222222222222223</v>
      </c>
      <c r="C19" s="3">
        <v>1600</v>
      </c>
      <c r="D19" s="12">
        <f t="shared" si="0"/>
        <v>487.8048780487805</v>
      </c>
      <c r="E19" s="3">
        <v>127</v>
      </c>
      <c r="F19" s="3">
        <v>208700</v>
      </c>
      <c r="G19" s="3">
        <v>540</v>
      </c>
      <c r="H19" s="3">
        <v>778800</v>
      </c>
      <c r="I19" s="3">
        <v>0</v>
      </c>
      <c r="J19" s="3">
        <v>12000</v>
      </c>
      <c r="K19" s="12">
        <v>5.5</v>
      </c>
      <c r="L19" s="12">
        <v>0</v>
      </c>
      <c r="M19" s="12">
        <v>0</v>
      </c>
      <c r="N19" s="12">
        <v>0.6</v>
      </c>
      <c r="O19" s="12">
        <v>0</v>
      </c>
      <c r="P19" s="12">
        <v>0</v>
      </c>
      <c r="Q19" s="12">
        <v>0</v>
      </c>
      <c r="R19" s="12">
        <v>0</v>
      </c>
      <c r="S19" s="12">
        <v>0</v>
      </c>
      <c r="T19" s="12">
        <f t="shared" si="1"/>
        <v>2181.818181818182</v>
      </c>
      <c r="U19" s="12"/>
      <c r="V19" s="12">
        <f t="shared" si="2"/>
        <v>22.22222222222222</v>
      </c>
      <c r="W19" s="12">
        <v>-52.8</v>
      </c>
    </row>
    <row r="20" spans="1:23" s="20" customFormat="1" ht="12">
      <c r="A20" s="3" t="s">
        <v>182</v>
      </c>
      <c r="B20" s="18">
        <v>0.34861111111111115</v>
      </c>
      <c r="C20" s="3">
        <v>1700</v>
      </c>
      <c r="D20" s="12">
        <f t="shared" si="0"/>
        <v>518.2926829268293</v>
      </c>
      <c r="E20" s="3">
        <v>174</v>
      </c>
      <c r="F20" s="3">
        <v>205400</v>
      </c>
      <c r="G20" s="3">
        <v>600</v>
      </c>
      <c r="H20" s="3">
        <v>778200</v>
      </c>
      <c r="I20" s="3">
        <v>0</v>
      </c>
      <c r="J20" s="3">
        <v>15800</v>
      </c>
      <c r="K20" s="12">
        <v>12.2</v>
      </c>
      <c r="L20" s="12">
        <v>0</v>
      </c>
      <c r="M20" s="12">
        <v>0</v>
      </c>
      <c r="N20" s="12">
        <v>0.5</v>
      </c>
      <c r="O20" s="12">
        <v>0.2</v>
      </c>
      <c r="P20" s="12">
        <v>0</v>
      </c>
      <c r="Q20" s="12">
        <v>0.2</v>
      </c>
      <c r="R20" s="12">
        <v>0</v>
      </c>
      <c r="S20" s="12">
        <v>0</v>
      </c>
      <c r="T20" s="12">
        <f t="shared" si="1"/>
        <v>1295.081967213115</v>
      </c>
      <c r="U20" s="12"/>
      <c r="V20" s="12">
        <f t="shared" si="2"/>
        <v>26.333333333333332</v>
      </c>
      <c r="W20" s="12">
        <v>-52.3</v>
      </c>
    </row>
    <row r="21" spans="1:23" s="20" customFormat="1" ht="12">
      <c r="A21" s="3" t="s">
        <v>183</v>
      </c>
      <c r="B21" s="18">
        <v>0.625</v>
      </c>
      <c r="C21" s="3">
        <v>1800</v>
      </c>
      <c r="D21" s="12">
        <f t="shared" si="0"/>
        <v>548.7804878048781</v>
      </c>
      <c r="E21" s="3">
        <v>180</v>
      </c>
      <c r="F21" s="3">
        <v>212900</v>
      </c>
      <c r="G21" s="3">
        <v>440</v>
      </c>
      <c r="H21" s="3">
        <v>770800</v>
      </c>
      <c r="I21" s="3">
        <v>0</v>
      </c>
      <c r="J21" s="3">
        <v>15800</v>
      </c>
      <c r="K21" s="12">
        <v>76.9</v>
      </c>
      <c r="L21" s="12">
        <v>0</v>
      </c>
      <c r="M21" s="12">
        <v>1.4</v>
      </c>
      <c r="N21" s="12">
        <v>0.8</v>
      </c>
      <c r="O21" s="12">
        <v>1.1</v>
      </c>
      <c r="P21" s="12">
        <v>0.5</v>
      </c>
      <c r="Q21" s="12">
        <v>1.1</v>
      </c>
      <c r="R21" s="12">
        <v>0</v>
      </c>
      <c r="S21" s="12">
        <v>1.4</v>
      </c>
      <c r="T21" s="12">
        <f t="shared" si="1"/>
        <v>201.78799489144313</v>
      </c>
      <c r="U21" s="12">
        <f aca="true" t="shared" si="3" ref="U21:U28">O21/P21</f>
        <v>2.2</v>
      </c>
      <c r="V21" s="12">
        <f t="shared" si="2"/>
        <v>35.90909090909091</v>
      </c>
      <c r="W21" s="12">
        <v>-49.4</v>
      </c>
    </row>
    <row r="22" spans="1:23" s="20" customFormat="1" ht="12">
      <c r="A22" s="3" t="s">
        <v>183</v>
      </c>
      <c r="B22" s="18">
        <v>0.875</v>
      </c>
      <c r="C22" s="3">
        <v>1900</v>
      </c>
      <c r="D22" s="12">
        <f t="shared" si="0"/>
        <v>579.2682926829268</v>
      </c>
      <c r="E22" s="3">
        <v>138</v>
      </c>
      <c r="F22" s="3">
        <v>208900</v>
      </c>
      <c r="G22" s="3">
        <v>480</v>
      </c>
      <c r="H22" s="3">
        <v>778200</v>
      </c>
      <c r="I22" s="3">
        <v>0</v>
      </c>
      <c r="J22" s="3">
        <v>12200</v>
      </c>
      <c r="K22" s="12">
        <v>172.5</v>
      </c>
      <c r="L22" s="12">
        <v>0</v>
      </c>
      <c r="M22" s="12">
        <v>3.7</v>
      </c>
      <c r="N22" s="12">
        <v>31</v>
      </c>
      <c r="O22" s="12">
        <v>6</v>
      </c>
      <c r="P22" s="12">
        <v>3.8</v>
      </c>
      <c r="Q22" s="12">
        <v>6</v>
      </c>
      <c r="R22" s="12">
        <v>0.8</v>
      </c>
      <c r="S22" s="12">
        <v>3.7</v>
      </c>
      <c r="T22" s="12">
        <f t="shared" si="1"/>
        <v>69.2395005675369</v>
      </c>
      <c r="U22" s="12">
        <f t="shared" si="3"/>
        <v>1.5789473684210527</v>
      </c>
      <c r="V22" s="12">
        <f t="shared" si="2"/>
        <v>25.416666666666668</v>
      </c>
      <c r="W22" s="12">
        <v>-48.3</v>
      </c>
    </row>
    <row r="23" spans="1:23" s="20" customFormat="1" ht="12">
      <c r="A23" s="3" t="s">
        <v>184</v>
      </c>
      <c r="B23" s="18">
        <v>0.06875</v>
      </c>
      <c r="C23" s="3">
        <v>2000</v>
      </c>
      <c r="D23" s="12">
        <f t="shared" si="0"/>
        <v>609.7560975609756</v>
      </c>
      <c r="E23" s="3">
        <v>125</v>
      </c>
      <c r="F23" s="3">
        <v>207800</v>
      </c>
      <c r="G23" s="3">
        <v>500</v>
      </c>
      <c r="H23" s="3">
        <v>780100</v>
      </c>
      <c r="I23" s="3">
        <v>0</v>
      </c>
      <c r="J23" s="3">
        <v>11400</v>
      </c>
      <c r="K23" s="12">
        <v>135.2</v>
      </c>
      <c r="L23" s="12">
        <v>0</v>
      </c>
      <c r="M23" s="12">
        <v>3.3</v>
      </c>
      <c r="N23" s="12">
        <v>33.3</v>
      </c>
      <c r="O23" s="12">
        <v>5.8</v>
      </c>
      <c r="P23" s="12">
        <v>3.7</v>
      </c>
      <c r="Q23" s="12">
        <v>5.8</v>
      </c>
      <c r="R23" s="12">
        <v>0.7</v>
      </c>
      <c r="S23" s="12">
        <v>3.3</v>
      </c>
      <c r="T23" s="12">
        <f t="shared" si="1"/>
        <v>82.31046931407943</v>
      </c>
      <c r="U23" s="12">
        <f t="shared" si="3"/>
        <v>1.5675675675675675</v>
      </c>
      <c r="V23" s="12">
        <f t="shared" si="2"/>
        <v>22.8</v>
      </c>
      <c r="W23" s="12">
        <v>-47.6</v>
      </c>
    </row>
    <row r="24" spans="1:23" s="20" customFormat="1" ht="12">
      <c r="A24" s="3" t="s">
        <v>184</v>
      </c>
      <c r="B24" s="18">
        <v>0.3034722222222222</v>
      </c>
      <c r="C24" s="3">
        <v>2100</v>
      </c>
      <c r="D24" s="12">
        <f t="shared" si="0"/>
        <v>640.2439024390244</v>
      </c>
      <c r="E24" s="3">
        <v>154</v>
      </c>
      <c r="F24" s="3">
        <v>205500</v>
      </c>
      <c r="G24" s="3">
        <v>310</v>
      </c>
      <c r="H24" s="3">
        <v>779700</v>
      </c>
      <c r="I24" s="3">
        <v>0</v>
      </c>
      <c r="J24" s="3">
        <v>14400</v>
      </c>
      <c r="K24" s="12">
        <v>71.4</v>
      </c>
      <c r="L24" s="12">
        <v>0</v>
      </c>
      <c r="M24" s="12">
        <v>3</v>
      </c>
      <c r="N24" s="12">
        <v>19.4</v>
      </c>
      <c r="O24" s="12">
        <v>3.8</v>
      </c>
      <c r="P24" s="12">
        <v>2.9</v>
      </c>
      <c r="Q24" s="12">
        <v>3.8</v>
      </c>
      <c r="R24" s="12">
        <v>0.7</v>
      </c>
      <c r="S24" s="12">
        <v>3</v>
      </c>
      <c r="T24" s="12">
        <f t="shared" si="1"/>
        <v>193.54838709677418</v>
      </c>
      <c r="U24" s="12">
        <f t="shared" si="3"/>
        <v>1.3103448275862069</v>
      </c>
      <c r="V24" s="12">
        <f t="shared" si="2"/>
        <v>46.45161290322581</v>
      </c>
      <c r="W24" s="12">
        <v>-47.3</v>
      </c>
    </row>
    <row r="25" spans="1:23" s="20" customFormat="1" ht="12">
      <c r="A25" s="3" t="s">
        <v>184</v>
      </c>
      <c r="B25" s="18">
        <v>0.545138888888889</v>
      </c>
      <c r="C25" s="3">
        <v>2200</v>
      </c>
      <c r="D25" s="12">
        <f t="shared" si="0"/>
        <v>670.7317073170732</v>
      </c>
      <c r="E25" s="3">
        <v>153</v>
      </c>
      <c r="F25" s="3">
        <v>207900</v>
      </c>
      <c r="G25" s="3">
        <v>340</v>
      </c>
      <c r="H25" s="3">
        <v>778800</v>
      </c>
      <c r="I25" s="3">
        <v>0</v>
      </c>
      <c r="J25" s="3">
        <v>12900</v>
      </c>
      <c r="K25" s="12">
        <v>52.2</v>
      </c>
      <c r="L25" s="12">
        <v>0</v>
      </c>
      <c r="M25" s="12">
        <v>2.5</v>
      </c>
      <c r="N25" s="12">
        <v>11.2</v>
      </c>
      <c r="O25" s="12">
        <v>2.8</v>
      </c>
      <c r="P25" s="12">
        <v>2.4</v>
      </c>
      <c r="Q25" s="12">
        <v>2.8</v>
      </c>
      <c r="R25" s="12">
        <v>0.4</v>
      </c>
      <c r="S25" s="12">
        <v>2.5</v>
      </c>
      <c r="T25" s="12">
        <f t="shared" si="1"/>
        <v>235.83180987202923</v>
      </c>
      <c r="U25" s="12">
        <f t="shared" si="3"/>
        <v>1.1666666666666667</v>
      </c>
      <c r="V25" s="12">
        <f t="shared" si="2"/>
        <v>37.94117647058823</v>
      </c>
      <c r="W25" s="12">
        <v>-48.3</v>
      </c>
    </row>
    <row r="26" spans="1:23" s="20" customFormat="1" ht="12">
      <c r="A26" s="3" t="s">
        <v>184</v>
      </c>
      <c r="B26" s="18">
        <v>0.8041666666666667</v>
      </c>
      <c r="C26" s="3">
        <v>2300</v>
      </c>
      <c r="D26" s="12">
        <f t="shared" si="0"/>
        <v>701.219512195122</v>
      </c>
      <c r="E26" s="3">
        <v>119</v>
      </c>
      <c r="F26" s="3">
        <v>207300</v>
      </c>
      <c r="G26" s="3">
        <v>410</v>
      </c>
      <c r="H26" s="3">
        <v>781800</v>
      </c>
      <c r="I26" s="3">
        <v>0</v>
      </c>
      <c r="J26" s="3">
        <v>10400</v>
      </c>
      <c r="K26" s="12">
        <v>71.5</v>
      </c>
      <c r="L26" s="12">
        <v>0</v>
      </c>
      <c r="M26" s="12">
        <v>3.6</v>
      </c>
      <c r="N26" s="12">
        <v>10.4</v>
      </c>
      <c r="O26" s="12">
        <v>6</v>
      </c>
      <c r="P26" s="12">
        <v>4.5</v>
      </c>
      <c r="Q26" s="12">
        <v>6</v>
      </c>
      <c r="R26" s="12">
        <v>0.9</v>
      </c>
      <c r="S26" s="12">
        <v>3.6</v>
      </c>
      <c r="T26" s="12">
        <f t="shared" si="1"/>
        <v>138.48202396804263</v>
      </c>
      <c r="U26" s="12">
        <f t="shared" si="3"/>
        <v>1.3333333333333333</v>
      </c>
      <c r="V26" s="12">
        <f t="shared" si="2"/>
        <v>25.365853658536587</v>
      </c>
      <c r="W26" s="12">
        <v>-48.1</v>
      </c>
    </row>
    <row r="27" spans="1:23" s="20" customFormat="1" ht="12">
      <c r="A27" s="3" t="s">
        <v>185</v>
      </c>
      <c r="B27" s="18">
        <v>0.18888888888888888</v>
      </c>
      <c r="C27" s="3">
        <v>2400</v>
      </c>
      <c r="D27" s="12">
        <f t="shared" si="0"/>
        <v>731.7073170731708</v>
      </c>
      <c r="E27" s="3">
        <v>113</v>
      </c>
      <c r="F27" s="3">
        <v>210500</v>
      </c>
      <c r="G27" s="3">
        <v>280</v>
      </c>
      <c r="H27" s="3">
        <v>778600</v>
      </c>
      <c r="I27" s="3">
        <v>0</v>
      </c>
      <c r="J27" s="3">
        <v>10500</v>
      </c>
      <c r="K27" s="12">
        <v>78.1</v>
      </c>
      <c r="L27" s="12">
        <v>0</v>
      </c>
      <c r="M27" s="12">
        <v>5.1</v>
      </c>
      <c r="N27" s="12">
        <v>9.8</v>
      </c>
      <c r="O27" s="12">
        <v>5.4</v>
      </c>
      <c r="P27" s="12">
        <v>4.1</v>
      </c>
      <c r="Q27" s="12">
        <v>5.4</v>
      </c>
      <c r="R27" s="12">
        <v>0.9</v>
      </c>
      <c r="S27" s="12">
        <v>5.1</v>
      </c>
      <c r="T27" s="12">
        <f t="shared" si="1"/>
        <v>126.2019230769231</v>
      </c>
      <c r="U27" s="12">
        <f t="shared" si="3"/>
        <v>1.3170731707317076</v>
      </c>
      <c r="V27" s="12">
        <f t="shared" si="2"/>
        <v>37.5</v>
      </c>
      <c r="W27" s="12">
        <v>-47.4</v>
      </c>
    </row>
    <row r="28" spans="1:23" s="20" customFormat="1" ht="12.75" thickBot="1">
      <c r="A28" s="117" t="s">
        <v>185</v>
      </c>
      <c r="B28" s="141">
        <v>0.3333333333333333</v>
      </c>
      <c r="C28" s="117">
        <v>2450</v>
      </c>
      <c r="D28" s="116">
        <f t="shared" si="0"/>
        <v>746.9512195121952</v>
      </c>
      <c r="E28" s="117">
        <v>102</v>
      </c>
      <c r="F28" s="117">
        <v>210800</v>
      </c>
      <c r="G28" s="117">
        <v>310</v>
      </c>
      <c r="H28" s="117">
        <v>779300</v>
      </c>
      <c r="I28" s="117">
        <v>0</v>
      </c>
      <c r="J28" s="117">
        <v>9480</v>
      </c>
      <c r="K28" s="116">
        <v>63.9</v>
      </c>
      <c r="L28" s="116">
        <v>0</v>
      </c>
      <c r="M28" s="116">
        <v>17.2</v>
      </c>
      <c r="N28" s="116">
        <v>9.8</v>
      </c>
      <c r="O28" s="116">
        <v>6</v>
      </c>
      <c r="P28" s="116">
        <v>4.8</v>
      </c>
      <c r="Q28" s="116">
        <v>6</v>
      </c>
      <c r="R28" s="116">
        <v>2</v>
      </c>
      <c r="S28" s="116">
        <v>17.2</v>
      </c>
      <c r="T28" s="116">
        <f t="shared" si="1"/>
        <v>116.89272503082614</v>
      </c>
      <c r="U28" s="116">
        <f t="shared" si="3"/>
        <v>1.25</v>
      </c>
      <c r="V28" s="116">
        <f t="shared" si="2"/>
        <v>30.580645161290324</v>
      </c>
      <c r="W28" s="116">
        <v>-47</v>
      </c>
    </row>
    <row r="29" spans="1:23" ht="12.75">
      <c r="A29" s="1"/>
      <c r="B29" s="1"/>
      <c r="C29" s="1"/>
      <c r="D29" s="6"/>
      <c r="E29" s="1"/>
      <c r="F29" s="1"/>
      <c r="G29" s="1"/>
      <c r="H29" s="1"/>
      <c r="I29" s="1"/>
      <c r="J29" s="1"/>
      <c r="K29" s="6"/>
      <c r="L29" s="6"/>
      <c r="M29" s="6"/>
      <c r="N29" s="6"/>
      <c r="O29" s="6"/>
      <c r="P29" s="6"/>
      <c r="Q29" s="6"/>
      <c r="R29" s="6"/>
      <c r="S29" s="6"/>
      <c r="T29" s="6"/>
      <c r="U29" s="6"/>
      <c r="V29" s="6"/>
      <c r="W29" s="6"/>
    </row>
    <row r="30" spans="1:23" ht="12.75">
      <c r="A30" s="32" t="s">
        <v>51</v>
      </c>
      <c r="B30" s="1"/>
      <c r="C30" s="1"/>
      <c r="D30" s="6"/>
      <c r="E30" s="1"/>
      <c r="F30" s="1"/>
      <c r="G30" s="1"/>
      <c r="H30" s="1"/>
      <c r="I30" s="1"/>
      <c r="J30" s="1"/>
      <c r="K30" s="6"/>
      <c r="L30" s="6"/>
      <c r="M30" s="6"/>
      <c r="N30" s="6"/>
      <c r="O30" s="6"/>
      <c r="P30" s="6"/>
      <c r="Q30" s="6"/>
      <c r="R30" s="6"/>
      <c r="S30" s="6"/>
      <c r="T30" s="6"/>
      <c r="U30" s="6"/>
      <c r="V30" s="6"/>
      <c r="W30" s="6"/>
    </row>
  </sheetData>
  <printOptions/>
  <pageMargins left="0.75" right="0.75" top="1" bottom="1" header="0.5" footer="0.5"/>
  <pageSetup fitToHeight="1" fitToWidth="1" orientation="portrait"/>
</worksheet>
</file>

<file path=xl/worksheets/sheet27.xml><?xml version="1.0" encoding="utf-8"?>
<worksheet xmlns="http://schemas.openxmlformats.org/spreadsheetml/2006/main" xmlns:r="http://schemas.openxmlformats.org/officeDocument/2006/relationships">
  <sheetPr>
    <pageSetUpPr fitToPage="1"/>
  </sheetPr>
  <dimension ref="A1:V32"/>
  <sheetViews>
    <sheetView workbookViewId="0" topLeftCell="A1">
      <selection activeCell="A1" sqref="A1"/>
    </sheetView>
  </sheetViews>
  <sheetFormatPr defaultColWidth="11.00390625" defaultRowHeight="12.75"/>
  <cols>
    <col min="1" max="1" width="10.00390625" style="0" bestFit="1" customWidth="1"/>
    <col min="2" max="3" width="6.25390625" style="0" bestFit="1" customWidth="1"/>
    <col min="4" max="4" width="6.25390625" style="8" customWidth="1"/>
    <col min="5" max="5" width="5.00390625" style="0" bestFit="1" customWidth="1"/>
    <col min="6" max="6" width="7.00390625" style="0" bestFit="1" customWidth="1"/>
    <col min="7" max="7" width="4.00390625" style="0" bestFit="1" customWidth="1"/>
    <col min="8" max="8" width="7.00390625" style="0" bestFit="1" customWidth="1"/>
    <col min="9" max="9" width="4.00390625" style="0" bestFit="1" customWidth="1"/>
    <col min="10" max="10" width="7.00390625" style="0" bestFit="1" customWidth="1"/>
    <col min="11" max="19" width="4.00390625" style="0" bestFit="1" customWidth="1"/>
    <col min="20" max="20" width="10.375" style="17" bestFit="1" customWidth="1"/>
    <col min="21" max="21" width="4.75390625" style="8" bestFit="1" customWidth="1"/>
    <col min="22" max="22" width="5.75390625" style="0" bestFit="1" customWidth="1"/>
  </cols>
  <sheetData>
    <row r="1" spans="1:22" s="20" customFormat="1" ht="12.75" thickBot="1">
      <c r="A1" s="32" t="s">
        <v>30</v>
      </c>
      <c r="B1" s="3"/>
      <c r="C1" s="3"/>
      <c r="D1" s="12"/>
      <c r="E1" s="3"/>
      <c r="F1" s="3"/>
      <c r="G1" s="3"/>
      <c r="H1" s="3"/>
      <c r="I1" s="3"/>
      <c r="J1" s="3"/>
      <c r="K1" s="3"/>
      <c r="L1" s="3"/>
      <c r="M1" s="3"/>
      <c r="N1" s="3"/>
      <c r="O1" s="3"/>
      <c r="P1" s="3"/>
      <c r="Q1" s="3"/>
      <c r="R1" s="3"/>
      <c r="S1" s="3"/>
      <c r="T1" s="13"/>
      <c r="U1" s="12"/>
      <c r="V1" s="3"/>
    </row>
    <row r="2" spans="1:22" ht="13.5">
      <c r="A2" s="106" t="s">
        <v>111</v>
      </c>
      <c r="B2" s="106" t="s">
        <v>111</v>
      </c>
      <c r="C2" s="106" t="s">
        <v>153</v>
      </c>
      <c r="D2" s="106" t="s">
        <v>153</v>
      </c>
      <c r="E2" s="106" t="s">
        <v>264</v>
      </c>
      <c r="F2" s="106" t="s">
        <v>126</v>
      </c>
      <c r="G2" s="106" t="s">
        <v>127</v>
      </c>
      <c r="H2" s="106" t="s">
        <v>128</v>
      </c>
      <c r="I2" s="106" t="s">
        <v>129</v>
      </c>
      <c r="J2" s="106" t="s">
        <v>130</v>
      </c>
      <c r="K2" s="106" t="s">
        <v>131</v>
      </c>
      <c r="L2" s="106" t="s">
        <v>132</v>
      </c>
      <c r="M2" s="106" t="s">
        <v>133</v>
      </c>
      <c r="N2" s="106" t="s">
        <v>134</v>
      </c>
      <c r="O2" s="106" t="s">
        <v>303</v>
      </c>
      <c r="P2" s="106" t="s">
        <v>304</v>
      </c>
      <c r="Q2" s="106" t="s">
        <v>278</v>
      </c>
      <c r="R2" s="106" t="s">
        <v>279</v>
      </c>
      <c r="S2" s="106" t="s">
        <v>280</v>
      </c>
      <c r="T2" s="106" t="s">
        <v>186</v>
      </c>
      <c r="U2" s="109" t="s">
        <v>188</v>
      </c>
      <c r="V2" s="110" t="s">
        <v>282</v>
      </c>
    </row>
    <row r="3" spans="1:22" ht="13.5" thickBot="1">
      <c r="A3" s="4" t="s">
        <v>285</v>
      </c>
      <c r="B3" s="4" t="s">
        <v>229</v>
      </c>
      <c r="C3" s="4" t="s">
        <v>284</v>
      </c>
      <c r="D3" s="4" t="s">
        <v>151</v>
      </c>
      <c r="E3" s="4" t="s">
        <v>265</v>
      </c>
      <c r="F3" s="4" t="s">
        <v>286</v>
      </c>
      <c r="G3" s="4" t="s">
        <v>286</v>
      </c>
      <c r="H3" s="4" t="s">
        <v>286</v>
      </c>
      <c r="I3" s="4" t="s">
        <v>286</v>
      </c>
      <c r="J3" s="4" t="s">
        <v>286</v>
      </c>
      <c r="K3" s="4" t="s">
        <v>286</v>
      </c>
      <c r="L3" s="4" t="s">
        <v>286</v>
      </c>
      <c r="M3" s="4" t="s">
        <v>286</v>
      </c>
      <c r="N3" s="4" t="s">
        <v>286</v>
      </c>
      <c r="O3" s="4" t="s">
        <v>286</v>
      </c>
      <c r="P3" s="4" t="s">
        <v>286</v>
      </c>
      <c r="Q3" s="4" t="s">
        <v>286</v>
      </c>
      <c r="R3" s="4" t="s">
        <v>286</v>
      </c>
      <c r="S3" s="4" t="s">
        <v>286</v>
      </c>
      <c r="T3" s="7" t="s">
        <v>271</v>
      </c>
      <c r="U3" s="7" t="s">
        <v>271</v>
      </c>
      <c r="V3" s="4" t="s">
        <v>118</v>
      </c>
    </row>
    <row r="4" spans="1:22" s="20" customFormat="1" ht="12">
      <c r="A4" s="3" t="s">
        <v>105</v>
      </c>
      <c r="B4" s="18">
        <v>0.58125</v>
      </c>
      <c r="C4" s="3">
        <v>100</v>
      </c>
      <c r="D4" s="12">
        <f>C4/3.28</f>
        <v>30.48780487804878</v>
      </c>
      <c r="E4" s="3">
        <v>0</v>
      </c>
      <c r="F4" s="3">
        <v>213400</v>
      </c>
      <c r="G4" s="3">
        <v>150</v>
      </c>
      <c r="H4" s="3">
        <v>786400</v>
      </c>
      <c r="I4" s="3">
        <v>40</v>
      </c>
      <c r="J4" s="3">
        <v>29</v>
      </c>
      <c r="K4" s="3">
        <v>1</v>
      </c>
      <c r="L4" s="3">
        <v>0</v>
      </c>
      <c r="M4" s="3">
        <v>0</v>
      </c>
      <c r="N4" s="3">
        <v>0</v>
      </c>
      <c r="O4" s="3">
        <v>0</v>
      </c>
      <c r="P4" s="3">
        <v>0</v>
      </c>
      <c r="Q4" s="3">
        <v>0</v>
      </c>
      <c r="R4" s="3">
        <v>0</v>
      </c>
      <c r="S4" s="3">
        <v>1</v>
      </c>
      <c r="T4" s="13">
        <f>J4/(M4+K4)</f>
        <v>29</v>
      </c>
      <c r="U4" s="12">
        <f>J4/G4</f>
        <v>0.19333333333333333</v>
      </c>
      <c r="V4" s="3"/>
    </row>
    <row r="5" spans="1:22" s="20" customFormat="1" ht="12">
      <c r="A5" s="3" t="s">
        <v>105</v>
      </c>
      <c r="B5" s="18">
        <v>0.9583333333333334</v>
      </c>
      <c r="C5" s="3">
        <v>200</v>
      </c>
      <c r="D5" s="12">
        <f aca="true" t="shared" si="0" ref="D5:D23">C5/3.28</f>
        <v>60.97560975609756</v>
      </c>
      <c r="E5" s="3">
        <v>35.9</v>
      </c>
      <c r="F5" s="3">
        <v>217400</v>
      </c>
      <c r="G5" s="3">
        <v>140</v>
      </c>
      <c r="H5" s="3">
        <v>779200</v>
      </c>
      <c r="I5" s="3">
        <v>70</v>
      </c>
      <c r="J5" s="3">
        <v>3170</v>
      </c>
      <c r="K5" s="3">
        <v>0</v>
      </c>
      <c r="L5" s="3">
        <v>0</v>
      </c>
      <c r="M5" s="3">
        <v>0</v>
      </c>
      <c r="N5" s="3">
        <v>0</v>
      </c>
      <c r="O5" s="3">
        <v>0</v>
      </c>
      <c r="P5" s="3">
        <v>0</v>
      </c>
      <c r="Q5" s="3">
        <v>0</v>
      </c>
      <c r="R5" s="3">
        <v>0</v>
      </c>
      <c r="S5" s="3">
        <v>0</v>
      </c>
      <c r="T5" s="13"/>
      <c r="U5" s="12">
        <f aca="true" t="shared" si="1" ref="U5:U23">J5/G5</f>
        <v>22.642857142857142</v>
      </c>
      <c r="V5" s="3">
        <v>-60.3</v>
      </c>
    </row>
    <row r="6" spans="1:22" s="20" customFormat="1" ht="12">
      <c r="A6" s="3" t="s">
        <v>190</v>
      </c>
      <c r="B6" s="18">
        <v>0.4791666666666667</v>
      </c>
      <c r="C6" s="3">
        <v>220</v>
      </c>
      <c r="D6" s="12">
        <f t="shared" si="0"/>
        <v>67.07317073170732</v>
      </c>
      <c r="E6" s="3">
        <v>280</v>
      </c>
      <c r="F6" s="3">
        <v>207300</v>
      </c>
      <c r="G6" s="3">
        <v>150</v>
      </c>
      <c r="H6" s="3">
        <v>773000</v>
      </c>
      <c r="I6" s="3">
        <v>70</v>
      </c>
      <c r="J6" s="3">
        <v>19500</v>
      </c>
      <c r="K6" s="3">
        <v>0</v>
      </c>
      <c r="L6" s="3">
        <v>0</v>
      </c>
      <c r="M6" s="3">
        <v>0</v>
      </c>
      <c r="N6" s="3">
        <v>0</v>
      </c>
      <c r="O6" s="3">
        <v>0</v>
      </c>
      <c r="P6" s="3">
        <v>0</v>
      </c>
      <c r="Q6" s="3">
        <v>0</v>
      </c>
      <c r="R6" s="3">
        <v>0</v>
      </c>
      <c r="S6" s="3">
        <v>0</v>
      </c>
      <c r="T6" s="13"/>
      <c r="U6" s="12">
        <f t="shared" si="1"/>
        <v>130</v>
      </c>
      <c r="V6" s="3">
        <v>-59.1</v>
      </c>
    </row>
    <row r="7" spans="1:22" s="20" customFormat="1" ht="12">
      <c r="A7" s="3" t="s">
        <v>190</v>
      </c>
      <c r="B7" s="18">
        <v>0.6201388888888889</v>
      </c>
      <c r="C7" s="3">
        <v>250</v>
      </c>
      <c r="D7" s="12">
        <f t="shared" si="0"/>
        <v>76.21951219512195</v>
      </c>
      <c r="E7" s="3">
        <v>1340</v>
      </c>
      <c r="F7" s="3">
        <v>186300</v>
      </c>
      <c r="G7" s="3">
        <v>160</v>
      </c>
      <c r="H7" s="3">
        <v>754100</v>
      </c>
      <c r="I7" s="3">
        <v>110</v>
      </c>
      <c r="J7" s="3">
        <v>59300</v>
      </c>
      <c r="K7" s="3">
        <v>0</v>
      </c>
      <c r="L7" s="3">
        <v>0</v>
      </c>
      <c r="M7" s="3">
        <v>0</v>
      </c>
      <c r="N7" s="3">
        <v>0</v>
      </c>
      <c r="O7" s="3">
        <v>0</v>
      </c>
      <c r="P7" s="3">
        <v>0</v>
      </c>
      <c r="Q7" s="3">
        <v>0</v>
      </c>
      <c r="R7" s="3">
        <v>0</v>
      </c>
      <c r="S7" s="3">
        <v>0</v>
      </c>
      <c r="T7" s="13"/>
      <c r="U7" s="12">
        <f t="shared" si="1"/>
        <v>370.625</v>
      </c>
      <c r="V7" s="3">
        <v>-59.7</v>
      </c>
    </row>
    <row r="8" spans="1:22" s="20" customFormat="1" ht="12">
      <c r="A8" s="3" t="s">
        <v>190</v>
      </c>
      <c r="B8" s="18">
        <v>0.9201388888888888</v>
      </c>
      <c r="C8" s="3">
        <v>320</v>
      </c>
      <c r="D8" s="12">
        <f t="shared" si="0"/>
        <v>97.5609756097561</v>
      </c>
      <c r="E8" s="3">
        <v>195</v>
      </c>
      <c r="F8" s="3">
        <v>200800</v>
      </c>
      <c r="G8" s="3">
        <v>170</v>
      </c>
      <c r="H8" s="3">
        <v>784100</v>
      </c>
      <c r="I8" s="3">
        <v>90</v>
      </c>
      <c r="J8" s="3">
        <v>14800</v>
      </c>
      <c r="K8" s="3">
        <v>2</v>
      </c>
      <c r="L8" s="3">
        <v>0</v>
      </c>
      <c r="M8" s="3">
        <v>0</v>
      </c>
      <c r="N8" s="3">
        <v>0</v>
      </c>
      <c r="O8" s="3">
        <v>0</v>
      </c>
      <c r="P8" s="3">
        <v>0</v>
      </c>
      <c r="Q8" s="3">
        <v>0</v>
      </c>
      <c r="R8" s="3">
        <v>0</v>
      </c>
      <c r="S8" s="3">
        <v>0</v>
      </c>
      <c r="T8" s="13">
        <f aca="true" t="shared" si="2" ref="T8:T23">J8/(M8+K8)</f>
        <v>7400</v>
      </c>
      <c r="U8" s="12">
        <f t="shared" si="1"/>
        <v>87.05882352941177</v>
      </c>
      <c r="V8" s="3">
        <v>-57.8</v>
      </c>
    </row>
    <row r="9" spans="1:22" s="20" customFormat="1" ht="12">
      <c r="A9" s="3" t="s">
        <v>191</v>
      </c>
      <c r="B9" s="18">
        <v>0.28611111111111115</v>
      </c>
      <c r="C9" s="3">
        <v>400</v>
      </c>
      <c r="D9" s="12">
        <f t="shared" si="0"/>
        <v>121.95121951219512</v>
      </c>
      <c r="E9" s="3">
        <v>46</v>
      </c>
      <c r="F9" s="3">
        <v>200100</v>
      </c>
      <c r="G9" s="3">
        <v>230</v>
      </c>
      <c r="H9" s="3">
        <v>795200</v>
      </c>
      <c r="I9" s="3">
        <v>40</v>
      </c>
      <c r="J9" s="3">
        <v>4450</v>
      </c>
      <c r="K9" s="3">
        <v>0</v>
      </c>
      <c r="L9" s="3">
        <v>0</v>
      </c>
      <c r="M9" s="3">
        <v>0</v>
      </c>
      <c r="N9" s="3">
        <v>0</v>
      </c>
      <c r="O9" s="3">
        <v>0</v>
      </c>
      <c r="P9" s="3">
        <v>0</v>
      </c>
      <c r="Q9" s="3">
        <v>0</v>
      </c>
      <c r="R9" s="3">
        <v>0</v>
      </c>
      <c r="S9" s="3">
        <v>0</v>
      </c>
      <c r="T9" s="13"/>
      <c r="U9" s="12">
        <f t="shared" si="1"/>
        <v>19.347826086956523</v>
      </c>
      <c r="V9" s="3">
        <v>-57.5</v>
      </c>
    </row>
    <row r="10" spans="1:22" s="20" customFormat="1" ht="12">
      <c r="A10" s="3" t="s">
        <v>191</v>
      </c>
      <c r="B10" s="18">
        <v>0.8958333333333334</v>
      </c>
      <c r="C10" s="3">
        <v>500</v>
      </c>
      <c r="D10" s="12">
        <f t="shared" si="0"/>
        <v>152.4390243902439</v>
      </c>
      <c r="E10" s="3">
        <v>85</v>
      </c>
      <c r="F10" s="3">
        <v>191700</v>
      </c>
      <c r="G10" s="3">
        <v>290</v>
      </c>
      <c r="H10" s="3">
        <v>801600</v>
      </c>
      <c r="I10" s="3">
        <v>60</v>
      </c>
      <c r="J10" s="3">
        <v>6390</v>
      </c>
      <c r="K10" s="3">
        <v>1</v>
      </c>
      <c r="L10" s="3">
        <v>0</v>
      </c>
      <c r="M10" s="3">
        <v>0</v>
      </c>
      <c r="N10" s="3">
        <v>0</v>
      </c>
      <c r="O10" s="3">
        <v>0</v>
      </c>
      <c r="P10" s="3">
        <v>0</v>
      </c>
      <c r="Q10" s="3">
        <v>0</v>
      </c>
      <c r="R10" s="3">
        <v>0</v>
      </c>
      <c r="S10" s="3">
        <v>0</v>
      </c>
      <c r="T10" s="13">
        <f t="shared" si="2"/>
        <v>6390</v>
      </c>
      <c r="U10" s="12">
        <f t="shared" si="1"/>
        <v>22.03448275862069</v>
      </c>
      <c r="V10" s="3">
        <v>-56.9</v>
      </c>
    </row>
    <row r="11" spans="1:22" s="20" customFormat="1" ht="12">
      <c r="A11" s="3" t="s">
        <v>192</v>
      </c>
      <c r="B11" s="18">
        <v>0.3993055555555556</v>
      </c>
      <c r="C11" s="3">
        <v>600</v>
      </c>
      <c r="D11" s="12">
        <f t="shared" si="0"/>
        <v>182.9268292682927</v>
      </c>
      <c r="E11" s="3">
        <v>6.5</v>
      </c>
      <c r="F11" s="3">
        <v>219700</v>
      </c>
      <c r="G11" s="3">
        <v>390</v>
      </c>
      <c r="H11" s="3">
        <v>779900</v>
      </c>
      <c r="I11" s="3">
        <v>0</v>
      </c>
      <c r="J11" s="3">
        <v>7</v>
      </c>
      <c r="K11" s="3">
        <v>0</v>
      </c>
      <c r="L11" s="3">
        <v>0</v>
      </c>
      <c r="M11" s="3">
        <v>0</v>
      </c>
      <c r="N11" s="3">
        <v>0</v>
      </c>
      <c r="O11" s="3">
        <v>0</v>
      </c>
      <c r="P11" s="3">
        <v>0</v>
      </c>
      <c r="Q11" s="3">
        <v>0</v>
      </c>
      <c r="R11" s="3">
        <v>0</v>
      </c>
      <c r="S11" s="3">
        <v>0</v>
      </c>
      <c r="T11" s="13"/>
      <c r="U11" s="12">
        <f t="shared" si="1"/>
        <v>0.017948717948717947</v>
      </c>
      <c r="V11" s="3"/>
    </row>
    <row r="12" spans="1:22" s="20" customFormat="1" ht="12">
      <c r="A12" s="3" t="s">
        <v>192</v>
      </c>
      <c r="B12" s="18">
        <v>0</v>
      </c>
      <c r="C12" s="3">
        <v>703</v>
      </c>
      <c r="D12" s="12">
        <f t="shared" si="0"/>
        <v>214.32926829268294</v>
      </c>
      <c r="E12" s="3">
        <v>210</v>
      </c>
      <c r="F12" s="3">
        <v>195400</v>
      </c>
      <c r="G12" s="3">
        <v>340</v>
      </c>
      <c r="H12" s="3">
        <v>746200</v>
      </c>
      <c r="I12" s="3">
        <v>0</v>
      </c>
      <c r="J12" s="3">
        <v>58100</v>
      </c>
      <c r="K12" s="3">
        <v>0</v>
      </c>
      <c r="L12" s="3">
        <v>0</v>
      </c>
      <c r="M12" s="3">
        <v>0</v>
      </c>
      <c r="N12" s="3">
        <v>0</v>
      </c>
      <c r="O12" s="3">
        <v>0</v>
      </c>
      <c r="P12" s="3">
        <v>0</v>
      </c>
      <c r="Q12" s="3">
        <v>0</v>
      </c>
      <c r="R12" s="3">
        <v>0</v>
      </c>
      <c r="S12" s="3">
        <v>0</v>
      </c>
      <c r="T12" s="13"/>
      <c r="U12" s="12">
        <f t="shared" si="1"/>
        <v>170.88235294117646</v>
      </c>
      <c r="V12" s="3">
        <v>-54.7</v>
      </c>
    </row>
    <row r="13" spans="1:22" s="20" customFormat="1" ht="12">
      <c r="A13" s="3" t="s">
        <v>193</v>
      </c>
      <c r="B13" s="18">
        <v>0</v>
      </c>
      <c r="C13" s="3">
        <v>805</v>
      </c>
      <c r="D13" s="12">
        <f t="shared" si="0"/>
        <v>245.4268292682927</v>
      </c>
      <c r="E13" s="3">
        <v>80</v>
      </c>
      <c r="F13" s="3">
        <v>204800</v>
      </c>
      <c r="G13" s="3">
        <v>330</v>
      </c>
      <c r="H13" s="3">
        <v>787600</v>
      </c>
      <c r="I13" s="3">
        <v>130</v>
      </c>
      <c r="J13" s="3">
        <v>7140</v>
      </c>
      <c r="K13" s="3">
        <v>1</v>
      </c>
      <c r="L13" s="3">
        <v>0</v>
      </c>
      <c r="M13" s="3">
        <v>0</v>
      </c>
      <c r="N13" s="3">
        <v>0</v>
      </c>
      <c r="O13" s="3">
        <v>0</v>
      </c>
      <c r="P13" s="3">
        <v>0</v>
      </c>
      <c r="Q13" s="3">
        <v>0</v>
      </c>
      <c r="R13" s="3">
        <v>0</v>
      </c>
      <c r="S13" s="3">
        <v>0</v>
      </c>
      <c r="T13" s="13">
        <f t="shared" si="2"/>
        <v>7140</v>
      </c>
      <c r="U13" s="12">
        <f t="shared" si="1"/>
        <v>21.636363636363637</v>
      </c>
      <c r="V13" s="3">
        <v>-55.2</v>
      </c>
    </row>
    <row r="14" spans="1:22" s="20" customFormat="1" ht="12">
      <c r="A14" s="3" t="s">
        <v>194</v>
      </c>
      <c r="B14" s="18">
        <v>0</v>
      </c>
      <c r="C14" s="3">
        <v>900</v>
      </c>
      <c r="D14" s="12">
        <f t="shared" si="0"/>
        <v>274.39024390243907</v>
      </c>
      <c r="E14" s="3">
        <v>998</v>
      </c>
      <c r="F14" s="3">
        <v>194200</v>
      </c>
      <c r="G14" s="3">
        <v>390</v>
      </c>
      <c r="H14" s="3">
        <v>759400</v>
      </c>
      <c r="I14" s="3">
        <v>30</v>
      </c>
      <c r="J14" s="3">
        <v>46000</v>
      </c>
      <c r="K14" s="3">
        <v>5</v>
      </c>
      <c r="L14" s="3">
        <v>0</v>
      </c>
      <c r="M14" s="3">
        <v>1</v>
      </c>
      <c r="N14" s="3">
        <v>0</v>
      </c>
      <c r="O14" s="3">
        <v>0</v>
      </c>
      <c r="P14" s="3">
        <v>0</v>
      </c>
      <c r="Q14" s="3">
        <v>0</v>
      </c>
      <c r="R14" s="3">
        <v>0</v>
      </c>
      <c r="S14" s="3">
        <v>0</v>
      </c>
      <c r="T14" s="13">
        <f t="shared" si="2"/>
        <v>7666.666666666667</v>
      </c>
      <c r="U14" s="12">
        <f t="shared" si="1"/>
        <v>117.94871794871794</v>
      </c>
      <c r="V14" s="3">
        <v>-54.3</v>
      </c>
    </row>
    <row r="15" spans="1:22" s="20" customFormat="1" ht="12">
      <c r="A15" s="3" t="s">
        <v>194</v>
      </c>
      <c r="B15" s="18">
        <v>0.3229166666666667</v>
      </c>
      <c r="C15" s="3">
        <v>985</v>
      </c>
      <c r="D15" s="12">
        <f t="shared" si="0"/>
        <v>300.3048780487805</v>
      </c>
      <c r="E15" s="3">
        <v>3350</v>
      </c>
      <c r="F15" s="3">
        <v>167900</v>
      </c>
      <c r="G15" s="3">
        <v>390</v>
      </c>
      <c r="H15" s="3">
        <v>699300</v>
      </c>
      <c r="I15" s="3">
        <v>0</v>
      </c>
      <c r="J15" s="3">
        <v>132400</v>
      </c>
      <c r="K15" s="3">
        <v>0</v>
      </c>
      <c r="L15" s="3">
        <v>0</v>
      </c>
      <c r="M15" s="3">
        <v>0</v>
      </c>
      <c r="N15" s="3">
        <v>0</v>
      </c>
      <c r="O15" s="3">
        <v>0</v>
      </c>
      <c r="P15" s="3">
        <v>0</v>
      </c>
      <c r="Q15" s="3">
        <v>0</v>
      </c>
      <c r="R15" s="3">
        <v>0</v>
      </c>
      <c r="S15" s="3">
        <v>0</v>
      </c>
      <c r="T15" s="13"/>
      <c r="U15" s="12">
        <f t="shared" si="1"/>
        <v>339.4871794871795</v>
      </c>
      <c r="V15" s="3">
        <v>-54.1</v>
      </c>
    </row>
    <row r="16" spans="1:22" s="20" customFormat="1" ht="12">
      <c r="A16" s="3" t="s">
        <v>194</v>
      </c>
      <c r="B16" s="18">
        <v>0.9027777777777778</v>
      </c>
      <c r="C16" s="3">
        <v>1000</v>
      </c>
      <c r="D16" s="12">
        <f t="shared" si="0"/>
        <v>304.8780487804878</v>
      </c>
      <c r="E16" s="3">
        <v>165</v>
      </c>
      <c r="F16" s="3">
        <v>190500</v>
      </c>
      <c r="G16" s="3">
        <v>350</v>
      </c>
      <c r="H16" s="3">
        <v>795500</v>
      </c>
      <c r="I16" s="3">
        <v>60</v>
      </c>
      <c r="J16" s="3">
        <v>13600</v>
      </c>
      <c r="K16" s="3">
        <v>1</v>
      </c>
      <c r="L16" s="3">
        <v>0</v>
      </c>
      <c r="M16" s="3">
        <v>0</v>
      </c>
      <c r="N16" s="3">
        <v>0</v>
      </c>
      <c r="O16" s="3">
        <v>0</v>
      </c>
      <c r="P16" s="3">
        <v>0</v>
      </c>
      <c r="Q16" s="3">
        <v>0</v>
      </c>
      <c r="R16" s="3">
        <v>0</v>
      </c>
      <c r="S16" s="3">
        <v>0</v>
      </c>
      <c r="T16" s="13">
        <f t="shared" si="2"/>
        <v>13600</v>
      </c>
      <c r="U16" s="12">
        <f t="shared" si="1"/>
        <v>38.857142857142854</v>
      </c>
      <c r="V16" s="3">
        <v>-54.4</v>
      </c>
    </row>
    <row r="17" spans="1:22" s="20" customFormat="1" ht="12">
      <c r="A17" s="3" t="s">
        <v>195</v>
      </c>
      <c r="B17" s="18">
        <v>0.45625</v>
      </c>
      <c r="C17" s="3">
        <v>1100</v>
      </c>
      <c r="D17" s="12">
        <f t="shared" si="0"/>
        <v>335.3658536585366</v>
      </c>
      <c r="E17" s="3">
        <v>247</v>
      </c>
      <c r="F17" s="3">
        <v>195700</v>
      </c>
      <c r="G17" s="3">
        <v>340</v>
      </c>
      <c r="H17" s="3">
        <v>784600</v>
      </c>
      <c r="I17" s="3">
        <v>0</v>
      </c>
      <c r="J17" s="3">
        <v>19400</v>
      </c>
      <c r="K17" s="3">
        <v>2</v>
      </c>
      <c r="L17" s="3">
        <v>0</v>
      </c>
      <c r="M17" s="3">
        <v>0</v>
      </c>
      <c r="N17" s="3">
        <v>0</v>
      </c>
      <c r="O17" s="3">
        <v>0</v>
      </c>
      <c r="P17" s="3">
        <v>0</v>
      </c>
      <c r="Q17" s="3">
        <v>0</v>
      </c>
      <c r="R17" s="3">
        <v>0</v>
      </c>
      <c r="S17" s="3">
        <v>0</v>
      </c>
      <c r="T17" s="13">
        <f t="shared" si="2"/>
        <v>9700</v>
      </c>
      <c r="U17" s="12">
        <f t="shared" si="1"/>
        <v>57.05882352941177</v>
      </c>
      <c r="V17" s="3">
        <v>-53.8</v>
      </c>
    </row>
    <row r="18" spans="1:22" s="20" customFormat="1" ht="12">
      <c r="A18" s="3" t="s">
        <v>196</v>
      </c>
      <c r="B18" s="18">
        <v>0.49652777777777773</v>
      </c>
      <c r="C18" s="3">
        <v>1200</v>
      </c>
      <c r="D18" s="12">
        <f t="shared" si="0"/>
        <v>365.8536585365854</v>
      </c>
      <c r="E18" s="3">
        <v>65</v>
      </c>
      <c r="F18" s="3">
        <v>203900</v>
      </c>
      <c r="G18" s="3">
        <v>350</v>
      </c>
      <c r="H18" s="3">
        <v>788200</v>
      </c>
      <c r="I18" s="3">
        <v>0</v>
      </c>
      <c r="J18" s="3">
        <v>7570</v>
      </c>
      <c r="K18" s="3">
        <v>1</v>
      </c>
      <c r="L18" s="3">
        <v>0</v>
      </c>
      <c r="M18" s="3">
        <v>0</v>
      </c>
      <c r="N18" s="3">
        <v>0</v>
      </c>
      <c r="O18" s="3">
        <v>0</v>
      </c>
      <c r="P18" s="3">
        <v>0</v>
      </c>
      <c r="Q18" s="3">
        <v>0</v>
      </c>
      <c r="R18" s="3">
        <v>0</v>
      </c>
      <c r="S18" s="3">
        <v>0</v>
      </c>
      <c r="T18" s="13">
        <f t="shared" si="2"/>
        <v>7570</v>
      </c>
      <c r="U18" s="12">
        <f t="shared" si="1"/>
        <v>21.62857142857143</v>
      </c>
      <c r="V18" s="3">
        <v>-53.8</v>
      </c>
    </row>
    <row r="19" spans="1:22" s="20" customFormat="1" ht="12">
      <c r="A19" s="3" t="s">
        <v>196</v>
      </c>
      <c r="B19" s="18">
        <v>0.8402777777777778</v>
      </c>
      <c r="C19" s="3">
        <v>1250</v>
      </c>
      <c r="D19" s="12">
        <f t="shared" si="0"/>
        <v>381.0975609756098</v>
      </c>
      <c r="E19" s="3">
        <v>1650</v>
      </c>
      <c r="F19" s="3">
        <v>179500</v>
      </c>
      <c r="G19" s="3">
        <v>490</v>
      </c>
      <c r="H19" s="3">
        <v>722300</v>
      </c>
      <c r="I19" s="3">
        <v>0</v>
      </c>
      <c r="J19" s="3">
        <v>97700</v>
      </c>
      <c r="K19" s="3">
        <v>0</v>
      </c>
      <c r="L19" s="3">
        <v>0</v>
      </c>
      <c r="M19" s="3">
        <v>0</v>
      </c>
      <c r="N19" s="3">
        <v>0</v>
      </c>
      <c r="O19" s="3">
        <v>0</v>
      </c>
      <c r="P19" s="3">
        <v>0</v>
      </c>
      <c r="Q19" s="3">
        <v>0</v>
      </c>
      <c r="R19" s="3">
        <v>0</v>
      </c>
      <c r="S19" s="3">
        <v>0</v>
      </c>
      <c r="T19" s="13"/>
      <c r="U19" s="12">
        <f t="shared" si="1"/>
        <v>199.3877551020408</v>
      </c>
      <c r="V19" s="3">
        <v>-53.2</v>
      </c>
    </row>
    <row r="20" spans="1:22" s="20" customFormat="1" ht="12">
      <c r="A20" s="3" t="s">
        <v>197</v>
      </c>
      <c r="B20" s="18">
        <v>0.24305555555555555</v>
      </c>
      <c r="C20" s="3">
        <v>1300</v>
      </c>
      <c r="D20" s="12">
        <f t="shared" si="0"/>
        <v>396.3414634146342</v>
      </c>
      <c r="E20" s="3">
        <v>70</v>
      </c>
      <c r="F20" s="3">
        <v>208200</v>
      </c>
      <c r="G20" s="3">
        <v>400</v>
      </c>
      <c r="H20" s="3">
        <v>787100</v>
      </c>
      <c r="I20" s="3">
        <v>0</v>
      </c>
      <c r="J20" s="3">
        <v>4250</v>
      </c>
      <c r="K20" s="3">
        <v>1</v>
      </c>
      <c r="L20" s="3">
        <v>0</v>
      </c>
      <c r="M20" s="3">
        <v>0</v>
      </c>
      <c r="N20" s="3">
        <v>0</v>
      </c>
      <c r="O20" s="3">
        <v>0</v>
      </c>
      <c r="P20" s="3">
        <v>0</v>
      </c>
      <c r="Q20" s="3">
        <v>0</v>
      </c>
      <c r="R20" s="3">
        <v>0</v>
      </c>
      <c r="S20" s="3">
        <v>0</v>
      </c>
      <c r="T20" s="13">
        <f t="shared" si="2"/>
        <v>4250</v>
      </c>
      <c r="U20" s="12">
        <f t="shared" si="1"/>
        <v>10.625</v>
      </c>
      <c r="V20" s="3">
        <v>-54.3</v>
      </c>
    </row>
    <row r="21" spans="1:22" s="20" customFormat="1" ht="12">
      <c r="A21" s="3" t="s">
        <v>198</v>
      </c>
      <c r="B21" s="18">
        <v>0.642361111111111</v>
      </c>
      <c r="C21" s="3">
        <v>1400</v>
      </c>
      <c r="D21" s="12">
        <f t="shared" si="0"/>
        <v>426.82926829268297</v>
      </c>
      <c r="E21" s="3">
        <v>50</v>
      </c>
      <c r="F21" s="3">
        <v>203300</v>
      </c>
      <c r="G21" s="3">
        <v>230</v>
      </c>
      <c r="H21" s="3">
        <v>791700</v>
      </c>
      <c r="I21" s="3">
        <v>0</v>
      </c>
      <c r="J21" s="3">
        <v>4770</v>
      </c>
      <c r="K21" s="3">
        <v>0</v>
      </c>
      <c r="L21" s="3">
        <v>0</v>
      </c>
      <c r="M21" s="3">
        <v>0</v>
      </c>
      <c r="N21" s="3">
        <v>0</v>
      </c>
      <c r="O21" s="3">
        <v>0</v>
      </c>
      <c r="P21" s="3">
        <v>0</v>
      </c>
      <c r="Q21" s="3">
        <v>0</v>
      </c>
      <c r="R21" s="3">
        <v>0</v>
      </c>
      <c r="S21" s="3">
        <v>0</v>
      </c>
      <c r="T21" s="13"/>
      <c r="U21" s="12">
        <f t="shared" si="1"/>
        <v>20.73913043478261</v>
      </c>
      <c r="V21" s="3">
        <v>-53.6</v>
      </c>
    </row>
    <row r="22" spans="1:22" s="20" customFormat="1" ht="12">
      <c r="A22" s="3" t="s">
        <v>199</v>
      </c>
      <c r="B22" s="18">
        <v>0.2881944444444445</v>
      </c>
      <c r="C22" s="3">
        <v>1500</v>
      </c>
      <c r="D22" s="12">
        <f t="shared" si="0"/>
        <v>457.31707317073176</v>
      </c>
      <c r="E22" s="3">
        <v>41</v>
      </c>
      <c r="F22" s="3">
        <v>219200</v>
      </c>
      <c r="G22" s="3">
        <v>330</v>
      </c>
      <c r="H22" s="3">
        <v>780300</v>
      </c>
      <c r="I22" s="3">
        <v>0</v>
      </c>
      <c r="J22" s="3">
        <v>184</v>
      </c>
      <c r="K22" s="3">
        <v>0</v>
      </c>
      <c r="L22" s="3">
        <v>0</v>
      </c>
      <c r="M22" s="3">
        <v>0</v>
      </c>
      <c r="N22" s="3">
        <v>0</v>
      </c>
      <c r="O22" s="3">
        <v>0</v>
      </c>
      <c r="P22" s="3">
        <v>0</v>
      </c>
      <c r="Q22" s="3">
        <v>0</v>
      </c>
      <c r="R22" s="3">
        <v>0</v>
      </c>
      <c r="S22" s="3">
        <v>0</v>
      </c>
      <c r="T22" s="13"/>
      <c r="U22" s="12">
        <f t="shared" si="1"/>
        <v>0.5575757575757576</v>
      </c>
      <c r="V22" s="3"/>
    </row>
    <row r="23" spans="1:22" s="20" customFormat="1" ht="12.75" thickBot="1">
      <c r="A23" s="117" t="s">
        <v>200</v>
      </c>
      <c r="B23" s="141">
        <v>0.5826388888888888</v>
      </c>
      <c r="C23" s="117">
        <v>1600</v>
      </c>
      <c r="D23" s="116">
        <f t="shared" si="0"/>
        <v>487.8048780487805</v>
      </c>
      <c r="E23" s="117">
        <v>57</v>
      </c>
      <c r="F23" s="117">
        <v>196600</v>
      </c>
      <c r="G23" s="117">
        <v>440</v>
      </c>
      <c r="H23" s="117">
        <v>797500</v>
      </c>
      <c r="I23" s="117">
        <v>0</v>
      </c>
      <c r="J23" s="117">
        <v>5460</v>
      </c>
      <c r="K23" s="117">
        <v>1</v>
      </c>
      <c r="L23" s="117">
        <v>0</v>
      </c>
      <c r="M23" s="117">
        <v>0</v>
      </c>
      <c r="N23" s="117">
        <v>0</v>
      </c>
      <c r="O23" s="117">
        <v>0</v>
      </c>
      <c r="P23" s="117">
        <v>0</v>
      </c>
      <c r="Q23" s="117">
        <v>0</v>
      </c>
      <c r="R23" s="117">
        <v>0</v>
      </c>
      <c r="S23" s="117">
        <v>0</v>
      </c>
      <c r="T23" s="138">
        <f t="shared" si="2"/>
        <v>5460</v>
      </c>
      <c r="U23" s="116">
        <f t="shared" si="1"/>
        <v>12.409090909090908</v>
      </c>
      <c r="V23" s="117">
        <v>-52.2</v>
      </c>
    </row>
    <row r="24" spans="1:22" s="20" customFormat="1" ht="12">
      <c r="A24" s="3"/>
      <c r="B24" s="3"/>
      <c r="C24" s="3"/>
      <c r="D24" s="12"/>
      <c r="E24" s="3"/>
      <c r="F24" s="3"/>
      <c r="G24" s="3"/>
      <c r="H24" s="3"/>
      <c r="I24" s="3"/>
      <c r="J24" s="3"/>
      <c r="K24" s="3"/>
      <c r="L24" s="3"/>
      <c r="M24" s="3"/>
      <c r="N24" s="3"/>
      <c r="O24" s="3"/>
      <c r="P24" s="3"/>
      <c r="Q24" s="3"/>
      <c r="R24" s="3"/>
      <c r="S24" s="3"/>
      <c r="T24" s="13"/>
      <c r="U24" s="12"/>
      <c r="V24" s="3"/>
    </row>
    <row r="25" spans="1:22" s="20" customFormat="1" ht="12">
      <c r="A25" s="3"/>
      <c r="B25" s="3"/>
      <c r="C25" s="3"/>
      <c r="D25" s="12"/>
      <c r="E25" s="3"/>
      <c r="F25" s="3"/>
      <c r="G25" s="3"/>
      <c r="H25" s="3"/>
      <c r="I25" s="3"/>
      <c r="J25" s="3"/>
      <c r="K25" s="3"/>
      <c r="L25" s="3"/>
      <c r="M25" s="3"/>
      <c r="N25" s="3"/>
      <c r="O25" s="3"/>
      <c r="P25" s="3"/>
      <c r="Q25" s="3"/>
      <c r="R25" s="3"/>
      <c r="S25" s="3"/>
      <c r="T25" s="13"/>
      <c r="U25" s="12"/>
      <c r="V25" s="3"/>
    </row>
    <row r="26" spans="1:22" s="20" customFormat="1" ht="12">
      <c r="A26" s="32" t="s">
        <v>51</v>
      </c>
      <c r="B26" s="3"/>
      <c r="C26" s="3"/>
      <c r="D26" s="12"/>
      <c r="E26" s="3"/>
      <c r="F26" s="3"/>
      <c r="G26" s="3"/>
      <c r="H26" s="3"/>
      <c r="I26" s="3"/>
      <c r="J26" s="3"/>
      <c r="K26" s="3"/>
      <c r="L26" s="3"/>
      <c r="M26" s="3"/>
      <c r="N26" s="3"/>
      <c r="O26" s="3"/>
      <c r="P26" s="3"/>
      <c r="Q26" s="3"/>
      <c r="R26" s="3"/>
      <c r="S26" s="3"/>
      <c r="T26" s="13"/>
      <c r="U26" s="12"/>
      <c r="V26" s="3"/>
    </row>
    <row r="31" spans="20:21" ht="12.75">
      <c r="T31"/>
      <c r="U31"/>
    </row>
    <row r="32" spans="20:21" ht="12.75">
      <c r="T32"/>
      <c r="U32"/>
    </row>
  </sheetData>
  <printOptions/>
  <pageMargins left="0.75" right="0.75" top="1" bottom="1" header="0.5" footer="0.5"/>
  <pageSetup fitToHeight="1" fitToWidth="1" orientation="portrait"/>
</worksheet>
</file>

<file path=xl/worksheets/sheet3.xml><?xml version="1.0" encoding="utf-8"?>
<worksheet xmlns="http://schemas.openxmlformats.org/spreadsheetml/2006/main" xmlns:r="http://schemas.openxmlformats.org/officeDocument/2006/relationships">
  <sheetPr>
    <pageSetUpPr fitToPage="1"/>
  </sheetPr>
  <dimension ref="A1:W37"/>
  <sheetViews>
    <sheetView workbookViewId="0" topLeftCell="A1">
      <selection activeCell="A1" sqref="A1"/>
    </sheetView>
  </sheetViews>
  <sheetFormatPr defaultColWidth="11.00390625" defaultRowHeight="12.75"/>
  <cols>
    <col min="1" max="1" width="8.25390625" style="0" customWidth="1"/>
    <col min="2" max="2" width="5.375" style="0" bestFit="1" customWidth="1"/>
    <col min="3" max="3" width="6.625" style="0" bestFit="1" customWidth="1"/>
    <col min="4" max="4" width="8.75390625" style="0" bestFit="1" customWidth="1"/>
    <col min="5" max="5" width="5.125" style="0" bestFit="1" customWidth="1"/>
    <col min="6" max="6" width="4.25390625" style="17" bestFit="1" customWidth="1"/>
    <col min="7" max="7" width="5.875" style="17" bestFit="1" customWidth="1"/>
    <col min="8" max="8" width="4.75390625" style="8" bestFit="1" customWidth="1"/>
    <col min="9" max="9" width="4.375" style="8" bestFit="1" customWidth="1"/>
    <col min="10" max="10" width="3.875" style="8" bestFit="1" customWidth="1"/>
    <col min="11" max="11" width="4.375" style="8" bestFit="1" customWidth="1"/>
    <col min="12" max="15" width="3.875" style="8" bestFit="1" customWidth="1"/>
    <col min="16" max="16" width="7.375" style="0" bestFit="1" customWidth="1"/>
    <col min="17" max="18" width="5.875" style="0" bestFit="1" customWidth="1"/>
    <col min="19" max="19" width="5.75390625" style="0" bestFit="1" customWidth="1"/>
    <col min="20" max="20" width="4.625" style="0" bestFit="1" customWidth="1"/>
    <col min="21" max="21" width="5.00390625" style="0" bestFit="1" customWidth="1"/>
    <col min="22" max="22" width="4.625" style="0" bestFit="1" customWidth="1"/>
    <col min="23" max="23" width="6.75390625" style="0" bestFit="1" customWidth="1"/>
  </cols>
  <sheetData>
    <row r="1" ht="13.5" thickBot="1">
      <c r="A1" s="44" t="s">
        <v>10</v>
      </c>
    </row>
    <row r="2" spans="1:23" ht="13.5">
      <c r="A2" s="106" t="s">
        <v>61</v>
      </c>
      <c r="B2" s="106" t="s">
        <v>63</v>
      </c>
      <c r="C2" s="106" t="s">
        <v>64</v>
      </c>
      <c r="D2" s="107" t="s">
        <v>305</v>
      </c>
      <c r="E2" s="107" t="s">
        <v>66</v>
      </c>
      <c r="F2" s="106" t="s">
        <v>127</v>
      </c>
      <c r="G2" s="106" t="s">
        <v>130</v>
      </c>
      <c r="H2" s="106" t="s">
        <v>131</v>
      </c>
      <c r="I2" s="106" t="s">
        <v>132</v>
      </c>
      <c r="J2" s="106" t="s">
        <v>133</v>
      </c>
      <c r="K2" s="106" t="s">
        <v>134</v>
      </c>
      <c r="L2" s="106" t="s">
        <v>303</v>
      </c>
      <c r="M2" s="106" t="s">
        <v>304</v>
      </c>
      <c r="N2" s="106" t="s">
        <v>278</v>
      </c>
      <c r="O2" s="106" t="s">
        <v>279</v>
      </c>
      <c r="P2" s="106" t="s">
        <v>40</v>
      </c>
      <c r="Q2" s="109" t="s">
        <v>187</v>
      </c>
      <c r="R2" s="106" t="s">
        <v>255</v>
      </c>
      <c r="S2" s="111" t="s">
        <v>281</v>
      </c>
      <c r="T2" s="111" t="s">
        <v>282</v>
      </c>
      <c r="U2" s="111" t="s">
        <v>208</v>
      </c>
      <c r="V2" s="110" t="s">
        <v>283</v>
      </c>
      <c r="W2" s="110" t="s">
        <v>41</v>
      </c>
    </row>
    <row r="3" spans="1:23" ht="15" thickBot="1">
      <c r="A3" s="4" t="s">
        <v>62</v>
      </c>
      <c r="B3" s="4" t="s">
        <v>65</v>
      </c>
      <c r="C3" s="4" t="s">
        <v>59</v>
      </c>
      <c r="D3" s="37" t="s">
        <v>110</v>
      </c>
      <c r="E3" s="37" t="s">
        <v>110</v>
      </c>
      <c r="F3" s="39" t="s">
        <v>39</v>
      </c>
      <c r="G3" s="39" t="s">
        <v>39</v>
      </c>
      <c r="H3" s="39" t="s">
        <v>39</v>
      </c>
      <c r="I3" s="39" t="s">
        <v>39</v>
      </c>
      <c r="J3" s="39" t="s">
        <v>39</v>
      </c>
      <c r="K3" s="39" t="s">
        <v>39</v>
      </c>
      <c r="L3" s="39" t="s">
        <v>39</v>
      </c>
      <c r="M3" s="39" t="s">
        <v>39</v>
      </c>
      <c r="N3" s="39" t="s">
        <v>39</v>
      </c>
      <c r="O3" s="39" t="s">
        <v>39</v>
      </c>
      <c r="P3" s="7" t="s">
        <v>271</v>
      </c>
      <c r="Q3" s="7" t="s">
        <v>271</v>
      </c>
      <c r="R3" s="7" t="s">
        <v>271</v>
      </c>
      <c r="S3" s="7" t="s">
        <v>118</v>
      </c>
      <c r="T3" s="7" t="s">
        <v>118</v>
      </c>
      <c r="U3" s="7" t="s">
        <v>118</v>
      </c>
      <c r="V3" s="7" t="s">
        <v>118</v>
      </c>
      <c r="W3" s="4"/>
    </row>
    <row r="4" spans="1:23" s="20" customFormat="1" ht="12.75" thickTop="1">
      <c r="A4" s="20">
        <v>120</v>
      </c>
      <c r="B4" s="21">
        <f>0.3048*A4</f>
        <v>36.576</v>
      </c>
      <c r="C4" s="20">
        <v>485</v>
      </c>
      <c r="D4" s="21">
        <v>0.230952380952381</v>
      </c>
      <c r="E4" s="21">
        <v>0.269047619047619</v>
      </c>
      <c r="F4" s="34">
        <v>687.3195876288656</v>
      </c>
      <c r="G4" s="34">
        <v>3541.443298969071</v>
      </c>
      <c r="H4" s="35">
        <v>4.659793814432987</v>
      </c>
      <c r="I4" s="35">
        <v>0.8154639175257727</v>
      </c>
      <c r="J4" s="35">
        <v>0.4659793814432988</v>
      </c>
      <c r="K4" s="35">
        <v>0.3494845360824741</v>
      </c>
      <c r="L4" s="35">
        <v>0</v>
      </c>
      <c r="M4" s="35">
        <v>0</v>
      </c>
      <c r="N4" s="35">
        <v>0</v>
      </c>
      <c r="O4" s="35">
        <v>0</v>
      </c>
      <c r="P4" s="34">
        <v>690.909090909091</v>
      </c>
      <c r="Q4" s="35"/>
      <c r="R4" s="35">
        <v>5.152542372881356</v>
      </c>
      <c r="W4" s="105"/>
    </row>
    <row r="5" spans="1:23" s="20" customFormat="1" ht="12">
      <c r="A5" s="20">
        <v>180</v>
      </c>
      <c r="B5" s="21">
        <f aca="true" t="shared" si="0" ref="B5:B35">0.3048*A5</f>
        <v>54.864000000000004</v>
      </c>
      <c r="C5" s="20">
        <v>392</v>
      </c>
      <c r="D5" s="21">
        <v>0.186666666666667</v>
      </c>
      <c r="E5" s="21">
        <v>0.313333333333333</v>
      </c>
      <c r="F5" s="34">
        <v>6210.714285714268</v>
      </c>
      <c r="G5" s="34">
        <v>34410.71428571419</v>
      </c>
      <c r="H5" s="35">
        <v>6.2107142857142685</v>
      </c>
      <c r="I5" s="35">
        <v>0.6714285714285696</v>
      </c>
      <c r="J5" s="35">
        <v>0.6714285714285696</v>
      </c>
      <c r="K5" s="35">
        <v>0.5035714285714271</v>
      </c>
      <c r="L5" s="35">
        <v>0</v>
      </c>
      <c r="M5" s="35">
        <v>0</v>
      </c>
      <c r="N5" s="35">
        <v>0</v>
      </c>
      <c r="O5" s="35">
        <v>0</v>
      </c>
      <c r="P5" s="34">
        <v>5000</v>
      </c>
      <c r="Q5" s="35"/>
      <c r="R5" s="35">
        <v>5.54054054054054</v>
      </c>
      <c r="S5" s="12">
        <v>-18.69</v>
      </c>
      <c r="T5" s="12">
        <v>-61.4</v>
      </c>
      <c r="U5" s="3" t="s">
        <v>156</v>
      </c>
      <c r="V5" s="3"/>
      <c r="W5" s="105">
        <f>(S5+1000)/(T5+1000)</f>
        <v>1.0455039420413381</v>
      </c>
    </row>
    <row r="6" spans="1:23" s="20" customFormat="1" ht="12">
      <c r="A6" s="20">
        <v>240</v>
      </c>
      <c r="B6" s="21">
        <f t="shared" si="0"/>
        <v>73.152</v>
      </c>
      <c r="C6" s="20">
        <v>405</v>
      </c>
      <c r="D6" s="21">
        <v>0.192857142857143</v>
      </c>
      <c r="E6" s="21">
        <v>0.307142857142857</v>
      </c>
      <c r="F6" s="34">
        <v>3025.9259259259225</v>
      </c>
      <c r="G6" s="34">
        <v>32807.407407407365</v>
      </c>
      <c r="H6" s="35">
        <v>5.892592592592585</v>
      </c>
      <c r="I6" s="35">
        <v>0.7962962962962953</v>
      </c>
      <c r="J6" s="35">
        <v>0.4777777777777772</v>
      </c>
      <c r="K6" s="35">
        <v>0.6370370370370363</v>
      </c>
      <c r="L6" s="35">
        <v>0</v>
      </c>
      <c r="M6" s="35">
        <v>0</v>
      </c>
      <c r="N6" s="35">
        <v>0</v>
      </c>
      <c r="O6" s="35">
        <v>0</v>
      </c>
      <c r="P6" s="34">
        <v>5150</v>
      </c>
      <c r="Q6" s="35"/>
      <c r="R6" s="35">
        <v>10.842105263157894</v>
      </c>
      <c r="S6" s="12"/>
      <c r="T6" s="12"/>
      <c r="U6" s="3" t="s">
        <v>156</v>
      </c>
      <c r="V6" s="3"/>
      <c r="W6" s="105"/>
    </row>
    <row r="7" spans="1:23" s="20" customFormat="1" ht="12">
      <c r="A7" s="20">
        <v>300</v>
      </c>
      <c r="B7" s="21">
        <f t="shared" si="0"/>
        <v>91.44</v>
      </c>
      <c r="C7" s="20">
        <v>387</v>
      </c>
      <c r="D7" s="21">
        <v>0.184285714285714</v>
      </c>
      <c r="E7" s="21">
        <v>0.315714285714286</v>
      </c>
      <c r="F7" s="34">
        <v>8737.209302325604</v>
      </c>
      <c r="G7" s="34">
        <v>41458.91472868227</v>
      </c>
      <c r="H7" s="35">
        <v>10.621705426356616</v>
      </c>
      <c r="I7" s="35">
        <v>0.6852713178294592</v>
      </c>
      <c r="J7" s="35">
        <v>1.0279069767441884</v>
      </c>
      <c r="K7" s="35">
        <v>0.5139534883720942</v>
      </c>
      <c r="L7" s="35">
        <v>0.3426356589147296</v>
      </c>
      <c r="M7" s="35">
        <v>0</v>
      </c>
      <c r="N7" s="35">
        <v>0</v>
      </c>
      <c r="O7" s="35">
        <v>0</v>
      </c>
      <c r="P7" s="34">
        <v>3558.8235294117644</v>
      </c>
      <c r="Q7" s="35"/>
      <c r="R7" s="35">
        <v>4.745098039215685</v>
      </c>
      <c r="S7" s="12">
        <v>-21.31</v>
      </c>
      <c r="T7" s="12">
        <v>-60.7</v>
      </c>
      <c r="U7" s="3" t="s">
        <v>156</v>
      </c>
      <c r="V7" s="3">
        <v>-234</v>
      </c>
      <c r="W7" s="105">
        <f>(S7+1000)/(T7+1000)</f>
        <v>1.0419354838709678</v>
      </c>
    </row>
    <row r="8" spans="1:22" s="20" customFormat="1" ht="12">
      <c r="A8" s="20">
        <v>360</v>
      </c>
      <c r="B8" s="21">
        <f t="shared" si="0"/>
        <v>109.72800000000001</v>
      </c>
      <c r="C8" s="20">
        <v>457</v>
      </c>
      <c r="D8" s="21">
        <v>0.217619047619048</v>
      </c>
      <c r="E8" s="21">
        <v>0.282380952380952</v>
      </c>
      <c r="F8" s="34">
        <v>9083.150984682685</v>
      </c>
      <c r="G8" s="34">
        <v>10705.142231947451</v>
      </c>
      <c r="H8" s="35">
        <v>7.526039387308511</v>
      </c>
      <c r="I8" s="35">
        <v>0.7785557986870874</v>
      </c>
      <c r="J8" s="35">
        <v>0.9083150984682686</v>
      </c>
      <c r="K8" s="35">
        <v>0.5190371991247249</v>
      </c>
      <c r="L8" s="35">
        <v>0</v>
      </c>
      <c r="M8" s="35">
        <v>0</v>
      </c>
      <c r="N8" s="35">
        <v>0</v>
      </c>
      <c r="O8" s="35">
        <v>0</v>
      </c>
      <c r="P8" s="34">
        <v>1269.2307692307693</v>
      </c>
      <c r="Q8" s="35"/>
      <c r="R8" s="35">
        <v>1.1785714285714288</v>
      </c>
      <c r="S8" s="12"/>
      <c r="T8" s="12"/>
      <c r="U8" s="3" t="s">
        <v>156</v>
      </c>
      <c r="V8" s="3"/>
    </row>
    <row r="9" spans="1:22" s="20" customFormat="1" ht="12">
      <c r="A9" s="20">
        <v>420</v>
      </c>
      <c r="B9" s="21">
        <f t="shared" si="0"/>
        <v>128.01600000000002</v>
      </c>
      <c r="C9" s="20">
        <v>467</v>
      </c>
      <c r="D9" s="21">
        <v>0.222380952380952</v>
      </c>
      <c r="E9" s="21">
        <v>0.277619047619048</v>
      </c>
      <c r="F9" s="34">
        <v>9238.115631691677</v>
      </c>
      <c r="G9" s="34">
        <v>165162.52676659578</v>
      </c>
      <c r="H9" s="35">
        <v>0</v>
      </c>
      <c r="I9" s="35">
        <v>0</v>
      </c>
      <c r="J9" s="35">
        <v>1.123554603854393</v>
      </c>
      <c r="K9" s="35">
        <v>0.3745182012847977</v>
      </c>
      <c r="L9" s="35">
        <v>0</v>
      </c>
      <c r="M9" s="35">
        <v>0</v>
      </c>
      <c r="N9" s="35">
        <v>0</v>
      </c>
      <c r="O9" s="35">
        <v>0</v>
      </c>
      <c r="P9" s="34">
        <v>147000</v>
      </c>
      <c r="Q9" s="35"/>
      <c r="R9" s="35">
        <v>17.87837837837838</v>
      </c>
      <c r="S9" s="12"/>
      <c r="T9" s="12">
        <v>-59.9</v>
      </c>
      <c r="U9" s="3" t="s">
        <v>156</v>
      </c>
      <c r="V9" s="3"/>
    </row>
    <row r="10" spans="1:22" s="20" customFormat="1" ht="12">
      <c r="A10" s="20">
        <v>480</v>
      </c>
      <c r="B10" s="21">
        <f t="shared" si="0"/>
        <v>146.304</v>
      </c>
      <c r="C10" s="20">
        <v>517</v>
      </c>
      <c r="D10" s="21">
        <v>0.246190476190476</v>
      </c>
      <c r="E10" s="21">
        <v>0.253809523809524</v>
      </c>
      <c r="F10" s="34">
        <v>2268.0851063829823</v>
      </c>
      <c r="G10" s="34">
        <v>22268.47195357837</v>
      </c>
      <c r="H10" s="35">
        <v>5.670212765957456</v>
      </c>
      <c r="I10" s="35">
        <v>0</v>
      </c>
      <c r="J10" s="35">
        <v>0.8247582205029026</v>
      </c>
      <c r="K10" s="35">
        <v>0.30928433268858846</v>
      </c>
      <c r="L10" s="35">
        <v>0.20618955512572565</v>
      </c>
      <c r="M10" s="35">
        <v>0</v>
      </c>
      <c r="N10" s="35">
        <v>0</v>
      </c>
      <c r="O10" s="35">
        <v>0</v>
      </c>
      <c r="P10" s="34">
        <v>3428.5714285714284</v>
      </c>
      <c r="Q10" s="35"/>
      <c r="R10" s="35">
        <v>9.818181818181817</v>
      </c>
      <c r="S10" s="12"/>
      <c r="T10" s="12"/>
      <c r="U10" s="3" t="s">
        <v>156</v>
      </c>
      <c r="V10" s="3"/>
    </row>
    <row r="11" spans="1:23" s="20" customFormat="1" ht="12">
      <c r="A11" s="20">
        <v>540</v>
      </c>
      <c r="B11" s="21">
        <f t="shared" si="0"/>
        <v>164.592</v>
      </c>
      <c r="C11" s="20">
        <v>370</v>
      </c>
      <c r="D11" s="21">
        <v>0.176190476190476</v>
      </c>
      <c r="E11" s="21">
        <v>0.323809523809524</v>
      </c>
      <c r="F11" s="34">
        <v>1543.7837837837862</v>
      </c>
      <c r="G11" s="34">
        <v>6322.1621621621725</v>
      </c>
      <c r="H11" s="35">
        <v>6.8000000000000105</v>
      </c>
      <c r="I11" s="35">
        <v>1.2864864864864884</v>
      </c>
      <c r="J11" s="35">
        <v>3.3081081081081134</v>
      </c>
      <c r="K11" s="35">
        <v>0.7351351351351363</v>
      </c>
      <c r="L11" s="35">
        <v>0.9189189189189204</v>
      </c>
      <c r="M11" s="35">
        <v>0.9189189189189204</v>
      </c>
      <c r="N11" s="35">
        <v>0</v>
      </c>
      <c r="O11" s="35">
        <v>0</v>
      </c>
      <c r="P11" s="34">
        <v>625.4545454545456</v>
      </c>
      <c r="Q11" s="35">
        <v>1</v>
      </c>
      <c r="R11" s="35">
        <v>4.095238095238096</v>
      </c>
      <c r="S11" s="12">
        <v>-14.96</v>
      </c>
      <c r="T11" s="12">
        <v>-56.9</v>
      </c>
      <c r="U11" s="3" t="s">
        <v>156</v>
      </c>
      <c r="V11" s="3"/>
      <c r="W11" s="105">
        <f>(S11+1000)/(T11+1000)</f>
        <v>1.0444703636941999</v>
      </c>
    </row>
    <row r="12" spans="1:22" s="20" customFormat="1" ht="12">
      <c r="A12" s="20">
        <v>600</v>
      </c>
      <c r="B12" s="21">
        <f t="shared" si="0"/>
        <v>182.88</v>
      </c>
      <c r="C12" s="20">
        <v>551</v>
      </c>
      <c r="D12" s="21">
        <v>0.262380952380952</v>
      </c>
      <c r="E12" s="21">
        <v>0.237619047619048</v>
      </c>
      <c r="F12" s="34">
        <v>525.2631578947385</v>
      </c>
      <c r="G12" s="34">
        <v>11773.139745916553</v>
      </c>
      <c r="H12" s="35">
        <v>5.162068965517258</v>
      </c>
      <c r="I12" s="35">
        <v>0.9056261343012733</v>
      </c>
      <c r="J12" s="35">
        <v>0.9056261343012733</v>
      </c>
      <c r="K12" s="35">
        <v>0.36225045372050935</v>
      </c>
      <c r="L12" s="35">
        <v>0.18112522686025467</v>
      </c>
      <c r="M12" s="35">
        <v>0.18112522686025467</v>
      </c>
      <c r="N12" s="35">
        <v>0</v>
      </c>
      <c r="O12" s="35">
        <v>0</v>
      </c>
      <c r="P12" s="34">
        <v>1940.2985074626865</v>
      </c>
      <c r="Q12" s="35">
        <v>1</v>
      </c>
      <c r="R12" s="35">
        <v>22.413793103448278</v>
      </c>
      <c r="S12" s="12"/>
      <c r="T12" s="12"/>
      <c r="U12" s="3" t="s">
        <v>156</v>
      </c>
      <c r="V12" s="3"/>
    </row>
    <row r="13" spans="1:23" s="20" customFormat="1" ht="12">
      <c r="A13" s="20">
        <v>660</v>
      </c>
      <c r="B13" s="21">
        <f t="shared" si="0"/>
        <v>201.168</v>
      </c>
      <c r="C13" s="20">
        <v>564</v>
      </c>
      <c r="D13" s="21">
        <v>0.268571428571429</v>
      </c>
      <c r="E13" s="21">
        <v>0.231428571428571</v>
      </c>
      <c r="F13" s="34">
        <v>5084.0425531914725</v>
      </c>
      <c r="G13" s="34">
        <v>20939.361702127586</v>
      </c>
      <c r="H13" s="35">
        <v>5.859574468085086</v>
      </c>
      <c r="I13" s="35">
        <v>0</v>
      </c>
      <c r="J13" s="35">
        <v>0.6893617021276572</v>
      </c>
      <c r="K13" s="35">
        <v>0.2585106382978714</v>
      </c>
      <c r="L13" s="35">
        <v>0</v>
      </c>
      <c r="M13" s="35">
        <v>0</v>
      </c>
      <c r="N13" s="35">
        <v>0</v>
      </c>
      <c r="O13" s="35">
        <v>0</v>
      </c>
      <c r="P13" s="34">
        <v>3197.3684210526317</v>
      </c>
      <c r="Q13" s="35"/>
      <c r="R13" s="35">
        <v>4.118644067796609</v>
      </c>
      <c r="S13" s="12">
        <v>-17.54</v>
      </c>
      <c r="T13" s="12">
        <v>-57.7</v>
      </c>
      <c r="U13" s="3" t="s">
        <v>156</v>
      </c>
      <c r="V13" s="3"/>
      <c r="W13" s="105">
        <f>(S13+1000)/(T13+1000)</f>
        <v>1.0426191234214157</v>
      </c>
    </row>
    <row r="14" spans="1:22" s="20" customFormat="1" ht="12">
      <c r="A14" s="20">
        <v>720</v>
      </c>
      <c r="B14" s="21">
        <f t="shared" si="0"/>
        <v>219.45600000000002</v>
      </c>
      <c r="C14" s="20">
        <v>496</v>
      </c>
      <c r="D14" s="21">
        <v>0.236190476190476</v>
      </c>
      <c r="E14" s="21">
        <v>0.263809523809524</v>
      </c>
      <c r="F14" s="34">
        <v>1898.7903225806479</v>
      </c>
      <c r="G14" s="34">
        <v>6511.7338709677515</v>
      </c>
      <c r="H14" s="35">
        <v>4.691129032258071</v>
      </c>
      <c r="I14" s="35">
        <v>0.6701612903225816</v>
      </c>
      <c r="J14" s="35">
        <v>0.6701612903225816</v>
      </c>
      <c r="K14" s="35">
        <v>0.3350806451612908</v>
      </c>
      <c r="L14" s="35">
        <v>0.22338709677419388</v>
      </c>
      <c r="M14" s="35">
        <v>0</v>
      </c>
      <c r="N14" s="35">
        <v>0</v>
      </c>
      <c r="O14" s="35">
        <v>0</v>
      </c>
      <c r="P14" s="34">
        <v>1214.5833333333335</v>
      </c>
      <c r="Q14" s="35"/>
      <c r="R14" s="35">
        <v>3.4294117647058826</v>
      </c>
      <c r="S14" s="12"/>
      <c r="T14" s="12"/>
      <c r="U14" s="3" t="s">
        <v>156</v>
      </c>
      <c r="V14" s="3"/>
    </row>
    <row r="15" spans="1:23" s="20" customFormat="1" ht="12">
      <c r="A15" s="20">
        <v>780</v>
      </c>
      <c r="B15" s="21">
        <f t="shared" si="0"/>
        <v>237.744</v>
      </c>
      <c r="C15" s="20">
        <v>406</v>
      </c>
      <c r="D15" s="21">
        <v>0.193333333333333</v>
      </c>
      <c r="E15" s="21">
        <v>0.306666666666667</v>
      </c>
      <c r="F15" s="34">
        <v>1284.8275862069002</v>
      </c>
      <c r="G15" s="34">
        <v>4853.79310344829</v>
      </c>
      <c r="H15" s="35">
        <v>4.282758620689667</v>
      </c>
      <c r="I15" s="35">
        <v>1.4275862068965557</v>
      </c>
      <c r="J15" s="35">
        <v>0.6344827586206915</v>
      </c>
      <c r="K15" s="35">
        <v>0.6344827586206915</v>
      </c>
      <c r="L15" s="35">
        <v>0</v>
      </c>
      <c r="M15" s="35">
        <v>0</v>
      </c>
      <c r="N15" s="35">
        <v>0</v>
      </c>
      <c r="O15" s="35">
        <v>0</v>
      </c>
      <c r="P15" s="34">
        <v>987.0967741935484</v>
      </c>
      <c r="Q15" s="35"/>
      <c r="R15" s="35">
        <v>3.777777777777778</v>
      </c>
      <c r="S15" s="12">
        <v>-19.58</v>
      </c>
      <c r="T15" s="12">
        <v>-55.7</v>
      </c>
      <c r="U15" s="3" t="s">
        <v>156</v>
      </c>
      <c r="V15" s="3">
        <v>-243</v>
      </c>
      <c r="W15" s="105">
        <f>(S15+1000)/(T15+1000)</f>
        <v>1.0382505559673834</v>
      </c>
    </row>
    <row r="16" spans="1:22" s="20" customFormat="1" ht="12">
      <c r="A16" s="20">
        <v>840</v>
      </c>
      <c r="B16" s="21">
        <f t="shared" si="0"/>
        <v>256.03200000000004</v>
      </c>
      <c r="C16" s="20">
        <v>593</v>
      </c>
      <c r="D16" s="21">
        <v>0.282380952380952</v>
      </c>
      <c r="E16" s="21">
        <v>0.217619047619048</v>
      </c>
      <c r="F16" s="34">
        <v>1310.1180438448607</v>
      </c>
      <c r="G16" s="34">
        <v>5941.770657672868</v>
      </c>
      <c r="H16" s="35">
        <v>3.622091062394615</v>
      </c>
      <c r="I16" s="35">
        <v>0.385328836424959</v>
      </c>
      <c r="J16" s="35">
        <v>0.385328836424959</v>
      </c>
      <c r="K16" s="35">
        <v>0.15413153456998363</v>
      </c>
      <c r="L16" s="35">
        <v>0</v>
      </c>
      <c r="M16" s="35">
        <v>0</v>
      </c>
      <c r="N16" s="35">
        <v>0</v>
      </c>
      <c r="O16" s="35">
        <v>0</v>
      </c>
      <c r="P16" s="34">
        <v>1482.6923076923076</v>
      </c>
      <c r="Q16" s="35"/>
      <c r="R16" s="35">
        <v>4.535294117647059</v>
      </c>
      <c r="S16" s="12"/>
      <c r="T16" s="12"/>
      <c r="U16" s="3" t="s">
        <v>156</v>
      </c>
      <c r="V16" s="3"/>
    </row>
    <row r="17" spans="1:22" s="20" customFormat="1" ht="12">
      <c r="A17" s="20">
        <v>900</v>
      </c>
      <c r="B17" s="21">
        <f t="shared" si="0"/>
        <v>274.32</v>
      </c>
      <c r="C17" s="20">
        <v>665</v>
      </c>
      <c r="D17" s="21">
        <v>0.316666666666667</v>
      </c>
      <c r="E17" s="21">
        <v>0.183333333333333</v>
      </c>
      <c r="F17" s="34">
        <v>1794.736842105258</v>
      </c>
      <c r="G17" s="34">
        <v>11810.526315789439</v>
      </c>
      <c r="H17" s="35">
        <v>4.9789473684210375</v>
      </c>
      <c r="I17" s="35">
        <v>0</v>
      </c>
      <c r="J17" s="35">
        <v>0.23157894736842038</v>
      </c>
      <c r="K17" s="35">
        <v>0.17368421052631527</v>
      </c>
      <c r="L17" s="35">
        <v>0</v>
      </c>
      <c r="M17" s="35">
        <v>0</v>
      </c>
      <c r="N17" s="35">
        <v>0</v>
      </c>
      <c r="O17" s="35">
        <v>0</v>
      </c>
      <c r="P17" s="34">
        <v>2266.666666666667</v>
      </c>
      <c r="Q17" s="35"/>
      <c r="R17" s="35">
        <v>6.580645161290322</v>
      </c>
      <c r="S17" s="12"/>
      <c r="T17" s="12">
        <v>-57.2</v>
      </c>
      <c r="U17" s="3" t="s">
        <v>156</v>
      </c>
      <c r="V17" s="3"/>
    </row>
    <row r="18" spans="1:22" s="20" customFormat="1" ht="12">
      <c r="A18" s="20">
        <v>960</v>
      </c>
      <c r="B18" s="21">
        <f t="shared" si="0"/>
        <v>292.608</v>
      </c>
      <c r="C18" s="20">
        <v>600</v>
      </c>
      <c r="D18" s="21">
        <v>0.285714285714286</v>
      </c>
      <c r="E18" s="21">
        <v>0.214285714285714</v>
      </c>
      <c r="F18" s="34">
        <v>2774.9999999999936</v>
      </c>
      <c r="G18" s="34">
        <v>9974.999999999978</v>
      </c>
      <c r="H18" s="35">
        <v>9.599999999999978</v>
      </c>
      <c r="I18" s="35">
        <v>0.5249999999999988</v>
      </c>
      <c r="J18" s="35">
        <v>1.575</v>
      </c>
      <c r="K18" s="35">
        <v>0.37499999999999917</v>
      </c>
      <c r="L18" s="35">
        <v>0.37499999999999917</v>
      </c>
      <c r="M18" s="35">
        <v>0.15</v>
      </c>
      <c r="N18" s="35">
        <v>0</v>
      </c>
      <c r="O18" s="35">
        <v>0</v>
      </c>
      <c r="P18" s="34">
        <v>892.6174496644296</v>
      </c>
      <c r="Q18" s="35">
        <v>2.5</v>
      </c>
      <c r="R18" s="35">
        <v>3.594594594594595</v>
      </c>
      <c r="S18" s="12"/>
      <c r="T18" s="12"/>
      <c r="U18" s="3" t="s">
        <v>156</v>
      </c>
      <c r="V18" s="3"/>
    </row>
    <row r="19" spans="1:23" s="20" customFormat="1" ht="12">
      <c r="A19" s="20">
        <v>1020</v>
      </c>
      <c r="B19" s="21">
        <f t="shared" si="0"/>
        <v>310.896</v>
      </c>
      <c r="C19" s="20">
        <v>521</v>
      </c>
      <c r="D19" s="21">
        <v>0.248095238095238</v>
      </c>
      <c r="E19" s="21">
        <v>0.251904761904762</v>
      </c>
      <c r="F19" s="34">
        <v>1116.890595009598</v>
      </c>
      <c r="G19" s="34">
        <v>13402.687140115175</v>
      </c>
      <c r="H19" s="35">
        <v>8.325911708253365</v>
      </c>
      <c r="I19" s="35">
        <v>0</v>
      </c>
      <c r="J19" s="35">
        <v>0.7107485604606532</v>
      </c>
      <c r="K19" s="35">
        <v>0</v>
      </c>
      <c r="L19" s="35">
        <v>0</v>
      </c>
      <c r="M19" s="35">
        <v>0</v>
      </c>
      <c r="N19" s="35">
        <v>0</v>
      </c>
      <c r="O19" s="35">
        <v>0</v>
      </c>
      <c r="P19" s="34">
        <v>1483.1460674157306</v>
      </c>
      <c r="Q19" s="35"/>
      <c r="R19" s="35">
        <v>12</v>
      </c>
      <c r="S19" s="12">
        <v>-18.78</v>
      </c>
      <c r="T19" s="12">
        <v>-58.2</v>
      </c>
      <c r="U19" s="3" t="s">
        <v>156</v>
      </c>
      <c r="V19" s="3"/>
      <c r="W19" s="105">
        <f>(S19+1000)/(T19+1000)</f>
        <v>1.041856020386494</v>
      </c>
    </row>
    <row r="20" spans="1:22" s="20" customFormat="1" ht="12">
      <c r="A20" s="20">
        <v>1080</v>
      </c>
      <c r="B20" s="21">
        <f t="shared" si="0"/>
        <v>329.184</v>
      </c>
      <c r="C20" s="20">
        <v>547</v>
      </c>
      <c r="D20" s="21">
        <v>0.26047619047619</v>
      </c>
      <c r="E20" s="21">
        <v>0.23952380952381</v>
      </c>
      <c r="F20" s="34">
        <v>2942.595978062169</v>
      </c>
      <c r="G20" s="34">
        <v>12965.813528336432</v>
      </c>
      <c r="H20" s="35">
        <v>9.103656307129834</v>
      </c>
      <c r="I20" s="35">
        <v>0</v>
      </c>
      <c r="J20" s="35">
        <v>0.7356489945155422</v>
      </c>
      <c r="K20" s="35">
        <v>0.2758683729433283</v>
      </c>
      <c r="L20" s="35">
        <v>0</v>
      </c>
      <c r="M20" s="35">
        <v>0</v>
      </c>
      <c r="N20" s="35">
        <v>0</v>
      </c>
      <c r="O20" s="35">
        <v>0</v>
      </c>
      <c r="P20" s="34">
        <v>1317.7570093457948</v>
      </c>
      <c r="Q20" s="35"/>
      <c r="R20" s="35">
        <v>4.40625</v>
      </c>
      <c r="S20" s="12"/>
      <c r="T20" s="12"/>
      <c r="U20" s="3" t="s">
        <v>156</v>
      </c>
      <c r="V20" s="3"/>
    </row>
    <row r="21" spans="1:23" s="20" customFormat="1" ht="12">
      <c r="A21" s="20">
        <v>1140</v>
      </c>
      <c r="B21" s="21">
        <f t="shared" si="0"/>
        <v>347.47200000000004</v>
      </c>
      <c r="C21" s="20">
        <v>470</v>
      </c>
      <c r="D21" s="21">
        <v>0.223809523809524</v>
      </c>
      <c r="E21" s="21">
        <v>0.276190476190476</v>
      </c>
      <c r="F21" s="34">
        <v>5429.787234042544</v>
      </c>
      <c r="G21" s="34">
        <v>15178.723404255294</v>
      </c>
      <c r="H21" s="35">
        <v>12.093617021276577</v>
      </c>
      <c r="I21" s="35">
        <v>0.6170212765957437</v>
      </c>
      <c r="J21" s="35">
        <v>0.7404255319148924</v>
      </c>
      <c r="K21" s="35">
        <v>0.3702127659574462</v>
      </c>
      <c r="L21" s="35">
        <v>0.24680851063829745</v>
      </c>
      <c r="M21" s="35">
        <v>0</v>
      </c>
      <c r="N21" s="35">
        <v>0</v>
      </c>
      <c r="O21" s="35">
        <v>0</v>
      </c>
      <c r="P21" s="34">
        <v>1182.6923076923076</v>
      </c>
      <c r="Q21" s="35"/>
      <c r="R21" s="35">
        <v>2.7954545454545454</v>
      </c>
      <c r="S21" s="12">
        <v>-20.44</v>
      </c>
      <c r="T21" s="12">
        <v>-57.8</v>
      </c>
      <c r="U21" s="3" t="s">
        <v>156</v>
      </c>
      <c r="V21" s="3"/>
      <c r="W21" s="105">
        <f>(S21+1000)/(T21+1000)</f>
        <v>1.0396518785820419</v>
      </c>
    </row>
    <row r="22" spans="1:22" s="20" customFormat="1" ht="12">
      <c r="A22" s="20">
        <v>1200</v>
      </c>
      <c r="B22" s="21">
        <f t="shared" si="0"/>
        <v>365.76</v>
      </c>
      <c r="C22" s="20">
        <v>684</v>
      </c>
      <c r="D22" s="21">
        <v>0.325714285714286</v>
      </c>
      <c r="E22" s="21">
        <v>0.174285714285714</v>
      </c>
      <c r="F22" s="34">
        <v>4869.298245614023</v>
      </c>
      <c r="G22" s="34">
        <v>5885.964912280687</v>
      </c>
      <c r="H22" s="35">
        <v>4.173684210526305</v>
      </c>
      <c r="I22" s="35">
        <v>0.42807017543859543</v>
      </c>
      <c r="J22" s="35">
        <v>0.5350877192982442</v>
      </c>
      <c r="K22" s="35">
        <v>0.16052631578947324</v>
      </c>
      <c r="L22" s="35">
        <v>0.10701754385964886</v>
      </c>
      <c r="M22" s="35">
        <v>0.10701754385964886</v>
      </c>
      <c r="N22" s="35">
        <v>0</v>
      </c>
      <c r="O22" s="35">
        <v>0</v>
      </c>
      <c r="P22" s="34">
        <v>1250</v>
      </c>
      <c r="Q22" s="35">
        <v>1</v>
      </c>
      <c r="R22" s="35">
        <v>1.208791208791209</v>
      </c>
      <c r="S22" s="12"/>
      <c r="T22" s="12"/>
      <c r="U22" s="3" t="s">
        <v>156</v>
      </c>
      <c r="V22" s="3"/>
    </row>
    <row r="23" spans="1:22" s="20" customFormat="1" ht="12">
      <c r="A23" s="20">
        <v>1260</v>
      </c>
      <c r="B23" s="21">
        <f t="shared" si="0"/>
        <v>384.048</v>
      </c>
      <c r="C23" s="20">
        <v>433</v>
      </c>
      <c r="D23" s="21">
        <v>0.206190476190476</v>
      </c>
      <c r="E23" s="21">
        <v>0.293809523809524</v>
      </c>
      <c r="F23" s="34">
        <v>3989.838337182455</v>
      </c>
      <c r="G23" s="34">
        <v>3647.8521939953866</v>
      </c>
      <c r="H23" s="35">
        <v>13.251963048498867</v>
      </c>
      <c r="I23" s="35">
        <v>1.2824480369515032</v>
      </c>
      <c r="J23" s="35">
        <v>0.9974595842956135</v>
      </c>
      <c r="K23" s="35">
        <v>0.4274826789838344</v>
      </c>
      <c r="L23" s="35">
        <v>0.2849884526558896</v>
      </c>
      <c r="M23" s="35">
        <v>0</v>
      </c>
      <c r="N23" s="35">
        <v>0</v>
      </c>
      <c r="O23" s="35">
        <v>0</v>
      </c>
      <c r="P23" s="34">
        <v>256</v>
      </c>
      <c r="Q23" s="35"/>
      <c r="R23" s="35">
        <v>0.9142857142857141</v>
      </c>
      <c r="S23" s="12"/>
      <c r="T23" s="12">
        <v>-53.7</v>
      </c>
      <c r="U23" s="3" t="s">
        <v>156</v>
      </c>
      <c r="V23" s="3"/>
    </row>
    <row r="24" spans="1:22" s="20" customFormat="1" ht="12">
      <c r="A24" s="20">
        <v>1320</v>
      </c>
      <c r="B24" s="21">
        <f t="shared" si="0"/>
        <v>402.336</v>
      </c>
      <c r="C24" s="20">
        <v>486</v>
      </c>
      <c r="D24" s="21">
        <v>0.231428571428571</v>
      </c>
      <c r="E24" s="21">
        <v>0.268571428571429</v>
      </c>
      <c r="F24" s="34">
        <v>1856.7901234567964</v>
      </c>
      <c r="G24" s="34">
        <v>8645.679012345709</v>
      </c>
      <c r="H24" s="35">
        <v>9.400000000000032</v>
      </c>
      <c r="I24" s="35">
        <v>0.6962962962962986</v>
      </c>
      <c r="J24" s="35">
        <v>1.1604938271604979</v>
      </c>
      <c r="K24" s="35">
        <v>0.3481481481481493</v>
      </c>
      <c r="L24" s="35">
        <v>0.3481481481481493</v>
      </c>
      <c r="M24" s="35">
        <v>0.23209876543209956</v>
      </c>
      <c r="N24" s="35">
        <v>0</v>
      </c>
      <c r="O24" s="35">
        <v>0</v>
      </c>
      <c r="P24" s="34">
        <v>818.6813186813187</v>
      </c>
      <c r="Q24" s="35">
        <v>1.5</v>
      </c>
      <c r="R24" s="35">
        <v>4.65625</v>
      </c>
      <c r="S24" s="12"/>
      <c r="T24" s="12"/>
      <c r="U24" s="3" t="s">
        <v>156</v>
      </c>
      <c r="V24" s="3"/>
    </row>
    <row r="25" spans="1:23" s="20" customFormat="1" ht="12">
      <c r="A25" s="20">
        <v>1380</v>
      </c>
      <c r="B25" s="21">
        <f t="shared" si="0"/>
        <v>420.624</v>
      </c>
      <c r="C25" s="20">
        <v>512</v>
      </c>
      <c r="D25" s="21">
        <v>0.243809523809524</v>
      </c>
      <c r="E25" s="21">
        <v>0.256190476190476</v>
      </c>
      <c r="F25" s="34">
        <v>5148.828124999993</v>
      </c>
      <c r="G25" s="34">
        <v>15761.718749999978</v>
      </c>
      <c r="H25" s="35">
        <v>17.548046875</v>
      </c>
      <c r="I25" s="35">
        <v>0.7355468749999989</v>
      </c>
      <c r="J25" s="35">
        <v>2.837109375</v>
      </c>
      <c r="K25" s="35">
        <v>0.4203124999999994</v>
      </c>
      <c r="L25" s="35">
        <v>0.5253906249999992</v>
      </c>
      <c r="M25" s="35">
        <v>0.4203124999999994</v>
      </c>
      <c r="N25" s="35">
        <v>0</v>
      </c>
      <c r="O25" s="35">
        <v>0</v>
      </c>
      <c r="P25" s="34">
        <v>773.1958762886597</v>
      </c>
      <c r="Q25" s="35">
        <v>1.25</v>
      </c>
      <c r="R25" s="35">
        <v>3.0612244897959187</v>
      </c>
      <c r="S25" s="12">
        <v>-20.76</v>
      </c>
      <c r="T25" s="12">
        <v>-58.8</v>
      </c>
      <c r="U25" s="3" t="s">
        <v>156</v>
      </c>
      <c r="V25" s="3">
        <v>-244</v>
      </c>
      <c r="W25" s="105">
        <f>(S25+1000)/(T25+1000)</f>
        <v>1.0404164895877603</v>
      </c>
    </row>
    <row r="26" spans="1:22" s="20" customFormat="1" ht="12">
      <c r="A26" s="20">
        <v>1440</v>
      </c>
      <c r="B26" s="21">
        <f t="shared" si="0"/>
        <v>438.91200000000003</v>
      </c>
      <c r="C26" s="20">
        <v>469</v>
      </c>
      <c r="D26" s="21">
        <v>0.223333333333333</v>
      </c>
      <c r="E26" s="21">
        <v>0.276666666666667</v>
      </c>
      <c r="F26" s="34">
        <v>2601.4925373134397</v>
      </c>
      <c r="G26" s="34">
        <v>13007.4626865672</v>
      </c>
      <c r="H26" s="35">
        <v>11.397014925373165</v>
      </c>
      <c r="I26" s="35">
        <v>0.7432835820895543</v>
      </c>
      <c r="J26" s="35">
        <v>0.7432835820895543</v>
      </c>
      <c r="K26" s="35">
        <v>0.3716417910447771</v>
      </c>
      <c r="L26" s="35">
        <v>0</v>
      </c>
      <c r="M26" s="35">
        <v>0</v>
      </c>
      <c r="N26" s="35">
        <v>0</v>
      </c>
      <c r="O26" s="35">
        <v>0</v>
      </c>
      <c r="P26" s="34">
        <v>1071.4285714285713</v>
      </c>
      <c r="Q26" s="35"/>
      <c r="R26" s="35">
        <v>5</v>
      </c>
      <c r="S26" s="12"/>
      <c r="T26" s="12"/>
      <c r="U26" s="3" t="s">
        <v>156</v>
      </c>
      <c r="V26" s="3"/>
    </row>
    <row r="27" spans="1:23" s="20" customFormat="1" ht="12">
      <c r="A27" s="20">
        <v>1500</v>
      </c>
      <c r="B27" s="21">
        <f t="shared" si="0"/>
        <v>457.20000000000005</v>
      </c>
      <c r="C27" s="20">
        <v>533</v>
      </c>
      <c r="D27" s="21">
        <v>0.253809523809524</v>
      </c>
      <c r="E27" s="21">
        <v>0.246190476190476</v>
      </c>
      <c r="F27" s="34">
        <v>1163.9774859287036</v>
      </c>
      <c r="G27" s="34">
        <v>7915.046904315185</v>
      </c>
      <c r="H27" s="35">
        <v>11.930769230769213</v>
      </c>
      <c r="I27" s="35">
        <v>0.6789868667917437</v>
      </c>
      <c r="J27" s="35">
        <v>1.8429643527204476</v>
      </c>
      <c r="K27" s="35">
        <v>0.2909943714821759</v>
      </c>
      <c r="L27" s="35">
        <v>0.48499061913695984</v>
      </c>
      <c r="M27" s="35">
        <v>0.2909943714821759</v>
      </c>
      <c r="N27" s="35">
        <v>0</v>
      </c>
      <c r="O27" s="35">
        <v>0</v>
      </c>
      <c r="P27" s="34">
        <v>574.6478873239437</v>
      </c>
      <c r="Q27" s="35">
        <v>1.6666666666666667</v>
      </c>
      <c r="R27" s="35">
        <v>6.8</v>
      </c>
      <c r="S27" s="12">
        <v>-21.97</v>
      </c>
      <c r="T27" s="12">
        <v>-55.2</v>
      </c>
      <c r="U27" s="3" t="s">
        <v>156</v>
      </c>
      <c r="V27" s="3"/>
      <c r="W27" s="105">
        <f>(S27+1000)/(T27+1000)</f>
        <v>1.0351714648602879</v>
      </c>
    </row>
    <row r="28" spans="1:22" s="20" customFormat="1" ht="12">
      <c r="A28" s="20">
        <v>1560</v>
      </c>
      <c r="B28" s="21">
        <f t="shared" si="0"/>
        <v>475.488</v>
      </c>
      <c r="C28" s="20">
        <v>346</v>
      </c>
      <c r="D28" s="21">
        <v>0.164761904761905</v>
      </c>
      <c r="E28" s="21">
        <v>0.335238095238095</v>
      </c>
      <c r="F28" s="34">
        <v>2238.150289017336</v>
      </c>
      <c r="G28" s="34">
        <v>6104.046242774553</v>
      </c>
      <c r="H28" s="35">
        <v>12.41156069364159</v>
      </c>
      <c r="I28" s="35">
        <v>2.034682080924851</v>
      </c>
      <c r="J28" s="35">
        <v>1.4242774566473957</v>
      </c>
      <c r="K28" s="35">
        <v>0.8138728323699406</v>
      </c>
      <c r="L28" s="35">
        <v>0</v>
      </c>
      <c r="M28" s="35">
        <v>0.4069364161849703</v>
      </c>
      <c r="N28" s="35">
        <v>0</v>
      </c>
      <c r="O28" s="35">
        <v>0</v>
      </c>
      <c r="P28" s="34">
        <v>441.17647058823536</v>
      </c>
      <c r="Q28" s="35"/>
      <c r="R28" s="35">
        <v>2.7272727272727275</v>
      </c>
      <c r="S28" s="12"/>
      <c r="T28" s="12"/>
      <c r="U28" s="3" t="s">
        <v>156</v>
      </c>
      <c r="V28" s="3"/>
    </row>
    <row r="29" spans="1:22" s="20" customFormat="1" ht="12">
      <c r="A29" s="20">
        <v>1620</v>
      </c>
      <c r="B29" s="21">
        <f t="shared" si="0"/>
        <v>493.776</v>
      </c>
      <c r="C29" s="20">
        <v>416</v>
      </c>
      <c r="D29" s="21">
        <v>0.198095238095238</v>
      </c>
      <c r="E29" s="21">
        <v>0.301904761904762</v>
      </c>
      <c r="F29" s="34">
        <v>2743.269230769233</v>
      </c>
      <c r="G29" s="34">
        <v>6370.480769230774</v>
      </c>
      <c r="H29" s="35">
        <v>11.582692307692318</v>
      </c>
      <c r="I29" s="35">
        <v>1.2192307692307702</v>
      </c>
      <c r="J29" s="35">
        <v>0.6096153846153851</v>
      </c>
      <c r="K29" s="35">
        <v>0.45721153846153884</v>
      </c>
      <c r="L29" s="35">
        <v>0</v>
      </c>
      <c r="M29" s="35">
        <v>0</v>
      </c>
      <c r="N29" s="35">
        <v>0</v>
      </c>
      <c r="O29" s="35">
        <v>0</v>
      </c>
      <c r="P29" s="34">
        <v>522.5</v>
      </c>
      <c r="Q29" s="35"/>
      <c r="R29" s="35">
        <v>2.322222222222222</v>
      </c>
      <c r="S29" s="12"/>
      <c r="T29" s="12">
        <v>-55.6</v>
      </c>
      <c r="U29" s="3" t="s">
        <v>156</v>
      </c>
      <c r="V29" s="3"/>
    </row>
    <row r="30" spans="1:22" s="20" customFormat="1" ht="12">
      <c r="A30" s="20">
        <v>1680</v>
      </c>
      <c r="B30" s="21">
        <f t="shared" si="0"/>
        <v>512.0640000000001</v>
      </c>
      <c r="C30" s="20">
        <v>533</v>
      </c>
      <c r="D30" s="21">
        <v>0.253809523809524</v>
      </c>
      <c r="E30" s="21">
        <v>0.246190476190476</v>
      </c>
      <c r="F30" s="34">
        <v>1066.9793621013116</v>
      </c>
      <c r="G30" s="34">
        <v>13288.742964352701</v>
      </c>
      <c r="H30" s="35">
        <v>15.519699812382715</v>
      </c>
      <c r="I30" s="35">
        <v>0.48499061913695984</v>
      </c>
      <c r="J30" s="35">
        <v>1.5519699812382717</v>
      </c>
      <c r="K30" s="35">
        <v>0.2909943714821759</v>
      </c>
      <c r="L30" s="35">
        <v>0.3879924953095679</v>
      </c>
      <c r="M30" s="35">
        <v>1.9399624765478394</v>
      </c>
      <c r="N30" s="35">
        <v>0</v>
      </c>
      <c r="O30" s="35">
        <v>0</v>
      </c>
      <c r="P30" s="34">
        <v>778.409090909091</v>
      </c>
      <c r="Q30" s="35">
        <v>0.2</v>
      </c>
      <c r="R30" s="35">
        <v>12.454545454545457</v>
      </c>
      <c r="S30" s="12"/>
      <c r="T30" s="12"/>
      <c r="U30" s="3" t="s">
        <v>156</v>
      </c>
      <c r="V30" s="3"/>
    </row>
    <row r="31" spans="1:23" s="20" customFormat="1" ht="12">
      <c r="A31" s="20">
        <v>1740</v>
      </c>
      <c r="B31" s="21">
        <f t="shared" si="0"/>
        <v>530.352</v>
      </c>
      <c r="C31" s="20">
        <v>576</v>
      </c>
      <c r="D31" s="21">
        <v>0.274285714285714</v>
      </c>
      <c r="E31" s="21">
        <v>0.225714285714286</v>
      </c>
      <c r="F31" s="34">
        <v>2304.166666666672</v>
      </c>
      <c r="G31" s="34">
        <v>8640.62500000002</v>
      </c>
      <c r="H31" s="35">
        <v>37.11354166666675</v>
      </c>
      <c r="I31" s="35">
        <v>0.5760416666666679</v>
      </c>
      <c r="J31" s="35">
        <v>3.703125000000009</v>
      </c>
      <c r="K31" s="35">
        <v>0</v>
      </c>
      <c r="L31" s="35">
        <v>0.32916666666666744</v>
      </c>
      <c r="M31" s="35">
        <v>0.24687500000000054</v>
      </c>
      <c r="N31" s="35">
        <v>0</v>
      </c>
      <c r="O31" s="35">
        <v>0</v>
      </c>
      <c r="P31" s="34">
        <v>211.6935483870968</v>
      </c>
      <c r="Q31" s="35">
        <v>1.3333333333333335</v>
      </c>
      <c r="R31" s="35">
        <v>3.75</v>
      </c>
      <c r="S31" s="12">
        <v>-23.87</v>
      </c>
      <c r="T31" s="12">
        <v>-56.1</v>
      </c>
      <c r="U31" s="3" t="s">
        <v>156</v>
      </c>
      <c r="V31" s="3"/>
      <c r="W31" s="105">
        <f>(S31+1000)/(T31+1000)</f>
        <v>1.0341455662676131</v>
      </c>
    </row>
    <row r="32" spans="1:22" s="20" customFormat="1" ht="12">
      <c r="A32" s="20">
        <v>1800</v>
      </c>
      <c r="B32" s="21">
        <f t="shared" si="0"/>
        <v>548.64</v>
      </c>
      <c r="C32" s="20">
        <v>522</v>
      </c>
      <c r="D32" s="21">
        <v>0.248571428571429</v>
      </c>
      <c r="E32" s="21">
        <v>0.251428571428571</v>
      </c>
      <c r="F32" s="34">
        <v>1517.2413793103397</v>
      </c>
      <c r="G32" s="34">
        <v>5805.977011494233</v>
      </c>
      <c r="H32" s="35">
        <v>26.703448275861977</v>
      </c>
      <c r="I32" s="35">
        <v>0.5057471264367799</v>
      </c>
      <c r="J32" s="35">
        <v>2.629885057471255</v>
      </c>
      <c r="K32" s="35">
        <v>0.30344827586206796</v>
      </c>
      <c r="L32" s="35">
        <v>0.40459770114942395</v>
      </c>
      <c r="M32" s="35">
        <v>0.5057471264367799</v>
      </c>
      <c r="N32" s="35">
        <v>0</v>
      </c>
      <c r="O32" s="35">
        <v>0</v>
      </c>
      <c r="P32" s="34">
        <v>197.93103448275863</v>
      </c>
      <c r="Q32" s="35">
        <v>0.8</v>
      </c>
      <c r="R32" s="35">
        <v>3.8266666666666667</v>
      </c>
      <c r="S32" s="12"/>
      <c r="T32" s="12"/>
      <c r="U32" s="3" t="s">
        <v>156</v>
      </c>
      <c r="V32" s="3"/>
    </row>
    <row r="33" spans="1:23" s="20" customFormat="1" ht="12">
      <c r="A33" s="20">
        <v>1860</v>
      </c>
      <c r="B33" s="21">
        <f t="shared" si="0"/>
        <v>566.928</v>
      </c>
      <c r="C33" s="20">
        <v>628</v>
      </c>
      <c r="D33" s="21">
        <v>0.299047619047619</v>
      </c>
      <c r="E33" s="21">
        <v>0.200952380952381</v>
      </c>
      <c r="F33" s="34">
        <v>2015.9235668789815</v>
      </c>
      <c r="G33" s="34">
        <v>15925.796178343953</v>
      </c>
      <c r="H33" s="35">
        <v>86.6847133757962</v>
      </c>
      <c r="I33" s="35">
        <v>0</v>
      </c>
      <c r="J33" s="35">
        <v>16.060191082802554</v>
      </c>
      <c r="K33" s="35">
        <v>0</v>
      </c>
      <c r="L33" s="35">
        <v>5.3757961783439505</v>
      </c>
      <c r="M33" s="35">
        <v>2.7550955414012748</v>
      </c>
      <c r="N33" s="35">
        <v>1.6127388535031852</v>
      </c>
      <c r="O33" s="35">
        <v>0</v>
      </c>
      <c r="P33" s="34">
        <v>155.00327011118375</v>
      </c>
      <c r="Q33" s="35">
        <v>1.951219512195122</v>
      </c>
      <c r="R33" s="35">
        <v>7.9</v>
      </c>
      <c r="S33" s="12">
        <v>-23.01</v>
      </c>
      <c r="T33" s="12">
        <v>-54.2</v>
      </c>
      <c r="U33" s="3">
        <v>-49.3</v>
      </c>
      <c r="V33" s="3"/>
      <c r="W33" s="105">
        <f>(S33+1000)/(T33+1000)</f>
        <v>1.032977373651935</v>
      </c>
    </row>
    <row r="34" spans="1:22" s="20" customFormat="1" ht="12">
      <c r="A34" s="20">
        <v>1920</v>
      </c>
      <c r="B34" s="21">
        <f t="shared" si="0"/>
        <v>585.216</v>
      </c>
      <c r="C34" s="20">
        <v>539</v>
      </c>
      <c r="D34" s="21">
        <v>0.256666666666667</v>
      </c>
      <c r="E34" s="21">
        <v>0.243333333333333</v>
      </c>
      <c r="F34" s="34">
        <v>2275.3246753246694</v>
      </c>
      <c r="G34" s="34">
        <v>14884.415584415547</v>
      </c>
      <c r="H34" s="35">
        <v>100.30389610389584</v>
      </c>
      <c r="I34" s="35">
        <v>0.4740259740259728</v>
      </c>
      <c r="J34" s="35">
        <v>32.707792207792124</v>
      </c>
      <c r="K34" s="35">
        <v>0.3792207792207783</v>
      </c>
      <c r="L34" s="35">
        <v>12.798701298701266</v>
      </c>
      <c r="M34" s="35">
        <v>6.067532467532453</v>
      </c>
      <c r="N34" s="35">
        <v>3.7922077922077824</v>
      </c>
      <c r="O34" s="35">
        <v>0</v>
      </c>
      <c r="P34" s="34">
        <v>111.90306486101211</v>
      </c>
      <c r="Q34" s="35">
        <v>2.109375</v>
      </c>
      <c r="R34" s="35">
        <v>6.541666666666667</v>
      </c>
      <c r="S34" s="12"/>
      <c r="T34" s="12">
        <v>-52.4</v>
      </c>
      <c r="U34" s="3">
        <v>-49.3</v>
      </c>
      <c r="V34" s="3"/>
    </row>
    <row r="35" spans="1:23" s="20" customFormat="1" ht="12.75" thickBot="1">
      <c r="A35" s="112">
        <v>1980</v>
      </c>
      <c r="B35" s="114">
        <f t="shared" si="0"/>
        <v>603.504</v>
      </c>
      <c r="C35" s="112">
        <v>310</v>
      </c>
      <c r="D35" s="114">
        <v>0.147619047619048</v>
      </c>
      <c r="E35" s="114">
        <v>0.352380952380952</v>
      </c>
      <c r="F35" s="115">
        <v>5967.741935483849</v>
      </c>
      <c r="G35" s="115">
        <v>13152.903225806403</v>
      </c>
      <c r="H35" s="113">
        <v>122.21935483870922</v>
      </c>
      <c r="I35" s="113">
        <v>2.1483870967741856</v>
      </c>
      <c r="J35" s="113">
        <v>53.23225806451593</v>
      </c>
      <c r="K35" s="113">
        <v>0.9548387096774158</v>
      </c>
      <c r="L35" s="113">
        <v>25.78064516129023</v>
      </c>
      <c r="M35" s="113">
        <v>15.516129032258007</v>
      </c>
      <c r="N35" s="113">
        <v>6.68387096774191</v>
      </c>
      <c r="O35" s="113">
        <v>0</v>
      </c>
      <c r="P35" s="115">
        <v>74.96598639455782</v>
      </c>
      <c r="Q35" s="113">
        <v>1.6615384615384619</v>
      </c>
      <c r="R35" s="113">
        <v>2.2039999999999997</v>
      </c>
      <c r="S35" s="116">
        <v>-25.73</v>
      </c>
      <c r="T35" s="116">
        <v>-51.4</v>
      </c>
      <c r="U35" s="117" t="s">
        <v>156</v>
      </c>
      <c r="V35" s="117">
        <v>-231</v>
      </c>
      <c r="W35" s="118">
        <f>(S35+1000)/(T35+1000)</f>
        <v>1.0270609318996415</v>
      </c>
    </row>
    <row r="37" ht="12.75">
      <c r="A37" s="32" t="s">
        <v>51</v>
      </c>
    </row>
  </sheetData>
  <printOptions/>
  <pageMargins left="0.75" right="0.75" top="1" bottom="1" header="0.5" footer="0.5"/>
  <pageSetup fitToHeight="1" fitToWidth="1" orientation="portrait"/>
</worksheet>
</file>

<file path=xl/worksheets/sheet4.xml><?xml version="1.0" encoding="utf-8"?>
<worksheet xmlns="http://schemas.openxmlformats.org/spreadsheetml/2006/main" xmlns:r="http://schemas.openxmlformats.org/officeDocument/2006/relationships">
  <sheetPr>
    <pageSetUpPr fitToPage="1"/>
  </sheetPr>
  <dimension ref="A1:AA68"/>
  <sheetViews>
    <sheetView workbookViewId="0" topLeftCell="A1">
      <selection activeCell="A1" sqref="A1"/>
    </sheetView>
  </sheetViews>
  <sheetFormatPr defaultColWidth="9.625" defaultRowHeight="12.75"/>
  <cols>
    <col min="1" max="1" width="6.625" style="0" customWidth="1"/>
    <col min="2" max="2" width="6.25390625" style="0" bestFit="1" customWidth="1"/>
    <col min="3" max="3" width="6.625" style="0" bestFit="1" customWidth="1"/>
    <col min="4" max="4" width="8.75390625" style="0" bestFit="1" customWidth="1"/>
    <col min="5" max="5" width="5.125" style="0" bestFit="1" customWidth="1"/>
    <col min="6" max="6" width="5.875" style="17" bestFit="1" customWidth="1"/>
    <col min="7" max="7" width="5.75390625" style="17" bestFit="1" customWidth="1"/>
    <col min="8" max="8" width="4.25390625" style="17" bestFit="1" customWidth="1"/>
    <col min="9" max="9" width="4.375" style="17" bestFit="1" customWidth="1"/>
    <col min="10" max="10" width="4.25390625" style="17" bestFit="1" customWidth="1"/>
    <col min="11" max="11" width="4.375" style="17" bestFit="1" customWidth="1"/>
    <col min="12" max="15" width="3.875" style="17" bestFit="1" customWidth="1"/>
    <col min="16" max="16" width="7.375" style="0" bestFit="1" customWidth="1"/>
    <col min="17" max="18" width="5.875" style="0" bestFit="1" customWidth="1"/>
    <col min="19" max="19" width="5.875" style="8" bestFit="1" customWidth="1"/>
    <col min="20" max="20" width="5.75390625" style="0" bestFit="1" customWidth="1"/>
    <col min="21" max="23" width="4.625" style="0" bestFit="1" customWidth="1"/>
    <col min="24" max="24" width="4.875" style="0" bestFit="1" customWidth="1"/>
    <col min="25" max="25" width="5.25390625" style="0" bestFit="1" customWidth="1"/>
    <col min="26" max="26" width="4.625" style="0" bestFit="1" customWidth="1"/>
    <col min="27" max="27" width="6.75390625" style="0" bestFit="1" customWidth="1"/>
  </cols>
  <sheetData>
    <row r="1" ht="13.5" thickBot="1">
      <c r="A1" s="20" t="s">
        <v>11</v>
      </c>
    </row>
    <row r="2" spans="1:27" ht="13.5">
      <c r="A2" s="106" t="s">
        <v>76</v>
      </c>
      <c r="B2" s="109" t="s">
        <v>76</v>
      </c>
      <c r="C2" s="106" t="s">
        <v>175</v>
      </c>
      <c r="D2" s="107" t="s">
        <v>305</v>
      </c>
      <c r="E2" s="107" t="s">
        <v>177</v>
      </c>
      <c r="F2" s="106" t="s">
        <v>127</v>
      </c>
      <c r="G2" s="106" t="s">
        <v>130</v>
      </c>
      <c r="H2" s="106" t="s">
        <v>131</v>
      </c>
      <c r="I2" s="106" t="s">
        <v>132</v>
      </c>
      <c r="J2" s="106" t="s">
        <v>133</v>
      </c>
      <c r="K2" s="106" t="s">
        <v>134</v>
      </c>
      <c r="L2" s="106" t="s">
        <v>303</v>
      </c>
      <c r="M2" s="106" t="s">
        <v>304</v>
      </c>
      <c r="N2" s="106" t="s">
        <v>278</v>
      </c>
      <c r="O2" s="106" t="s">
        <v>279</v>
      </c>
      <c r="P2" s="106" t="s">
        <v>40</v>
      </c>
      <c r="Q2" s="109" t="s">
        <v>187</v>
      </c>
      <c r="R2" s="109" t="s">
        <v>209</v>
      </c>
      <c r="S2" s="109" t="s">
        <v>255</v>
      </c>
      <c r="T2" s="111" t="s">
        <v>281</v>
      </c>
      <c r="U2" s="111" t="s">
        <v>282</v>
      </c>
      <c r="V2" s="111" t="s">
        <v>208</v>
      </c>
      <c r="W2" s="110" t="s">
        <v>155</v>
      </c>
      <c r="X2" s="110" t="s">
        <v>173</v>
      </c>
      <c r="Y2" s="110" t="s">
        <v>125</v>
      </c>
      <c r="Z2" s="110" t="s">
        <v>283</v>
      </c>
      <c r="AA2" s="110" t="s">
        <v>41</v>
      </c>
    </row>
    <row r="3" spans="1:27" ht="15" thickBot="1">
      <c r="A3" s="4" t="s">
        <v>58</v>
      </c>
      <c r="B3" s="7" t="s">
        <v>60</v>
      </c>
      <c r="C3" s="4" t="s">
        <v>115</v>
      </c>
      <c r="D3" s="37" t="s">
        <v>110</v>
      </c>
      <c r="E3" s="37" t="s">
        <v>110</v>
      </c>
      <c r="F3" s="39" t="s">
        <v>39</v>
      </c>
      <c r="G3" s="39" t="s">
        <v>39</v>
      </c>
      <c r="H3" s="39" t="s">
        <v>39</v>
      </c>
      <c r="I3" s="39" t="s">
        <v>39</v>
      </c>
      <c r="J3" s="39" t="s">
        <v>39</v>
      </c>
      <c r="K3" s="39" t="s">
        <v>39</v>
      </c>
      <c r="L3" s="39" t="s">
        <v>39</v>
      </c>
      <c r="M3" s="39" t="s">
        <v>39</v>
      </c>
      <c r="N3" s="39" t="s">
        <v>39</v>
      </c>
      <c r="O3" s="39" t="s">
        <v>39</v>
      </c>
      <c r="P3" s="7" t="s">
        <v>271</v>
      </c>
      <c r="Q3" s="7" t="s">
        <v>271</v>
      </c>
      <c r="R3" s="7" t="s">
        <v>271</v>
      </c>
      <c r="S3" s="7" t="s">
        <v>271</v>
      </c>
      <c r="T3" s="7" t="s">
        <v>118</v>
      </c>
      <c r="U3" s="7" t="s">
        <v>118</v>
      </c>
      <c r="V3" s="7" t="s">
        <v>118</v>
      </c>
      <c r="W3" s="7" t="s">
        <v>118</v>
      </c>
      <c r="X3" s="7" t="s">
        <v>118</v>
      </c>
      <c r="Y3" s="7" t="s">
        <v>118</v>
      </c>
      <c r="Z3" s="7" t="s">
        <v>118</v>
      </c>
      <c r="AA3" s="4"/>
    </row>
    <row r="4" spans="1:27" s="20" customFormat="1" ht="12.75" thickTop="1">
      <c r="A4" s="20">
        <v>140</v>
      </c>
      <c r="B4" s="21">
        <v>42.672000000000004</v>
      </c>
      <c r="C4" s="20">
        <v>372</v>
      </c>
      <c r="D4" s="21">
        <v>0.17714285714285713</v>
      </c>
      <c r="E4" s="21">
        <v>0.32285714285714284</v>
      </c>
      <c r="F4" s="34">
        <v>382.741935483871</v>
      </c>
      <c r="G4" s="34">
        <v>2733.8709677419356</v>
      </c>
      <c r="H4" s="34">
        <v>65.13174193548386</v>
      </c>
      <c r="I4" s="34">
        <v>2.5516129032258066</v>
      </c>
      <c r="J4" s="34">
        <v>34.26451612903226</v>
      </c>
      <c r="K4" s="34">
        <v>1.2758064516129033</v>
      </c>
      <c r="L4" s="34">
        <v>8.019354838709678</v>
      </c>
      <c r="M4" s="34">
        <v>8.201612903225808</v>
      </c>
      <c r="N4" s="34">
        <v>2.1870967741935483</v>
      </c>
      <c r="O4" s="34">
        <v>0</v>
      </c>
      <c r="P4" s="34">
        <v>27.504767493032126</v>
      </c>
      <c r="Q4" s="35">
        <v>0.9777777777777779</v>
      </c>
      <c r="R4" s="35"/>
      <c r="S4" s="35">
        <v>7.142857142857143</v>
      </c>
      <c r="T4" s="12"/>
      <c r="U4" s="12"/>
      <c r="V4" s="12" t="s">
        <v>156</v>
      </c>
      <c r="W4" s="12" t="s">
        <v>156</v>
      </c>
      <c r="X4" s="12" t="s">
        <v>156</v>
      </c>
      <c r="Y4" s="12" t="s">
        <v>156</v>
      </c>
      <c r="Z4" s="3"/>
      <c r="AA4" s="105"/>
    </row>
    <row r="5" spans="1:27" s="20" customFormat="1" ht="12">
      <c r="A5" s="20">
        <v>200</v>
      </c>
      <c r="B5" s="21">
        <v>60.96</v>
      </c>
      <c r="C5" s="20">
        <v>259</v>
      </c>
      <c r="D5" s="21">
        <v>0.12333333333333332</v>
      </c>
      <c r="E5" s="21">
        <v>0.3766666666666667</v>
      </c>
      <c r="F5" s="34">
        <v>46116.21621621622</v>
      </c>
      <c r="G5" s="34">
        <v>7635.135135135137</v>
      </c>
      <c r="H5" s="34">
        <v>5.191891891891893</v>
      </c>
      <c r="I5" s="34">
        <v>7.635135135135137</v>
      </c>
      <c r="J5" s="34">
        <v>2.137837837837838</v>
      </c>
      <c r="K5" s="34">
        <v>3.054054054054055</v>
      </c>
      <c r="L5" s="34">
        <v>2.443243243243244</v>
      </c>
      <c r="M5" s="34">
        <v>0.610810810810811</v>
      </c>
      <c r="N5" s="34">
        <v>0</v>
      </c>
      <c r="O5" s="34">
        <v>0</v>
      </c>
      <c r="P5" s="34">
        <v>1041.6666666666667</v>
      </c>
      <c r="Q5" s="35">
        <v>4</v>
      </c>
      <c r="S5" s="35">
        <v>0.16556291390728478</v>
      </c>
      <c r="AA5" s="105"/>
    </row>
    <row r="6" spans="1:27" s="20" customFormat="1" ht="12">
      <c r="A6" s="20">
        <v>260</v>
      </c>
      <c r="B6" s="21">
        <v>79.248</v>
      </c>
      <c r="C6" s="20">
        <v>439</v>
      </c>
      <c r="D6" s="21">
        <v>0.20904761904761904</v>
      </c>
      <c r="E6" s="21">
        <v>0.29095238095238096</v>
      </c>
      <c r="F6" s="34">
        <v>47460.36446469249</v>
      </c>
      <c r="G6" s="34">
        <v>6485.785876993167</v>
      </c>
      <c r="H6" s="34">
        <v>21.990432801822326</v>
      </c>
      <c r="I6" s="34">
        <v>3.4794988610478366</v>
      </c>
      <c r="J6" s="34">
        <v>6.263097949886106</v>
      </c>
      <c r="K6" s="34">
        <v>2.5052391799544425</v>
      </c>
      <c r="L6" s="34">
        <v>1.809339407744875</v>
      </c>
      <c r="M6" s="34">
        <v>1.9485193621867882</v>
      </c>
      <c r="N6" s="34">
        <v>0</v>
      </c>
      <c r="O6" s="34">
        <v>0</v>
      </c>
      <c r="P6" s="34">
        <v>229.55665024630542</v>
      </c>
      <c r="Q6" s="35">
        <v>0.9285714285714287</v>
      </c>
      <c r="S6" s="35">
        <v>0.13665689149560117</v>
      </c>
      <c r="T6" s="12">
        <v>-15.02</v>
      </c>
      <c r="U6" s="12">
        <v>-64.5</v>
      </c>
      <c r="V6" s="12" t="s">
        <v>156</v>
      </c>
      <c r="W6" s="12" t="s">
        <v>156</v>
      </c>
      <c r="X6" s="12" t="s">
        <v>156</v>
      </c>
      <c r="Y6" s="12" t="s">
        <v>156</v>
      </c>
      <c r="Z6" s="3"/>
      <c r="AA6" s="105">
        <f>(T6+1000)/(U6+1000)</f>
        <v>1.0528915018706575</v>
      </c>
    </row>
    <row r="7" spans="1:26" s="20" customFormat="1" ht="12">
      <c r="A7" s="20">
        <v>320</v>
      </c>
      <c r="B7" s="21">
        <v>97.536</v>
      </c>
      <c r="C7" s="20">
        <v>637</v>
      </c>
      <c r="D7" s="21">
        <v>0.3033333333333333</v>
      </c>
      <c r="E7" s="21">
        <v>0.1966666666666667</v>
      </c>
      <c r="F7" s="34">
        <v>35010.989010989026</v>
      </c>
      <c r="G7" s="34">
        <v>17764.83516483517</v>
      </c>
      <c r="H7" s="34">
        <v>6.094505494505497</v>
      </c>
      <c r="I7" s="34">
        <v>1.2318681318681324</v>
      </c>
      <c r="J7" s="34">
        <v>1.037362637362638</v>
      </c>
      <c r="K7" s="34">
        <v>0.518681318681319</v>
      </c>
      <c r="L7" s="34">
        <v>0.45384615384615395</v>
      </c>
      <c r="M7" s="34">
        <v>0.12967032967032974</v>
      </c>
      <c r="N7" s="34">
        <v>0</v>
      </c>
      <c r="O7" s="34">
        <v>0</v>
      </c>
      <c r="P7" s="34">
        <v>2490.909090909091</v>
      </c>
      <c r="Q7" s="35">
        <v>3.5</v>
      </c>
      <c r="S7" s="35">
        <v>0.5074074074074074</v>
      </c>
      <c r="T7" s="12"/>
      <c r="U7" s="12"/>
      <c r="V7" s="12" t="s">
        <v>156</v>
      </c>
      <c r="W7" s="12" t="s">
        <v>156</v>
      </c>
      <c r="X7" s="12" t="s">
        <v>156</v>
      </c>
      <c r="Y7" s="12" t="s">
        <v>156</v>
      </c>
      <c r="Z7" s="3"/>
    </row>
    <row r="8" spans="1:27" s="20" customFormat="1" ht="12">
      <c r="A8" s="20">
        <v>380</v>
      </c>
      <c r="B8" s="21">
        <v>115.82400000000001</v>
      </c>
      <c r="C8" s="20">
        <v>441</v>
      </c>
      <c r="D8" s="21">
        <v>0.21</v>
      </c>
      <c r="E8" s="21">
        <v>0.29</v>
      </c>
      <c r="F8" s="34">
        <v>29966.66666666667</v>
      </c>
      <c r="G8" s="34">
        <v>23752.380952380958</v>
      </c>
      <c r="H8" s="34">
        <v>11.323809523809524</v>
      </c>
      <c r="I8" s="34">
        <v>2.7619047619047623</v>
      </c>
      <c r="J8" s="34">
        <v>2.20952380952381</v>
      </c>
      <c r="K8" s="34">
        <v>1.5190476190476194</v>
      </c>
      <c r="L8" s="34">
        <v>0.27619047619047626</v>
      </c>
      <c r="M8" s="34">
        <v>0.4142857142857143</v>
      </c>
      <c r="N8" s="34">
        <v>0</v>
      </c>
      <c r="O8" s="34">
        <v>0</v>
      </c>
      <c r="P8" s="34">
        <v>1755.1020408163267</v>
      </c>
      <c r="Q8" s="35">
        <v>0.6666666666666667</v>
      </c>
      <c r="S8" s="35">
        <v>0.7926267281105991</v>
      </c>
      <c r="T8" s="12">
        <v>2.64</v>
      </c>
      <c r="U8" s="12">
        <v>-61.5</v>
      </c>
      <c r="V8" s="12" t="s">
        <v>156</v>
      </c>
      <c r="W8" s="12" t="s">
        <v>156</v>
      </c>
      <c r="X8" s="12" t="s">
        <v>156</v>
      </c>
      <c r="Y8" s="12" t="s">
        <v>156</v>
      </c>
      <c r="Z8" s="3">
        <v>-241</v>
      </c>
      <c r="AA8" s="105">
        <f>(T8+1000)/(U8+1000)</f>
        <v>1.0683431006925945</v>
      </c>
    </row>
    <row r="9" spans="1:26" s="20" customFormat="1" ht="12">
      <c r="A9" s="20">
        <v>440</v>
      </c>
      <c r="B9" s="21">
        <v>134.112</v>
      </c>
      <c r="C9" s="20">
        <v>543</v>
      </c>
      <c r="D9" s="21">
        <v>0.25857142857142856</v>
      </c>
      <c r="E9" s="21">
        <v>0.24142857142857144</v>
      </c>
      <c r="F9" s="34">
        <v>32586.18784530387</v>
      </c>
      <c r="G9" s="34">
        <v>21568.508287292818</v>
      </c>
      <c r="H9" s="34">
        <v>11.111049723756908</v>
      </c>
      <c r="I9" s="34">
        <v>2.05414364640884</v>
      </c>
      <c r="J9" s="34">
        <v>2.05414364640884</v>
      </c>
      <c r="K9" s="34">
        <v>0.8403314917127073</v>
      </c>
      <c r="L9" s="34">
        <v>0.37348066298342547</v>
      </c>
      <c r="M9" s="34">
        <v>0.37348066298342547</v>
      </c>
      <c r="N9" s="34">
        <v>0</v>
      </c>
      <c r="O9" s="34">
        <v>0</v>
      </c>
      <c r="P9" s="34">
        <v>1638.2978723404253</v>
      </c>
      <c r="Q9" s="35">
        <v>1</v>
      </c>
      <c r="S9" s="35">
        <v>0.66189111747851</v>
      </c>
      <c r="T9" s="12"/>
      <c r="U9" s="12"/>
      <c r="V9" s="12" t="s">
        <v>156</v>
      </c>
      <c r="W9" s="12" t="s">
        <v>156</v>
      </c>
      <c r="X9" s="12" t="s">
        <v>156</v>
      </c>
      <c r="Y9" s="12" t="s">
        <v>156</v>
      </c>
      <c r="Z9" s="3"/>
    </row>
    <row r="10" spans="1:26" s="20" customFormat="1" ht="12">
      <c r="A10" s="20">
        <v>500</v>
      </c>
      <c r="B10" s="21">
        <v>152.4</v>
      </c>
      <c r="C10" s="20">
        <v>290</v>
      </c>
      <c r="D10" s="21">
        <v>0.1380952380952381</v>
      </c>
      <c r="E10" s="21">
        <v>0.3619047619047619</v>
      </c>
      <c r="F10" s="34">
        <v>29089.65517241379</v>
      </c>
      <c r="G10" s="34">
        <v>35641.37931034482</v>
      </c>
      <c r="H10" s="34">
        <v>22.275862068965512</v>
      </c>
      <c r="I10" s="34">
        <v>3.4068965517241376</v>
      </c>
      <c r="J10" s="34">
        <v>5.503448275862069</v>
      </c>
      <c r="K10" s="34">
        <v>3.4068965517241376</v>
      </c>
      <c r="L10" s="34">
        <v>1.0482758620689654</v>
      </c>
      <c r="M10" s="34">
        <v>1.0482758620689654</v>
      </c>
      <c r="N10" s="34">
        <v>0</v>
      </c>
      <c r="O10" s="34">
        <v>0</v>
      </c>
      <c r="P10" s="34">
        <v>1283.0188679245284</v>
      </c>
      <c r="Q10" s="35">
        <v>1</v>
      </c>
      <c r="S10" s="35">
        <v>1.2252252252252251</v>
      </c>
      <c r="T10" s="12"/>
      <c r="U10" s="12">
        <v>-60.3</v>
      </c>
      <c r="V10" s="12" t="s">
        <v>156</v>
      </c>
      <c r="W10" s="12" t="s">
        <v>156</v>
      </c>
      <c r="X10" s="12" t="s">
        <v>156</v>
      </c>
      <c r="Y10" s="12" t="s">
        <v>156</v>
      </c>
      <c r="Z10" s="3"/>
    </row>
    <row r="11" spans="1:26" s="20" customFormat="1" ht="12">
      <c r="A11" s="20">
        <v>560</v>
      </c>
      <c r="B11" s="21">
        <v>170.68800000000002</v>
      </c>
      <c r="C11" s="20">
        <v>413</v>
      </c>
      <c r="D11" s="21">
        <v>0.19666666666666666</v>
      </c>
      <c r="E11" s="21">
        <v>0.30333333333333334</v>
      </c>
      <c r="F11" s="34">
        <v>6477.966101694916</v>
      </c>
      <c r="G11" s="34">
        <v>29613.5593220339</v>
      </c>
      <c r="H11" s="34">
        <v>16.503389830508475</v>
      </c>
      <c r="I11" s="34">
        <v>2.159322033898305</v>
      </c>
      <c r="J11" s="34">
        <v>2.467796610169492</v>
      </c>
      <c r="K11" s="34">
        <v>1.5423728813559323</v>
      </c>
      <c r="L11" s="34">
        <v>0.4627118644067797</v>
      </c>
      <c r="M11" s="34">
        <v>0.616949152542373</v>
      </c>
      <c r="N11" s="34">
        <v>0</v>
      </c>
      <c r="O11" s="34">
        <v>0</v>
      </c>
      <c r="P11" s="34">
        <v>1560.9756097560976</v>
      </c>
      <c r="Q11" s="35">
        <v>0.75</v>
      </c>
      <c r="S11" s="35">
        <v>4.571428571428571</v>
      </c>
      <c r="T11" s="12"/>
      <c r="U11" s="12"/>
      <c r="V11" s="12" t="s">
        <v>156</v>
      </c>
      <c r="W11" s="12" t="s">
        <v>156</v>
      </c>
      <c r="X11" s="12" t="s">
        <v>156</v>
      </c>
      <c r="Y11" s="12" t="s">
        <v>156</v>
      </c>
      <c r="Z11" s="3"/>
    </row>
    <row r="12" spans="1:27" s="20" customFormat="1" ht="12">
      <c r="A12" s="20">
        <v>620</v>
      </c>
      <c r="B12" s="21">
        <v>188.976</v>
      </c>
      <c r="C12" s="20">
        <v>525</v>
      </c>
      <c r="D12" s="21">
        <v>0.25</v>
      </c>
      <c r="E12" s="21">
        <v>0.25</v>
      </c>
      <c r="F12" s="34">
        <v>14700</v>
      </c>
      <c r="G12" s="34">
        <v>31700</v>
      </c>
      <c r="H12" s="34">
        <v>29</v>
      </c>
      <c r="I12" s="34">
        <v>3.6</v>
      </c>
      <c r="J12" s="34">
        <v>3.3</v>
      </c>
      <c r="K12" s="34">
        <v>2.3</v>
      </c>
      <c r="L12" s="34">
        <v>0.3</v>
      </c>
      <c r="M12" s="34">
        <v>0.3</v>
      </c>
      <c r="N12" s="34">
        <v>0</v>
      </c>
      <c r="O12" s="34">
        <v>0</v>
      </c>
      <c r="P12" s="34">
        <v>981.4241486068113</v>
      </c>
      <c r="Q12" s="35">
        <v>1</v>
      </c>
      <c r="S12" s="35">
        <v>2.1564625850340136</v>
      </c>
      <c r="T12" s="12">
        <v>-9.4</v>
      </c>
      <c r="U12" s="12">
        <v>-60.2</v>
      </c>
      <c r="V12" s="12" t="s">
        <v>156</v>
      </c>
      <c r="W12" s="12" t="s">
        <v>156</v>
      </c>
      <c r="X12" s="12" t="s">
        <v>156</v>
      </c>
      <c r="Y12" s="12" t="s">
        <v>156</v>
      </c>
      <c r="Z12" s="3"/>
      <c r="AA12" s="105">
        <f>(T12+1000)/(U12+1000)</f>
        <v>1.0540540540540542</v>
      </c>
    </row>
    <row r="13" spans="1:26" s="20" customFormat="1" ht="12">
      <c r="A13" s="20">
        <v>680</v>
      </c>
      <c r="B13" s="21">
        <v>207.264</v>
      </c>
      <c r="C13" s="20">
        <v>472</v>
      </c>
      <c r="D13" s="21">
        <v>0.22476190476190475</v>
      </c>
      <c r="E13" s="21">
        <v>0.2752380952380953</v>
      </c>
      <c r="F13" s="34">
        <v>17144.067796610172</v>
      </c>
      <c r="G13" s="34">
        <v>48003.38983050849</v>
      </c>
      <c r="H13" s="34">
        <v>44.81949152542374</v>
      </c>
      <c r="I13" s="34">
        <v>1.1021186440677968</v>
      </c>
      <c r="J13" s="34">
        <v>4.653389830508476</v>
      </c>
      <c r="K13" s="34">
        <v>0.7347457627118646</v>
      </c>
      <c r="L13" s="34">
        <v>0.3673728813559323</v>
      </c>
      <c r="M13" s="34">
        <v>0.3673728813559323</v>
      </c>
      <c r="N13" s="34">
        <v>2.326694915254238</v>
      </c>
      <c r="O13" s="34">
        <v>0.9796610169491529</v>
      </c>
      <c r="P13" s="34">
        <v>970.2970297029703</v>
      </c>
      <c r="Q13" s="35">
        <v>1</v>
      </c>
      <c r="R13" s="35">
        <v>2.375</v>
      </c>
      <c r="S13" s="35">
        <v>2.8</v>
      </c>
      <c r="T13" s="12"/>
      <c r="U13" s="12"/>
      <c r="V13" s="12" t="s">
        <v>156</v>
      </c>
      <c r="W13" s="12" t="s">
        <v>156</v>
      </c>
      <c r="X13" s="12" t="s">
        <v>156</v>
      </c>
      <c r="Y13" s="12" t="s">
        <v>156</v>
      </c>
      <c r="Z13" s="3"/>
    </row>
    <row r="14" spans="1:27" s="20" customFormat="1" ht="12">
      <c r="A14" s="20">
        <v>740</v>
      </c>
      <c r="B14" s="21">
        <v>225.55200000000002</v>
      </c>
      <c r="C14" s="20">
        <v>430</v>
      </c>
      <c r="D14" s="21">
        <v>0.20476190476190476</v>
      </c>
      <c r="E14" s="21">
        <v>0.29523809523809524</v>
      </c>
      <c r="F14" s="34">
        <v>20186.046511627905</v>
      </c>
      <c r="G14" s="34">
        <v>32730.232558139538</v>
      </c>
      <c r="H14" s="34">
        <v>43.68837209302326</v>
      </c>
      <c r="I14" s="34">
        <v>1.8744186046511628</v>
      </c>
      <c r="J14" s="34">
        <v>6.776744186046512</v>
      </c>
      <c r="K14" s="34">
        <v>1.1534883720930234</v>
      </c>
      <c r="L14" s="34">
        <v>1.0093023255813953</v>
      </c>
      <c r="M14" s="34">
        <v>0.8651162790697674</v>
      </c>
      <c r="N14" s="34">
        <v>1.2976744186046514</v>
      </c>
      <c r="O14" s="34">
        <v>0</v>
      </c>
      <c r="P14" s="34">
        <v>648.5714285714286</v>
      </c>
      <c r="Q14" s="35">
        <v>1.1666666666666667</v>
      </c>
      <c r="S14" s="35">
        <v>1.6214285714285714</v>
      </c>
      <c r="T14" s="12">
        <v>-13.45</v>
      </c>
      <c r="U14" s="12">
        <v>-59.3</v>
      </c>
      <c r="V14" s="12" t="s">
        <v>156</v>
      </c>
      <c r="W14" s="12" t="s">
        <v>156</v>
      </c>
      <c r="X14" s="12" t="s">
        <v>156</v>
      </c>
      <c r="Y14" s="12" t="s">
        <v>156</v>
      </c>
      <c r="Z14" s="3"/>
      <c r="AA14" s="105">
        <f>(T14+1000)/(U14+1000)</f>
        <v>1.0487402997767619</v>
      </c>
    </row>
    <row r="15" spans="1:26" s="20" customFormat="1" ht="12">
      <c r="A15" s="20">
        <v>800</v>
      </c>
      <c r="B15" s="21">
        <v>243.84</v>
      </c>
      <c r="C15" s="20">
        <v>477</v>
      </c>
      <c r="D15" s="21">
        <v>0.22714285714285715</v>
      </c>
      <c r="E15" s="21">
        <v>0.27285714285714285</v>
      </c>
      <c r="F15" s="34">
        <v>9850.314465408805</v>
      </c>
      <c r="G15" s="34">
        <v>49611.94968553459</v>
      </c>
      <c r="H15" s="34">
        <v>30.872327044025155</v>
      </c>
      <c r="I15" s="34">
        <v>1.0811320754716982</v>
      </c>
      <c r="J15" s="34">
        <v>2.762893081761006</v>
      </c>
      <c r="K15" s="34">
        <v>0.720754716981132</v>
      </c>
      <c r="L15" s="34">
        <v>0.24025157232704406</v>
      </c>
      <c r="M15" s="34">
        <v>0.360377358490566</v>
      </c>
      <c r="N15" s="34">
        <v>0</v>
      </c>
      <c r="O15" s="34">
        <v>0</v>
      </c>
      <c r="P15" s="34">
        <v>1475</v>
      </c>
      <c r="Q15" s="35">
        <v>0.6666666666666667</v>
      </c>
      <c r="S15" s="35">
        <v>5.036585365853658</v>
      </c>
      <c r="T15" s="12"/>
      <c r="U15" s="12"/>
      <c r="V15" s="12" t="s">
        <v>156</v>
      </c>
      <c r="W15" s="12" t="s">
        <v>156</v>
      </c>
      <c r="X15" s="12" t="s">
        <v>156</v>
      </c>
      <c r="Y15" s="12" t="s">
        <v>156</v>
      </c>
      <c r="Z15" s="3"/>
    </row>
    <row r="16" spans="1:26" s="20" customFormat="1" ht="12">
      <c r="A16" s="20">
        <v>860</v>
      </c>
      <c r="B16" s="21">
        <v>262.128</v>
      </c>
      <c r="C16" s="20">
        <v>337</v>
      </c>
      <c r="D16" s="21">
        <v>0.1604761904761905</v>
      </c>
      <c r="E16" s="21">
        <v>0.3395238095238095</v>
      </c>
      <c r="F16" s="34">
        <v>47815.43026706231</v>
      </c>
      <c r="G16" s="34">
        <v>46334.42136498516</v>
      </c>
      <c r="H16" s="34">
        <v>27.927596439169132</v>
      </c>
      <c r="I16" s="34">
        <v>1.6925816023738869</v>
      </c>
      <c r="J16" s="34">
        <v>2.7504451038575666</v>
      </c>
      <c r="K16" s="34">
        <v>1.0578635014836792</v>
      </c>
      <c r="L16" s="34">
        <v>0.4231454005934717</v>
      </c>
      <c r="M16" s="34">
        <v>0</v>
      </c>
      <c r="N16" s="34">
        <v>0</v>
      </c>
      <c r="O16" s="34">
        <v>0</v>
      </c>
      <c r="P16" s="34">
        <v>1510.344827586207</v>
      </c>
      <c r="Q16" s="35"/>
      <c r="S16" s="35">
        <v>0.9690265486725663</v>
      </c>
      <c r="T16" s="12"/>
      <c r="U16" s="12">
        <v>-59.6</v>
      </c>
      <c r="V16" s="12" t="s">
        <v>156</v>
      </c>
      <c r="W16" s="12" t="s">
        <v>156</v>
      </c>
      <c r="X16" s="12" t="s">
        <v>156</v>
      </c>
      <c r="Y16" s="12" t="s">
        <v>156</v>
      </c>
      <c r="Z16" s="3"/>
    </row>
    <row r="17" spans="1:26" s="20" customFormat="1" ht="12">
      <c r="A17" s="20">
        <v>920</v>
      </c>
      <c r="B17" s="21">
        <v>280.416</v>
      </c>
      <c r="C17" s="20">
        <v>508</v>
      </c>
      <c r="D17" s="21">
        <v>0.2419047619047619</v>
      </c>
      <c r="E17" s="21">
        <v>0.2580952380952381</v>
      </c>
      <c r="F17" s="34">
        <v>14510.236220472441</v>
      </c>
      <c r="G17" s="34">
        <v>38089.37007874016</v>
      </c>
      <c r="H17" s="34">
        <v>12.26968503937008</v>
      </c>
      <c r="I17" s="34">
        <v>0.960236220472441</v>
      </c>
      <c r="J17" s="34">
        <v>0.960236220472441</v>
      </c>
      <c r="K17" s="34">
        <v>0.6401574803149607</v>
      </c>
      <c r="L17" s="34">
        <v>0</v>
      </c>
      <c r="M17" s="34">
        <v>0.21338582677165355</v>
      </c>
      <c r="N17" s="34">
        <v>0</v>
      </c>
      <c r="O17" s="34">
        <v>0</v>
      </c>
      <c r="P17" s="34">
        <v>2879.032258064516</v>
      </c>
      <c r="Q17" s="35">
        <v>0</v>
      </c>
      <c r="S17" s="35">
        <v>2.625</v>
      </c>
      <c r="T17" s="12"/>
      <c r="U17" s="12"/>
      <c r="V17" s="12" t="s">
        <v>156</v>
      </c>
      <c r="W17" s="12" t="s">
        <v>156</v>
      </c>
      <c r="X17" s="12" t="s">
        <v>156</v>
      </c>
      <c r="Y17" s="12" t="s">
        <v>156</v>
      </c>
      <c r="Z17" s="3"/>
    </row>
    <row r="18" spans="1:27" s="20" customFormat="1" ht="12">
      <c r="A18" s="20">
        <v>980</v>
      </c>
      <c r="B18" s="21">
        <v>298.704</v>
      </c>
      <c r="C18" s="20">
        <v>390</v>
      </c>
      <c r="D18" s="21">
        <v>0.1857142857142857</v>
      </c>
      <c r="E18" s="21">
        <v>0.3142857142857143</v>
      </c>
      <c r="F18" s="34">
        <v>47215.38461538462</v>
      </c>
      <c r="G18" s="34">
        <v>20476.923076923078</v>
      </c>
      <c r="H18" s="34">
        <v>36.38461538461539</v>
      </c>
      <c r="I18" s="34">
        <v>6.938461538461539</v>
      </c>
      <c r="J18" s="34">
        <v>7.615384615384616</v>
      </c>
      <c r="K18" s="34">
        <v>4.4</v>
      </c>
      <c r="L18" s="34">
        <v>1.0153846153846153</v>
      </c>
      <c r="M18" s="34">
        <v>0.8461538461538463</v>
      </c>
      <c r="N18" s="34">
        <v>0</v>
      </c>
      <c r="O18" s="34">
        <v>0</v>
      </c>
      <c r="P18" s="34">
        <v>465.38461538461536</v>
      </c>
      <c r="Q18" s="35">
        <v>1.2</v>
      </c>
      <c r="S18" s="35">
        <v>0.4336917562724014</v>
      </c>
      <c r="T18" s="12">
        <v>-16.98</v>
      </c>
      <c r="U18" s="12">
        <v>-58.3</v>
      </c>
      <c r="V18" s="12" t="s">
        <v>156</v>
      </c>
      <c r="W18" s="12" t="s">
        <v>156</v>
      </c>
      <c r="X18" s="12" t="s">
        <v>156</v>
      </c>
      <c r="Y18" s="12" t="s">
        <v>156</v>
      </c>
      <c r="Z18" s="3">
        <v>-244</v>
      </c>
      <c r="AA18" s="105">
        <f>(T18+1000)/(U18+1000)</f>
        <v>1.043878092810874</v>
      </c>
    </row>
    <row r="19" spans="1:26" s="20" customFormat="1" ht="12">
      <c r="A19" s="20">
        <v>1040</v>
      </c>
      <c r="B19" s="21">
        <v>316.992</v>
      </c>
      <c r="C19" s="20">
        <v>537</v>
      </c>
      <c r="D19" s="21">
        <v>0.25571428571428567</v>
      </c>
      <c r="E19" s="21">
        <v>0.24428571428571433</v>
      </c>
      <c r="F19" s="34">
        <v>7929.050279329612</v>
      </c>
      <c r="G19" s="34">
        <v>112917.31843575423</v>
      </c>
      <c r="H19" s="34">
        <v>64.67430167597769</v>
      </c>
      <c r="I19" s="34">
        <v>0</v>
      </c>
      <c r="J19" s="34">
        <v>2.6748603351955316</v>
      </c>
      <c r="K19" s="34">
        <v>0.3821229050279331</v>
      </c>
      <c r="L19" s="34">
        <v>0.28659217877094983</v>
      </c>
      <c r="M19" s="34">
        <v>0.4776536312849164</v>
      </c>
      <c r="N19" s="34">
        <v>0</v>
      </c>
      <c r="O19" s="34">
        <v>0</v>
      </c>
      <c r="P19" s="34">
        <v>1676.595744680851</v>
      </c>
      <c r="Q19" s="35">
        <v>0.6</v>
      </c>
      <c r="S19" s="35">
        <v>14.240963855421686</v>
      </c>
      <c r="T19" s="12"/>
      <c r="U19" s="12"/>
      <c r="V19" s="12" t="s">
        <v>156</v>
      </c>
      <c r="W19" s="12" t="s">
        <v>156</v>
      </c>
      <c r="X19" s="12" t="s">
        <v>156</v>
      </c>
      <c r="Y19" s="12" t="s">
        <v>156</v>
      </c>
      <c r="Z19" s="3"/>
    </row>
    <row r="20" spans="1:27" s="20" customFormat="1" ht="12">
      <c r="A20" s="20">
        <v>1100</v>
      </c>
      <c r="B20" s="21">
        <v>335.28</v>
      </c>
      <c r="C20" s="20">
        <v>405</v>
      </c>
      <c r="D20" s="21">
        <v>0.19285714285714287</v>
      </c>
      <c r="E20" s="21">
        <v>0.30714285714285716</v>
      </c>
      <c r="F20" s="34">
        <v>54466.66666666667</v>
      </c>
      <c r="G20" s="34">
        <v>13775.925925925927</v>
      </c>
      <c r="H20" s="34">
        <v>77.55925925925926</v>
      </c>
      <c r="I20" s="34">
        <v>2.5481481481481483</v>
      </c>
      <c r="J20" s="34">
        <v>4.937037037037037</v>
      </c>
      <c r="K20" s="34">
        <v>1.751851851851852</v>
      </c>
      <c r="L20" s="34">
        <v>1.2740740740740741</v>
      </c>
      <c r="M20" s="34">
        <v>0.31851851851851853</v>
      </c>
      <c r="N20" s="34">
        <v>0.7962962962962963</v>
      </c>
      <c r="O20" s="34">
        <v>0</v>
      </c>
      <c r="P20" s="34">
        <v>166.988416988417</v>
      </c>
      <c r="Q20" s="35">
        <v>4</v>
      </c>
      <c r="S20" s="35">
        <v>0.25292397660818716</v>
      </c>
      <c r="T20" s="12">
        <v>-23</v>
      </c>
      <c r="U20" s="12">
        <v>-58.1</v>
      </c>
      <c r="V20" s="12" t="s">
        <v>156</v>
      </c>
      <c r="W20" s="12" t="s">
        <v>156</v>
      </c>
      <c r="X20" s="12" t="s">
        <v>156</v>
      </c>
      <c r="Y20" s="12" t="s">
        <v>156</v>
      </c>
      <c r="Z20" s="3"/>
      <c r="AA20" s="105">
        <f>(T20+1000)/(U20+1000)</f>
        <v>1.0372651024524897</v>
      </c>
    </row>
    <row r="21" spans="1:26" s="20" customFormat="1" ht="12">
      <c r="A21" s="20">
        <v>1160</v>
      </c>
      <c r="B21" s="21">
        <v>353.56800000000004</v>
      </c>
      <c r="C21" s="20">
        <v>423</v>
      </c>
      <c r="D21" s="21">
        <v>0.20142857142857143</v>
      </c>
      <c r="E21" s="21">
        <v>0.2985714285714286</v>
      </c>
      <c r="F21" s="34">
        <v>28163.12056737589</v>
      </c>
      <c r="G21" s="34">
        <v>41355.31914893618</v>
      </c>
      <c r="H21" s="34">
        <v>123.02836879432625</v>
      </c>
      <c r="I21" s="34">
        <v>1.4822695035460993</v>
      </c>
      <c r="J21" s="34">
        <v>3.112765957446809</v>
      </c>
      <c r="K21" s="34">
        <v>1.6304964539007094</v>
      </c>
      <c r="L21" s="34">
        <v>1.3340425531914895</v>
      </c>
      <c r="M21" s="34">
        <v>0.7411347517730497</v>
      </c>
      <c r="N21" s="34">
        <v>0</v>
      </c>
      <c r="O21" s="34">
        <v>0</v>
      </c>
      <c r="P21" s="34">
        <v>327.849588719154</v>
      </c>
      <c r="Q21" s="35">
        <v>1.8</v>
      </c>
      <c r="S21" s="35">
        <v>1.4684210526315788</v>
      </c>
      <c r="T21" s="12"/>
      <c r="U21" s="12"/>
      <c r="V21" s="12" t="s">
        <v>156</v>
      </c>
      <c r="W21" s="12" t="s">
        <v>156</v>
      </c>
      <c r="X21" s="12" t="s">
        <v>156</v>
      </c>
      <c r="Y21" s="12" t="s">
        <v>156</v>
      </c>
      <c r="Z21" s="3"/>
    </row>
    <row r="22" spans="1:26" s="20" customFormat="1" ht="12">
      <c r="A22" s="20">
        <v>1220</v>
      </c>
      <c r="B22" s="21">
        <v>371.856</v>
      </c>
      <c r="C22" s="20">
        <v>313</v>
      </c>
      <c r="D22" s="21">
        <v>0.14904761904761904</v>
      </c>
      <c r="E22" s="21">
        <v>0.35095238095238096</v>
      </c>
      <c r="F22" s="34">
        <v>419360.0638977636</v>
      </c>
      <c r="G22" s="34">
        <v>8547.316293929713</v>
      </c>
      <c r="H22" s="34">
        <v>16.01150159744409</v>
      </c>
      <c r="I22" s="34">
        <v>3.531948881789138</v>
      </c>
      <c r="J22" s="34">
        <v>2.354632587859425</v>
      </c>
      <c r="K22" s="34">
        <v>1.8837060702875401</v>
      </c>
      <c r="L22" s="34">
        <v>0.47092651757188503</v>
      </c>
      <c r="M22" s="34">
        <v>0.47092651757188503</v>
      </c>
      <c r="N22" s="34">
        <v>0</v>
      </c>
      <c r="O22" s="34">
        <v>0</v>
      </c>
      <c r="P22" s="34">
        <v>465.3846153846154</v>
      </c>
      <c r="Q22" s="35">
        <v>1</v>
      </c>
      <c r="S22" s="35">
        <v>0.020381807973048848</v>
      </c>
      <c r="T22" s="12"/>
      <c r="U22" s="12">
        <v>-58.7</v>
      </c>
      <c r="V22" s="12" t="s">
        <v>156</v>
      </c>
      <c r="W22" s="12" t="s">
        <v>156</v>
      </c>
      <c r="X22" s="12" t="s">
        <v>156</v>
      </c>
      <c r="Y22" s="12" t="s">
        <v>156</v>
      </c>
      <c r="Z22" s="3"/>
    </row>
    <row r="23" spans="1:26" s="20" customFormat="1" ht="12">
      <c r="A23" s="20">
        <v>1280</v>
      </c>
      <c r="B23" s="21">
        <v>390.144</v>
      </c>
      <c r="C23" s="20">
        <v>506</v>
      </c>
      <c r="D23" s="21">
        <v>0.24095238095238095</v>
      </c>
      <c r="E23" s="21">
        <v>0.2590476190476191</v>
      </c>
      <c r="F23" s="34">
        <v>13331.22529644269</v>
      </c>
      <c r="G23" s="34">
        <v>38596.04743083005</v>
      </c>
      <c r="H23" s="34">
        <v>118.04584980237155</v>
      </c>
      <c r="I23" s="34">
        <v>1.1826086956521742</v>
      </c>
      <c r="J23" s="34">
        <v>5.48300395256917</v>
      </c>
      <c r="K23" s="34">
        <v>0.7525691699604744</v>
      </c>
      <c r="L23" s="34">
        <v>0.32252964426877473</v>
      </c>
      <c r="M23" s="34">
        <v>0.5375494071146246</v>
      </c>
      <c r="N23" s="34">
        <v>0</v>
      </c>
      <c r="O23" s="34">
        <v>0</v>
      </c>
      <c r="P23" s="34">
        <v>312.44560487380335</v>
      </c>
      <c r="Q23" s="35">
        <v>0.6</v>
      </c>
      <c r="S23" s="35">
        <v>2.8951612903225805</v>
      </c>
      <c r="T23" s="12"/>
      <c r="U23" s="12"/>
      <c r="V23" s="12" t="s">
        <v>156</v>
      </c>
      <c r="W23" s="12" t="s">
        <v>156</v>
      </c>
      <c r="X23" s="12" t="s">
        <v>156</v>
      </c>
      <c r="Y23" s="12" t="s">
        <v>156</v>
      </c>
      <c r="Z23" s="3"/>
    </row>
    <row r="24" spans="1:27" s="20" customFormat="1" ht="12">
      <c r="A24" s="20">
        <v>1340</v>
      </c>
      <c r="B24" s="21">
        <v>408.432</v>
      </c>
      <c r="C24" s="20">
        <v>365</v>
      </c>
      <c r="D24" s="21">
        <v>0.1738095238095238</v>
      </c>
      <c r="E24" s="21">
        <v>0.3261904761904762</v>
      </c>
      <c r="F24" s="34">
        <v>29089.04109589041</v>
      </c>
      <c r="G24" s="34">
        <v>33593.15068493151</v>
      </c>
      <c r="H24" s="34">
        <v>160.08356164383562</v>
      </c>
      <c r="I24" s="34">
        <v>2.252054794520548</v>
      </c>
      <c r="J24" s="34">
        <v>34.343835616438355</v>
      </c>
      <c r="K24" s="34">
        <v>1.6890410958904112</v>
      </c>
      <c r="L24" s="34">
        <v>4.316438356164383</v>
      </c>
      <c r="M24" s="34">
        <v>2.627397260273973</v>
      </c>
      <c r="N24" s="34">
        <v>0</v>
      </c>
      <c r="O24" s="34">
        <v>0</v>
      </c>
      <c r="P24" s="34">
        <v>172.7799227799228</v>
      </c>
      <c r="Q24" s="35">
        <v>1.6428571428571428</v>
      </c>
      <c r="S24" s="35">
        <v>1.1548387096774193</v>
      </c>
      <c r="T24" s="12">
        <v>-15.88</v>
      </c>
      <c r="U24" s="12">
        <v>-58</v>
      </c>
      <c r="V24" s="12" t="s">
        <v>156</v>
      </c>
      <c r="W24" s="12" t="s">
        <v>156</v>
      </c>
      <c r="X24" s="12" t="s">
        <v>156</v>
      </c>
      <c r="Y24" s="12" t="s">
        <v>156</v>
      </c>
      <c r="Z24" s="3"/>
      <c r="AA24" s="105">
        <f>(T24+1000)/(U24+1000)</f>
        <v>1.0447133757961784</v>
      </c>
    </row>
    <row r="25" spans="1:26" s="20" customFormat="1" ht="12">
      <c r="A25" s="20">
        <v>1400</v>
      </c>
      <c r="B25" s="21">
        <v>426.72</v>
      </c>
      <c r="C25" s="20">
        <v>237</v>
      </c>
      <c r="D25" s="21">
        <v>0.11285714285714285</v>
      </c>
      <c r="E25" s="21">
        <v>0.3871428571428571</v>
      </c>
      <c r="F25" s="34">
        <v>27443.037974683542</v>
      </c>
      <c r="G25" s="34">
        <v>18661.26582278481</v>
      </c>
      <c r="H25" s="34">
        <v>253.50506329113927</v>
      </c>
      <c r="I25" s="34">
        <v>3.0873417721518988</v>
      </c>
      <c r="J25" s="34">
        <v>188.67088607594937</v>
      </c>
      <c r="K25" s="34">
        <v>2.40126582278481</v>
      </c>
      <c r="L25" s="34">
        <v>58.659493670886086</v>
      </c>
      <c r="M25" s="34">
        <v>53.856962025316456</v>
      </c>
      <c r="N25" s="34">
        <v>38.42025316455696</v>
      </c>
      <c r="O25" s="34">
        <v>14.407594936708861</v>
      </c>
      <c r="P25" s="34">
        <v>42.20325833979829</v>
      </c>
      <c r="Q25" s="35">
        <v>1.0891719745222932</v>
      </c>
      <c r="R25" s="35">
        <v>2.6666666666666665</v>
      </c>
      <c r="S25" s="35">
        <v>0.68</v>
      </c>
      <c r="T25" s="12"/>
      <c r="U25" s="12"/>
      <c r="V25" s="12" t="s">
        <v>156</v>
      </c>
      <c r="W25" s="12" t="s">
        <v>156</v>
      </c>
      <c r="X25" s="12" t="s">
        <v>156</v>
      </c>
      <c r="Y25" s="12" t="s">
        <v>156</v>
      </c>
      <c r="Z25" s="3"/>
    </row>
    <row r="26" spans="1:27" s="20" customFormat="1" ht="12">
      <c r="A26" s="20">
        <v>1460</v>
      </c>
      <c r="B26" s="21">
        <v>445.00800000000004</v>
      </c>
      <c r="C26" s="20">
        <v>328</v>
      </c>
      <c r="D26" s="21">
        <v>0.15619047619047619</v>
      </c>
      <c r="E26" s="21">
        <v>0.3438095238095238</v>
      </c>
      <c r="F26" s="34">
        <v>20911.585365853658</v>
      </c>
      <c r="G26" s="34">
        <v>41382.92682926829</v>
      </c>
      <c r="H26" s="34">
        <v>313.6737804878049</v>
      </c>
      <c r="I26" s="34">
        <v>1.7609756097560976</v>
      </c>
      <c r="J26" s="34">
        <v>257.9829268292683</v>
      </c>
      <c r="K26" s="34">
        <v>1.5408536585365853</v>
      </c>
      <c r="L26" s="34">
        <v>101.2560975609756</v>
      </c>
      <c r="M26" s="34">
        <v>86.7280487804878</v>
      </c>
      <c r="N26" s="34">
        <v>48.20670731707317</v>
      </c>
      <c r="O26" s="34">
        <v>18.490243902439026</v>
      </c>
      <c r="P26" s="34">
        <v>72.39122063919908</v>
      </c>
      <c r="Q26" s="35">
        <v>1.16751269035533</v>
      </c>
      <c r="R26" s="35">
        <v>2.6071428571428568</v>
      </c>
      <c r="S26" s="35">
        <v>1.9789473684210526</v>
      </c>
      <c r="T26" s="12">
        <v>-14.1</v>
      </c>
      <c r="U26" s="12">
        <v>-56.4</v>
      </c>
      <c r="V26" s="12">
        <v>-45.1</v>
      </c>
      <c r="W26" s="12">
        <v>-27.4</v>
      </c>
      <c r="X26" s="12" t="s">
        <v>156</v>
      </c>
      <c r="Y26" s="12" t="s">
        <v>156</v>
      </c>
      <c r="Z26" s="3"/>
      <c r="AA26" s="105">
        <f>(T26+1000)/(U26+1000)</f>
        <v>1.04482831708351</v>
      </c>
    </row>
    <row r="27" spans="1:26" s="20" customFormat="1" ht="12">
      <c r="A27" s="20">
        <v>1520</v>
      </c>
      <c r="B27" s="21">
        <v>463.29600000000005</v>
      </c>
      <c r="C27" s="20">
        <v>344</v>
      </c>
      <c r="D27" s="21">
        <v>0.1638095238095238</v>
      </c>
      <c r="E27" s="21">
        <v>0.3361904761904762</v>
      </c>
      <c r="F27" s="34">
        <v>13545.348837209305</v>
      </c>
      <c r="G27" s="34">
        <v>51308.139534883725</v>
      </c>
      <c r="H27" s="34">
        <v>414.775</v>
      </c>
      <c r="I27" s="34">
        <v>1.8470930232558143</v>
      </c>
      <c r="J27" s="34">
        <v>346.432558139535</v>
      </c>
      <c r="K27" s="34">
        <v>1.6418604651162796</v>
      </c>
      <c r="L27" s="34">
        <v>129.296511627907</v>
      </c>
      <c r="M27" s="34">
        <v>106.31046511627908</v>
      </c>
      <c r="N27" s="34">
        <v>36.12093023255815</v>
      </c>
      <c r="O27" s="34">
        <v>10.877325581395349</v>
      </c>
      <c r="P27" s="34">
        <v>67.40361283364788</v>
      </c>
      <c r="Q27" s="35">
        <v>1.2162162162162162</v>
      </c>
      <c r="R27" s="35">
        <v>3.3207547169811327</v>
      </c>
      <c r="S27" s="35">
        <v>3.787878787878788</v>
      </c>
      <c r="T27" s="12"/>
      <c r="U27" s="12"/>
      <c r="V27" s="12" t="s">
        <v>156</v>
      </c>
      <c r="W27" s="12" t="s">
        <v>156</v>
      </c>
      <c r="X27" s="12" t="s">
        <v>156</v>
      </c>
      <c r="Y27" s="12" t="s">
        <v>156</v>
      </c>
      <c r="Z27" s="3"/>
    </row>
    <row r="28" spans="1:27" s="20" customFormat="1" ht="12">
      <c r="A28" s="20">
        <v>1580</v>
      </c>
      <c r="B28" s="21">
        <v>481.584</v>
      </c>
      <c r="C28" s="20">
        <v>585</v>
      </c>
      <c r="D28" s="21">
        <v>0.2785714285714286</v>
      </c>
      <c r="E28" s="21">
        <v>0.22142857142857142</v>
      </c>
      <c r="F28" s="34">
        <v>9538.461538461537</v>
      </c>
      <c r="G28" s="34">
        <v>47851.28205128205</v>
      </c>
      <c r="H28" s="34">
        <v>416.03589743589737</v>
      </c>
      <c r="I28" s="34">
        <v>0</v>
      </c>
      <c r="J28" s="34">
        <v>357.21538461538455</v>
      </c>
      <c r="K28" s="34">
        <v>0</v>
      </c>
      <c r="L28" s="34">
        <v>136.47948717948717</v>
      </c>
      <c r="M28" s="34">
        <v>104.92307692307692</v>
      </c>
      <c r="N28" s="34">
        <v>27.58205128205128</v>
      </c>
      <c r="O28" s="34">
        <v>6.358974358974359</v>
      </c>
      <c r="P28" s="34">
        <v>61.88322368421053</v>
      </c>
      <c r="Q28" s="35">
        <v>1.3007575757575758</v>
      </c>
      <c r="R28" s="35">
        <v>4.3375</v>
      </c>
      <c r="S28" s="35">
        <v>5.016666666666667</v>
      </c>
      <c r="T28" s="12"/>
      <c r="U28" s="12">
        <v>-55.9</v>
      </c>
      <c r="V28" s="12">
        <v>-47</v>
      </c>
      <c r="W28" s="12">
        <v>-27</v>
      </c>
      <c r="X28" s="12">
        <v>-26.9</v>
      </c>
      <c r="Y28" s="12">
        <v>-26.4</v>
      </c>
      <c r="Z28" s="3"/>
      <c r="AA28" s="105">
        <f>(T28+1000)/(U28+1000)</f>
        <v>1.0592098294672174</v>
      </c>
    </row>
    <row r="29" spans="1:26" s="20" customFormat="1" ht="12">
      <c r="A29" s="20">
        <v>1640</v>
      </c>
      <c r="B29" s="21">
        <v>499.872</v>
      </c>
      <c r="C29" s="20">
        <v>419</v>
      </c>
      <c r="D29" s="21">
        <v>0.19952380952380952</v>
      </c>
      <c r="E29" s="21">
        <v>0.30047619047619045</v>
      </c>
      <c r="F29" s="34">
        <v>8885.202863961813</v>
      </c>
      <c r="G29" s="34">
        <v>45329.59427207637</v>
      </c>
      <c r="H29" s="34">
        <v>303.90405727923627</v>
      </c>
      <c r="I29" s="34">
        <v>1.0541766109785202</v>
      </c>
      <c r="J29" s="34">
        <v>236.88854415274463</v>
      </c>
      <c r="K29" s="34">
        <v>0</v>
      </c>
      <c r="L29" s="34">
        <v>94.27350835322196</v>
      </c>
      <c r="M29" s="34">
        <v>94.27350835322196</v>
      </c>
      <c r="N29" s="34">
        <v>29.36634844868735</v>
      </c>
      <c r="O29" s="34">
        <v>10.69236276849642</v>
      </c>
      <c r="P29" s="34">
        <v>83.82066276803118</v>
      </c>
      <c r="Q29" s="35">
        <v>1</v>
      </c>
      <c r="R29" s="35">
        <v>2.746478873239437</v>
      </c>
      <c r="S29" s="35">
        <v>5.101694915254237</v>
      </c>
      <c r="T29" s="12"/>
      <c r="U29" s="12"/>
      <c r="V29" s="12" t="s">
        <v>156</v>
      </c>
      <c r="W29" s="12" t="s">
        <v>156</v>
      </c>
      <c r="X29" s="12" t="s">
        <v>156</v>
      </c>
      <c r="Y29" s="12" t="s">
        <v>156</v>
      </c>
      <c r="Z29" s="3"/>
    </row>
    <row r="30" spans="1:27" s="20" customFormat="1" ht="12">
      <c r="A30" s="20">
        <v>1700</v>
      </c>
      <c r="B30" s="21">
        <v>518.16</v>
      </c>
      <c r="C30" s="20">
        <v>484</v>
      </c>
      <c r="D30" s="21">
        <v>0.23047619047619045</v>
      </c>
      <c r="E30" s="21">
        <v>0.26952380952380955</v>
      </c>
      <c r="F30" s="34">
        <v>9940.0826446281</v>
      </c>
      <c r="G30" s="34">
        <v>37655.37190082646</v>
      </c>
      <c r="H30" s="34">
        <v>239.02975206611578</v>
      </c>
      <c r="I30" s="34">
        <v>0.8185950413223142</v>
      </c>
      <c r="J30" s="34">
        <v>152.25867768595043</v>
      </c>
      <c r="K30" s="34">
        <v>0.7016528925619836</v>
      </c>
      <c r="L30" s="34">
        <v>65.37066115702481</v>
      </c>
      <c r="M30" s="34">
        <v>62.44710743801654</v>
      </c>
      <c r="N30" s="34">
        <v>28.41694214876034</v>
      </c>
      <c r="O30" s="34">
        <v>13.56528925619835</v>
      </c>
      <c r="P30" s="34">
        <v>96.23430962343096</v>
      </c>
      <c r="Q30" s="35">
        <v>1.046816479400749</v>
      </c>
      <c r="R30" s="35">
        <v>2.094827586206897</v>
      </c>
      <c r="S30" s="35">
        <v>3.788235294117647</v>
      </c>
      <c r="T30" s="12">
        <v>-14.97</v>
      </c>
      <c r="U30" s="12">
        <v>-56</v>
      </c>
      <c r="V30" s="12">
        <v>-46.3</v>
      </c>
      <c r="W30" s="12">
        <v>-26.9</v>
      </c>
      <c r="X30" s="12" t="s">
        <v>156</v>
      </c>
      <c r="Y30" s="12" t="s">
        <v>156</v>
      </c>
      <c r="Z30" s="3">
        <v>-229</v>
      </c>
      <c r="AA30" s="105">
        <f>(T30+1000)/(U30+1000)</f>
        <v>1.0434639830508474</v>
      </c>
    </row>
    <row r="31" spans="1:26" s="20" customFormat="1" ht="12">
      <c r="A31" s="20">
        <v>1760</v>
      </c>
      <c r="B31" s="21">
        <v>536.448</v>
      </c>
      <c r="C31" s="20">
        <v>432</v>
      </c>
      <c r="D31" s="21">
        <v>0.20571428571428568</v>
      </c>
      <c r="E31" s="21">
        <v>0.2942857142857143</v>
      </c>
      <c r="F31" s="34">
        <v>43202.77777777779</v>
      </c>
      <c r="G31" s="34">
        <v>31472.22222222223</v>
      </c>
      <c r="H31" s="34">
        <v>125.88888888888893</v>
      </c>
      <c r="I31" s="34">
        <v>1.5736111111111117</v>
      </c>
      <c r="J31" s="34">
        <v>31.615277777777788</v>
      </c>
      <c r="K31" s="34">
        <v>0.715277777777778</v>
      </c>
      <c r="L31" s="34">
        <v>11.015277777777781</v>
      </c>
      <c r="M31" s="34">
        <v>9.298611111111114</v>
      </c>
      <c r="N31" s="34">
        <v>4.577777777777779</v>
      </c>
      <c r="O31" s="34">
        <v>1.716666666666667</v>
      </c>
      <c r="P31" s="34">
        <v>199.81834695731155</v>
      </c>
      <c r="Q31" s="35">
        <v>1.1846153846153846</v>
      </c>
      <c r="R31" s="35">
        <v>2.666666666666667</v>
      </c>
      <c r="S31" s="35">
        <v>0.7284768211920529</v>
      </c>
      <c r="T31" s="12"/>
      <c r="U31" s="12"/>
      <c r="V31" s="12" t="s">
        <v>156</v>
      </c>
      <c r="W31" s="12" t="s">
        <v>156</v>
      </c>
      <c r="X31" s="12" t="s">
        <v>156</v>
      </c>
      <c r="Y31" s="12" t="s">
        <v>156</v>
      </c>
      <c r="Z31" s="3"/>
    </row>
    <row r="32" spans="1:27" s="20" customFormat="1" ht="12">
      <c r="A32" s="20">
        <v>1820</v>
      </c>
      <c r="B32" s="21">
        <v>554.736</v>
      </c>
      <c r="C32" s="20">
        <v>542</v>
      </c>
      <c r="D32" s="21">
        <v>0.2580952380952381</v>
      </c>
      <c r="E32" s="21">
        <v>0.2419047619047619</v>
      </c>
      <c r="F32" s="34">
        <v>25681.180811808117</v>
      </c>
      <c r="G32" s="34">
        <v>23712.91512915129</v>
      </c>
      <c r="H32" s="34">
        <v>52.20590405904059</v>
      </c>
      <c r="I32" s="34">
        <v>1.0309963099630997</v>
      </c>
      <c r="J32" s="34">
        <v>13.309225092250921</v>
      </c>
      <c r="K32" s="34">
        <v>0.7498154981549816</v>
      </c>
      <c r="L32" s="34">
        <v>3.46789667896679</v>
      </c>
      <c r="M32" s="34">
        <v>3.46789667896679</v>
      </c>
      <c r="N32" s="34">
        <v>1.9682656826568266</v>
      </c>
      <c r="O32" s="34">
        <v>0.7498154981549816</v>
      </c>
      <c r="P32" s="34">
        <v>361.94563662374816</v>
      </c>
      <c r="Q32" s="35">
        <v>1</v>
      </c>
      <c r="R32" s="35">
        <v>2.625</v>
      </c>
      <c r="S32" s="35">
        <v>0.9233576642335767</v>
      </c>
      <c r="T32" s="12">
        <v>-4.7</v>
      </c>
      <c r="U32" s="12">
        <v>-56.5</v>
      </c>
      <c r="V32" s="12" t="s">
        <v>156</v>
      </c>
      <c r="W32" s="12" t="s">
        <v>156</v>
      </c>
      <c r="X32" s="12" t="s">
        <v>156</v>
      </c>
      <c r="Y32" s="12" t="s">
        <v>156</v>
      </c>
      <c r="Z32" s="3"/>
      <c r="AA32" s="105">
        <f>(T32+1000)/(U32+1000)</f>
        <v>1.0549019607843138</v>
      </c>
    </row>
    <row r="33" spans="1:26" s="20" customFormat="1" ht="12">
      <c r="A33" s="20">
        <v>1880</v>
      </c>
      <c r="B33" s="21">
        <v>573.024</v>
      </c>
      <c r="C33" s="20">
        <v>531</v>
      </c>
      <c r="D33" s="21">
        <v>0.25285714285714284</v>
      </c>
      <c r="E33" s="21">
        <v>0.24714285714285716</v>
      </c>
      <c r="F33" s="34">
        <v>17690.960451977404</v>
      </c>
      <c r="G33" s="34">
        <v>15247.457627118645</v>
      </c>
      <c r="H33" s="34">
        <v>37.14124293785311</v>
      </c>
      <c r="I33" s="34">
        <v>1.1728813559322036</v>
      </c>
      <c r="J33" s="34">
        <v>8.405649717514125</v>
      </c>
      <c r="K33" s="34">
        <v>0.8796610169491527</v>
      </c>
      <c r="L33" s="34">
        <v>2.541242937853108</v>
      </c>
      <c r="M33" s="34">
        <v>2.541242937853108</v>
      </c>
      <c r="N33" s="34">
        <v>1.4661016949152545</v>
      </c>
      <c r="O33" s="34">
        <v>0</v>
      </c>
      <c r="P33" s="34">
        <v>334.7639484978541</v>
      </c>
      <c r="Q33" s="35">
        <v>1</v>
      </c>
      <c r="R33" s="35"/>
      <c r="S33" s="35">
        <v>0.861878453038674</v>
      </c>
      <c r="T33" s="12"/>
      <c r="U33" s="12"/>
      <c r="V33" s="12" t="s">
        <v>156</v>
      </c>
      <c r="W33" s="12" t="s">
        <v>156</v>
      </c>
      <c r="X33" s="12" t="s">
        <v>156</v>
      </c>
      <c r="Y33" s="12" t="s">
        <v>156</v>
      </c>
      <c r="Z33" s="3"/>
    </row>
    <row r="34" spans="1:26" s="20" customFormat="1" ht="12">
      <c r="A34" s="20">
        <v>1940</v>
      </c>
      <c r="B34" s="21">
        <v>591.312</v>
      </c>
      <c r="C34" s="20">
        <v>448</v>
      </c>
      <c r="D34" s="21">
        <v>0.21333333333333332</v>
      </c>
      <c r="E34" s="21">
        <v>0.2866666666666667</v>
      </c>
      <c r="F34" s="34">
        <v>62753.12500000001</v>
      </c>
      <c r="G34" s="34">
        <v>20021.875000000004</v>
      </c>
      <c r="H34" s="34">
        <v>39.371875</v>
      </c>
      <c r="I34" s="34">
        <v>2.15</v>
      </c>
      <c r="J34" s="34">
        <v>9.40625</v>
      </c>
      <c r="K34" s="34">
        <v>1.34375</v>
      </c>
      <c r="L34" s="34">
        <v>2.821875</v>
      </c>
      <c r="M34" s="34">
        <v>2.6875</v>
      </c>
      <c r="N34" s="34">
        <v>1.34375</v>
      </c>
      <c r="O34" s="34">
        <v>0</v>
      </c>
      <c r="P34" s="34">
        <v>410.4683195592287</v>
      </c>
      <c r="Q34" s="35">
        <v>1.05</v>
      </c>
      <c r="R34" s="35"/>
      <c r="S34" s="35">
        <v>0.31905781584582443</v>
      </c>
      <c r="T34" s="12"/>
      <c r="U34" s="12">
        <v>-55.6</v>
      </c>
      <c r="V34" s="12" t="s">
        <v>156</v>
      </c>
      <c r="W34" s="12" t="s">
        <v>156</v>
      </c>
      <c r="X34" s="12" t="s">
        <v>156</v>
      </c>
      <c r="Y34" s="12" t="s">
        <v>156</v>
      </c>
      <c r="Z34" s="3"/>
    </row>
    <row r="35" spans="1:26" s="20" customFormat="1" ht="12">
      <c r="A35" s="20">
        <v>2000</v>
      </c>
      <c r="B35" s="21">
        <v>609.6</v>
      </c>
      <c r="C35" s="20">
        <v>606</v>
      </c>
      <c r="D35" s="21">
        <v>0.28857142857142853</v>
      </c>
      <c r="E35" s="21">
        <v>0.21142857142857147</v>
      </c>
      <c r="F35" s="34">
        <v>11429.702970297032</v>
      </c>
      <c r="G35" s="34">
        <v>27475.247524752485</v>
      </c>
      <c r="H35" s="34">
        <v>65.79405940594062</v>
      </c>
      <c r="I35" s="34">
        <v>0.7326732673267329</v>
      </c>
      <c r="J35" s="34">
        <v>6.887128712871289</v>
      </c>
      <c r="K35" s="34">
        <v>0.5861386138613863</v>
      </c>
      <c r="L35" s="34">
        <v>2.1980198019801986</v>
      </c>
      <c r="M35" s="34">
        <v>2.1247524752475253</v>
      </c>
      <c r="N35" s="34">
        <v>1.7584158415841586</v>
      </c>
      <c r="O35" s="34">
        <v>1.1722772277227727</v>
      </c>
      <c r="P35" s="34">
        <v>378.0241935483871</v>
      </c>
      <c r="Q35" s="35">
        <v>1.0344827586206897</v>
      </c>
      <c r="R35" s="35">
        <v>1.5</v>
      </c>
      <c r="S35" s="35">
        <v>2.4038461538461537</v>
      </c>
      <c r="T35" s="12"/>
      <c r="U35" s="12"/>
      <c r="V35" s="12" t="s">
        <v>156</v>
      </c>
      <c r="W35" s="12" t="s">
        <v>156</v>
      </c>
      <c r="X35" s="12" t="s">
        <v>156</v>
      </c>
      <c r="Y35" s="12" t="s">
        <v>156</v>
      </c>
      <c r="Z35" s="3"/>
    </row>
    <row r="36" spans="1:27" s="20" customFormat="1" ht="12">
      <c r="A36" s="20">
        <v>2180</v>
      </c>
      <c r="B36" s="21">
        <v>664.464</v>
      </c>
      <c r="C36" s="20">
        <v>389</v>
      </c>
      <c r="D36" s="21">
        <v>0.18523809523809523</v>
      </c>
      <c r="E36" s="21">
        <v>0.3147619047619048</v>
      </c>
      <c r="F36" s="34">
        <v>339.84575835475584</v>
      </c>
      <c r="G36" s="34">
        <v>17671.979434447305</v>
      </c>
      <c r="H36" s="34">
        <v>422.4282776349615</v>
      </c>
      <c r="I36" s="34">
        <v>2.039074550128535</v>
      </c>
      <c r="J36" s="34">
        <v>124.38354755784064</v>
      </c>
      <c r="K36" s="34">
        <v>2.208997429305913</v>
      </c>
      <c r="L36" s="34">
        <v>22.429820051413884</v>
      </c>
      <c r="M36" s="34">
        <v>18.351670951156816</v>
      </c>
      <c r="N36" s="34">
        <v>10.705141388174809</v>
      </c>
      <c r="O36" s="34">
        <v>4.417994858611826</v>
      </c>
      <c r="P36" s="34">
        <v>32.318210068365445</v>
      </c>
      <c r="Q36" s="35">
        <v>1.222222222222222</v>
      </c>
      <c r="R36" s="35">
        <v>2.423076923076923</v>
      </c>
      <c r="S36" s="35">
        <v>52</v>
      </c>
      <c r="T36" s="12">
        <v>-14.7</v>
      </c>
      <c r="U36" s="12">
        <v>-52.6</v>
      </c>
      <c r="V36" s="12" t="s">
        <v>156</v>
      </c>
      <c r="W36" s="12" t="s">
        <v>156</v>
      </c>
      <c r="X36" s="12" t="s">
        <v>156</v>
      </c>
      <c r="Y36" s="12" t="s">
        <v>156</v>
      </c>
      <c r="Z36" s="3"/>
      <c r="AA36" s="105">
        <f>(T36+1000)/(U36+1000)</f>
        <v>1.0400042220814862</v>
      </c>
    </row>
    <row r="37" spans="1:26" s="20" customFormat="1" ht="12">
      <c r="A37" s="20">
        <v>2240</v>
      </c>
      <c r="B37" s="21">
        <v>682.7520000000001</v>
      </c>
      <c r="C37" s="20">
        <v>432</v>
      </c>
      <c r="D37" s="21">
        <v>0.20571428571428568</v>
      </c>
      <c r="E37" s="21">
        <v>0.2942857142857143</v>
      </c>
      <c r="F37" s="34">
        <v>243.19444444444449</v>
      </c>
      <c r="G37" s="34">
        <v>24605.555555555562</v>
      </c>
      <c r="H37" s="34">
        <v>1060.1847222222225</v>
      </c>
      <c r="I37" s="34">
        <v>0.715277777777778</v>
      </c>
      <c r="J37" s="34">
        <v>394.40416666666675</v>
      </c>
      <c r="K37" s="34">
        <v>1.001388888888889</v>
      </c>
      <c r="L37" s="34">
        <v>87.2638888888889</v>
      </c>
      <c r="M37" s="34">
        <v>63.373611111111124</v>
      </c>
      <c r="N37" s="34">
        <v>32.75972222222223</v>
      </c>
      <c r="O37" s="34">
        <v>12.016666666666671</v>
      </c>
      <c r="P37" s="34">
        <v>16.91581431943352</v>
      </c>
      <c r="Q37" s="35">
        <v>1.376975169300226</v>
      </c>
      <c r="R37" s="35">
        <v>2.726190476190476</v>
      </c>
      <c r="S37" s="35">
        <v>101.17647058823529</v>
      </c>
      <c r="T37" s="12"/>
      <c r="U37" s="12"/>
      <c r="V37" s="12" t="s">
        <v>156</v>
      </c>
      <c r="W37" s="12" t="s">
        <v>156</v>
      </c>
      <c r="X37" s="12" t="s">
        <v>156</v>
      </c>
      <c r="Y37" s="12" t="s">
        <v>156</v>
      </c>
      <c r="Z37" s="3"/>
    </row>
    <row r="38" spans="1:27" s="20" customFormat="1" ht="12">
      <c r="A38" s="20">
        <v>2300</v>
      </c>
      <c r="B38" s="21">
        <v>701.04</v>
      </c>
      <c r="C38" s="20">
        <v>366</v>
      </c>
      <c r="D38" s="21">
        <v>0.17428571428571427</v>
      </c>
      <c r="E38" s="21">
        <v>0.32571428571428573</v>
      </c>
      <c r="F38" s="34">
        <v>429.8360655737706</v>
      </c>
      <c r="G38" s="34">
        <v>18352.131147540986</v>
      </c>
      <c r="H38" s="34">
        <v>932.7442622950822</v>
      </c>
      <c r="I38" s="34">
        <v>1.3081967213114756</v>
      </c>
      <c r="J38" s="34">
        <v>391.15081967213126</v>
      </c>
      <c r="K38" s="34">
        <v>1.4950819672131153</v>
      </c>
      <c r="L38" s="34">
        <v>76.99672131147543</v>
      </c>
      <c r="M38" s="34">
        <v>55.31803278688526</v>
      </c>
      <c r="N38" s="34">
        <v>23.360655737704924</v>
      </c>
      <c r="O38" s="34">
        <v>7.662295081967214</v>
      </c>
      <c r="P38" s="34">
        <v>13.862224731789947</v>
      </c>
      <c r="Q38" s="35">
        <v>1.3918918918918919</v>
      </c>
      <c r="R38" s="35">
        <v>3.048780487804878</v>
      </c>
      <c r="S38" s="35">
        <v>42.69565217391305</v>
      </c>
      <c r="T38" s="12">
        <v>-15.16</v>
      </c>
      <c r="U38" s="12">
        <v>-51.4</v>
      </c>
      <c r="V38" s="12">
        <v>-33.5</v>
      </c>
      <c r="W38" s="12">
        <v>-29.4</v>
      </c>
      <c r="X38" s="12" t="s">
        <v>156</v>
      </c>
      <c r="Y38" s="12" t="s">
        <v>156</v>
      </c>
      <c r="Z38" s="3"/>
      <c r="AA38" s="105">
        <f>(T38+1000)/(U38+1000)</f>
        <v>1.0382036685642</v>
      </c>
    </row>
    <row r="39" spans="1:26" s="20" customFormat="1" ht="12">
      <c r="A39" s="20">
        <v>2360</v>
      </c>
      <c r="B39" s="21">
        <v>719.3280000000001</v>
      </c>
      <c r="C39" s="20">
        <v>329</v>
      </c>
      <c r="D39" s="21">
        <v>0.15666666666666665</v>
      </c>
      <c r="E39" s="21">
        <v>0.3433333333333334</v>
      </c>
      <c r="F39" s="34">
        <v>635.5319148936171</v>
      </c>
      <c r="G39" s="34">
        <v>16501.914893617024</v>
      </c>
      <c r="H39" s="34">
        <v>1478.1595744680856</v>
      </c>
      <c r="I39" s="34">
        <v>1.095744680851064</v>
      </c>
      <c r="J39" s="34">
        <v>662.2680851063831</v>
      </c>
      <c r="K39" s="34">
        <v>1.7531914893617027</v>
      </c>
      <c r="L39" s="34">
        <v>107.6021276595745</v>
      </c>
      <c r="M39" s="34">
        <v>66.8404255319149</v>
      </c>
      <c r="N39" s="34">
        <v>21.91489361702128</v>
      </c>
      <c r="O39" s="34">
        <v>5.259574468085107</v>
      </c>
      <c r="P39" s="34">
        <v>7.709634483464728</v>
      </c>
      <c r="Q39" s="35">
        <v>1.6098360655737705</v>
      </c>
      <c r="R39" s="35">
        <v>4.166666666666667</v>
      </c>
      <c r="S39" s="35">
        <v>25.96551724137931</v>
      </c>
      <c r="T39" s="12"/>
      <c r="U39" s="12"/>
      <c r="V39" s="12" t="s">
        <v>156</v>
      </c>
      <c r="W39" s="12" t="s">
        <v>156</v>
      </c>
      <c r="X39" s="12" t="s">
        <v>156</v>
      </c>
      <c r="Y39" s="12" t="s">
        <v>156</v>
      </c>
      <c r="Z39" s="3"/>
    </row>
    <row r="40" spans="1:26" s="20" customFormat="1" ht="12">
      <c r="A40" s="20">
        <v>2420</v>
      </c>
      <c r="B40" s="21">
        <v>737.616</v>
      </c>
      <c r="C40" s="20">
        <v>369</v>
      </c>
      <c r="D40" s="21">
        <v>0.17571428571428568</v>
      </c>
      <c r="E40" s="21">
        <v>0.3242857142857143</v>
      </c>
      <c r="F40" s="34">
        <v>406.01626016260167</v>
      </c>
      <c r="G40" s="34">
        <v>10648.699186991871</v>
      </c>
      <c r="H40" s="34">
        <v>801.8821138211383</v>
      </c>
      <c r="I40" s="34">
        <v>1.4764227642276426</v>
      </c>
      <c r="J40" s="34">
        <v>354.1569105691058</v>
      </c>
      <c r="K40" s="34">
        <v>1.660975609756098</v>
      </c>
      <c r="L40" s="34">
        <v>52.966666666666676</v>
      </c>
      <c r="M40" s="34">
        <v>33.773170731707324</v>
      </c>
      <c r="N40" s="34">
        <v>9.781300813008132</v>
      </c>
      <c r="O40" s="34">
        <v>2.2146341463414636</v>
      </c>
      <c r="P40" s="34">
        <v>9.211366538952745</v>
      </c>
      <c r="Q40" s="35">
        <v>1.5683060109289617</v>
      </c>
      <c r="R40" s="35">
        <v>4.416666666666667</v>
      </c>
      <c r="S40" s="35">
        <v>26.227272727272727</v>
      </c>
      <c r="T40" s="12"/>
      <c r="U40" s="12">
        <v>-50.1</v>
      </c>
      <c r="V40" s="12">
        <v>-32.7</v>
      </c>
      <c r="W40" s="12">
        <v>-29.9</v>
      </c>
      <c r="X40" s="12" t="s">
        <v>156</v>
      </c>
      <c r="Y40" s="12" t="s">
        <v>156</v>
      </c>
      <c r="Z40" s="3"/>
    </row>
    <row r="41" spans="1:26" s="20" customFormat="1" ht="12">
      <c r="A41" s="20">
        <v>2480</v>
      </c>
      <c r="B41" s="21">
        <v>755.904</v>
      </c>
      <c r="C41" s="20">
        <v>318</v>
      </c>
      <c r="D41" s="21">
        <v>0.1514285714285714</v>
      </c>
      <c r="E41" s="21">
        <v>0.3485714285714286</v>
      </c>
      <c r="F41" s="34">
        <v>437.3584905660378</v>
      </c>
      <c r="G41" s="34">
        <v>21154.339622641513</v>
      </c>
      <c r="H41" s="34">
        <v>2500.079245283019</v>
      </c>
      <c r="I41" s="34">
        <v>0</v>
      </c>
      <c r="J41" s="34">
        <v>1216.3169811320756</v>
      </c>
      <c r="K41" s="34">
        <v>1.8415094339622644</v>
      </c>
      <c r="L41" s="34">
        <v>156.06792452830192</v>
      </c>
      <c r="M41" s="34">
        <v>92.76603773584905</v>
      </c>
      <c r="N41" s="34">
        <v>21.637735849056607</v>
      </c>
      <c r="O41" s="34">
        <v>4.143396226415095</v>
      </c>
      <c r="P41" s="34">
        <v>5.692164756890678</v>
      </c>
      <c r="Q41" s="35">
        <v>1.6823821339950373</v>
      </c>
      <c r="R41" s="35">
        <v>5.222222222222222</v>
      </c>
      <c r="S41" s="35">
        <v>48.36842105263158</v>
      </c>
      <c r="T41" s="12"/>
      <c r="U41" s="12"/>
      <c r="V41" s="12" t="s">
        <v>156</v>
      </c>
      <c r="W41" s="12" t="s">
        <v>156</v>
      </c>
      <c r="X41" s="12" t="s">
        <v>156</v>
      </c>
      <c r="Y41" s="12" t="s">
        <v>156</v>
      </c>
      <c r="Z41" s="3"/>
    </row>
    <row r="42" spans="1:27" s="20" customFormat="1" ht="12">
      <c r="A42" s="20">
        <v>2540</v>
      </c>
      <c r="B42" s="21">
        <v>774.192</v>
      </c>
      <c r="C42" s="20">
        <v>607</v>
      </c>
      <c r="D42" s="21">
        <v>0.28904761904761905</v>
      </c>
      <c r="E42" s="21">
        <v>0.21095238095238095</v>
      </c>
      <c r="F42" s="34">
        <v>153.26194398682043</v>
      </c>
      <c r="G42" s="34">
        <v>27733.1136738056</v>
      </c>
      <c r="H42" s="34">
        <v>2459.7082372322902</v>
      </c>
      <c r="I42" s="34">
        <v>0</v>
      </c>
      <c r="J42" s="34">
        <v>682.8184514003294</v>
      </c>
      <c r="K42" s="34">
        <v>0.5108731466227346</v>
      </c>
      <c r="L42" s="34">
        <v>77.87166392092256</v>
      </c>
      <c r="M42" s="34">
        <v>39.84810543657331</v>
      </c>
      <c r="N42" s="34">
        <v>8.028006589785832</v>
      </c>
      <c r="O42" s="34">
        <v>1.0217462932454693</v>
      </c>
      <c r="P42" s="34">
        <v>8.825100443577416</v>
      </c>
      <c r="Q42" s="35">
        <v>1.9542124542124542</v>
      </c>
      <c r="R42" s="35">
        <v>7.857142857142858</v>
      </c>
      <c r="S42" s="35">
        <v>180.95238095238096</v>
      </c>
      <c r="T42" s="12">
        <v>-14.61</v>
      </c>
      <c r="U42" s="12">
        <v>-49.7</v>
      </c>
      <c r="V42" s="12">
        <v>-32.3</v>
      </c>
      <c r="W42" s="12">
        <v>-30.2</v>
      </c>
      <c r="X42" s="12">
        <v>-31.2</v>
      </c>
      <c r="Y42" s="12">
        <v>-30</v>
      </c>
      <c r="Z42" s="3">
        <v>-214</v>
      </c>
      <c r="AA42" s="105">
        <f>(T42+1000)/(U42+1000)</f>
        <v>1.0369251815216247</v>
      </c>
    </row>
    <row r="43" spans="1:26" s="20" customFormat="1" ht="12">
      <c r="A43" s="20">
        <v>2600</v>
      </c>
      <c r="B43" s="21">
        <v>792.48</v>
      </c>
      <c r="C43" s="20">
        <v>503</v>
      </c>
      <c r="D43" s="21">
        <v>0.23952380952380953</v>
      </c>
      <c r="E43" s="21">
        <v>0.2604761904761905</v>
      </c>
      <c r="F43" s="34">
        <v>315.36779324055664</v>
      </c>
      <c r="G43" s="34">
        <v>12832.20675944334</v>
      </c>
      <c r="H43" s="34">
        <v>2296.312524850894</v>
      </c>
      <c r="I43" s="34">
        <v>0</v>
      </c>
      <c r="J43" s="34">
        <v>800.7079522862822</v>
      </c>
      <c r="K43" s="34">
        <v>0.7612326043737574</v>
      </c>
      <c r="L43" s="34">
        <v>111.57495029821072</v>
      </c>
      <c r="M43" s="34">
        <v>73.29582504970179</v>
      </c>
      <c r="N43" s="34">
        <v>15.877137176938367</v>
      </c>
      <c r="O43" s="34">
        <v>2.5011928429423453</v>
      </c>
      <c r="P43" s="34">
        <v>4.143403911654202</v>
      </c>
      <c r="Q43" s="35">
        <v>1.522255192878338</v>
      </c>
      <c r="R43" s="35">
        <v>6.347826086956522</v>
      </c>
      <c r="S43" s="35">
        <v>40.689655172413794</v>
      </c>
      <c r="T43" s="12"/>
      <c r="U43" s="12"/>
      <c r="V43" s="12" t="s">
        <v>156</v>
      </c>
      <c r="W43" s="12" t="s">
        <v>156</v>
      </c>
      <c r="X43" s="12" t="s">
        <v>156</v>
      </c>
      <c r="Y43" s="12" t="s">
        <v>156</v>
      </c>
      <c r="Z43" s="3"/>
    </row>
    <row r="44" spans="1:27" s="20" customFormat="1" ht="12">
      <c r="A44" s="20">
        <v>2660</v>
      </c>
      <c r="B44" s="21">
        <v>810.768</v>
      </c>
      <c r="C44" s="20">
        <v>601</v>
      </c>
      <c r="D44" s="21">
        <v>0.2861904761904762</v>
      </c>
      <c r="E44" s="21">
        <v>0.21380952380952378</v>
      </c>
      <c r="F44" s="34">
        <v>328.71880199667214</v>
      </c>
      <c r="G44" s="34">
        <v>21217.304492512474</v>
      </c>
      <c r="H44" s="34">
        <v>2751.4510815307817</v>
      </c>
      <c r="I44" s="34">
        <v>0</v>
      </c>
      <c r="J44" s="34">
        <v>526.3983361064891</v>
      </c>
      <c r="K44" s="34">
        <v>0.5229617304492511</v>
      </c>
      <c r="L44" s="34">
        <v>82.32911813643925</v>
      </c>
      <c r="M44" s="34">
        <v>61.037104825291166</v>
      </c>
      <c r="N44" s="34">
        <v>12.700499168053241</v>
      </c>
      <c r="O44" s="34">
        <v>2.7642262895174707</v>
      </c>
      <c r="P44" s="34">
        <v>6.472934472934473</v>
      </c>
      <c r="Q44" s="35">
        <v>1.3488372093023255</v>
      </c>
      <c r="R44" s="35">
        <v>4.594594594594595</v>
      </c>
      <c r="S44" s="35">
        <v>64.54545454545455</v>
      </c>
      <c r="T44" s="12">
        <v>-14.99</v>
      </c>
      <c r="U44" s="12">
        <v>-46.7</v>
      </c>
      <c r="V44" s="12">
        <v>-31.7</v>
      </c>
      <c r="W44" s="12">
        <v>-30.2</v>
      </c>
      <c r="X44" s="12">
        <v>-30.9</v>
      </c>
      <c r="Y44" s="12">
        <v>-29.6</v>
      </c>
      <c r="Z44" s="3"/>
      <c r="AA44" s="105">
        <f>(T44+1000)/(U44+1000)</f>
        <v>1.0332634008182104</v>
      </c>
    </row>
    <row r="45" spans="1:26" s="20" customFormat="1" ht="12">
      <c r="A45" s="20">
        <v>2720</v>
      </c>
      <c r="B45" s="21">
        <v>829.056</v>
      </c>
      <c r="C45" s="20">
        <v>541</v>
      </c>
      <c r="D45" s="21">
        <v>0.2576190476190476</v>
      </c>
      <c r="E45" s="21">
        <v>0.24238095238095242</v>
      </c>
      <c r="F45" s="34">
        <v>508.0591497227358</v>
      </c>
      <c r="G45" s="34">
        <v>21451.386321626625</v>
      </c>
      <c r="H45" s="34">
        <v>6474.8375231053615</v>
      </c>
      <c r="I45" s="34">
        <v>0</v>
      </c>
      <c r="J45" s="34">
        <v>1061.7495378927915</v>
      </c>
      <c r="K45" s="34">
        <v>0.5645101663585953</v>
      </c>
      <c r="L45" s="34">
        <v>155.89889094269873</v>
      </c>
      <c r="M45" s="34">
        <v>92.01515711645105</v>
      </c>
      <c r="N45" s="34">
        <v>27.002402957486144</v>
      </c>
      <c r="O45" s="34">
        <v>8.0913123844732</v>
      </c>
      <c r="P45" s="34">
        <v>2.8462998102466797</v>
      </c>
      <c r="Q45" s="35">
        <v>1.6942740286298568</v>
      </c>
      <c r="R45" s="35">
        <v>3.3372093023255816</v>
      </c>
      <c r="S45" s="35">
        <v>42.22222222222222</v>
      </c>
      <c r="T45" s="12"/>
      <c r="U45" s="12"/>
      <c r="V45" s="12" t="s">
        <v>156</v>
      </c>
      <c r="W45" s="12" t="s">
        <v>156</v>
      </c>
      <c r="X45" s="12" t="s">
        <v>156</v>
      </c>
      <c r="Y45" s="12" t="s">
        <v>156</v>
      </c>
      <c r="Z45" s="3"/>
    </row>
    <row r="46" spans="1:26" s="20" customFormat="1" ht="12">
      <c r="A46" s="20">
        <v>2780</v>
      </c>
      <c r="B46" s="21">
        <v>847.344</v>
      </c>
      <c r="C46" s="20">
        <v>580</v>
      </c>
      <c r="D46" s="21">
        <v>0.2761904761904762</v>
      </c>
      <c r="E46" s="21">
        <v>0.2238095238095238</v>
      </c>
      <c r="F46" s="34">
        <v>786.0344827586206</v>
      </c>
      <c r="G46" s="34">
        <v>11993.10344827586</v>
      </c>
      <c r="H46" s="34">
        <v>4296.93448275862</v>
      </c>
      <c r="I46" s="34">
        <v>0</v>
      </c>
      <c r="J46" s="34">
        <v>2425.929310344827</v>
      </c>
      <c r="K46" s="34">
        <v>0.8913793103448275</v>
      </c>
      <c r="L46" s="34">
        <v>388.0741379310344</v>
      </c>
      <c r="M46" s="34">
        <v>573.2379310344826</v>
      </c>
      <c r="N46" s="34">
        <v>149.02241379310342</v>
      </c>
      <c r="O46" s="34">
        <v>77.06379310344826</v>
      </c>
      <c r="P46" s="34">
        <v>1.7839277750322435</v>
      </c>
      <c r="Q46" s="35">
        <v>0.6769861464517953</v>
      </c>
      <c r="R46" s="35">
        <v>1.9337539432176658</v>
      </c>
      <c r="S46" s="35">
        <v>15.257731958762887</v>
      </c>
      <c r="T46" s="12"/>
      <c r="U46" s="12">
        <v>-44.1</v>
      </c>
      <c r="V46" s="12">
        <v>-31.7</v>
      </c>
      <c r="W46" s="12">
        <v>-30.6</v>
      </c>
      <c r="X46" s="12">
        <v>-30.6</v>
      </c>
      <c r="Y46" s="12">
        <v>-30.5</v>
      </c>
      <c r="Z46" s="3"/>
    </row>
    <row r="47" spans="1:26" s="20" customFormat="1" ht="12">
      <c r="A47" s="20">
        <v>2840</v>
      </c>
      <c r="B47" s="21">
        <v>865.6320000000001</v>
      </c>
      <c r="C47" s="20">
        <v>452</v>
      </c>
      <c r="D47" s="21">
        <v>0.21523809523809523</v>
      </c>
      <c r="E47" s="21">
        <v>0.28476190476190477</v>
      </c>
      <c r="F47" s="34">
        <v>291.0619469026549</v>
      </c>
      <c r="G47" s="34">
        <v>14288.49557522124</v>
      </c>
      <c r="H47" s="34">
        <v>5953.010619469028</v>
      </c>
      <c r="I47" s="34">
        <v>0</v>
      </c>
      <c r="J47" s="34">
        <v>1243.496017699115</v>
      </c>
      <c r="K47" s="34">
        <v>0.9261061946902656</v>
      </c>
      <c r="L47" s="34">
        <v>478.6646017699116</v>
      </c>
      <c r="M47" s="34">
        <v>347.68672566371686</v>
      </c>
      <c r="N47" s="34">
        <v>136.7991150442478</v>
      </c>
      <c r="O47" s="34">
        <v>59.93230088495575</v>
      </c>
      <c r="P47" s="34">
        <v>1.9854766063057265</v>
      </c>
      <c r="Q47" s="35">
        <v>1.3767123287671232</v>
      </c>
      <c r="R47" s="35">
        <v>2.282560706401766</v>
      </c>
      <c r="S47" s="35">
        <v>49.09090909090909</v>
      </c>
      <c r="T47" s="12"/>
      <c r="U47" s="12"/>
      <c r="V47" s="12" t="s">
        <v>156</v>
      </c>
      <c r="W47" s="12" t="s">
        <v>156</v>
      </c>
      <c r="X47" s="12" t="s">
        <v>156</v>
      </c>
      <c r="Y47" s="12" t="s">
        <v>156</v>
      </c>
      <c r="Z47" s="3"/>
    </row>
    <row r="48" spans="1:27" s="20" customFormat="1" ht="12">
      <c r="A48" s="20">
        <v>2900</v>
      </c>
      <c r="B48" s="21">
        <v>883.92</v>
      </c>
      <c r="C48" s="20">
        <v>371</v>
      </c>
      <c r="D48" s="21">
        <v>0.17666666666666667</v>
      </c>
      <c r="E48" s="21">
        <v>0.32333333333333336</v>
      </c>
      <c r="F48" s="34">
        <v>1445.8490566037738</v>
      </c>
      <c r="G48" s="34">
        <v>19216.981132075474</v>
      </c>
      <c r="H48" s="34">
        <v>3728.277358490566</v>
      </c>
      <c r="I48" s="34">
        <v>1.2811320754716982</v>
      </c>
      <c r="J48" s="34">
        <v>463.22075471698116</v>
      </c>
      <c r="K48" s="34">
        <v>1.8301886792452833</v>
      </c>
      <c r="L48" s="34">
        <v>85.83584905660378</v>
      </c>
      <c r="M48" s="34">
        <v>128.84528301886795</v>
      </c>
      <c r="N48" s="34">
        <v>36.23773584905661</v>
      </c>
      <c r="O48" s="34">
        <v>30.564150943396225</v>
      </c>
      <c r="P48" s="34">
        <v>4.584752423369139</v>
      </c>
      <c r="Q48" s="35">
        <v>0.6661931818181818</v>
      </c>
      <c r="R48" s="35">
        <v>1.18562874251497</v>
      </c>
      <c r="S48" s="35">
        <v>13.291139240506329</v>
      </c>
      <c r="T48" s="12">
        <v>-15.14</v>
      </c>
      <c r="U48" s="12">
        <v>-46.4</v>
      </c>
      <c r="V48" s="12">
        <v>-31.5</v>
      </c>
      <c r="W48" s="12">
        <v>-25.9</v>
      </c>
      <c r="X48" s="12" t="s">
        <v>156</v>
      </c>
      <c r="Y48" s="12" t="s">
        <v>156</v>
      </c>
      <c r="Z48" s="3"/>
      <c r="AA48" s="105">
        <f>(T48+1000)/(U48+1000)</f>
        <v>1.0327810402684563</v>
      </c>
    </row>
    <row r="49" spans="1:26" s="20" customFormat="1" ht="12">
      <c r="A49" s="20">
        <v>2960</v>
      </c>
      <c r="B49" s="21">
        <v>902.2080000000001</v>
      </c>
      <c r="C49" s="20">
        <v>348</v>
      </c>
      <c r="D49" s="21">
        <v>0.1657142857142857</v>
      </c>
      <c r="E49" s="21">
        <v>0.3342857142857143</v>
      </c>
      <c r="F49" s="34">
        <v>867.4137931034485</v>
      </c>
      <c r="G49" s="34">
        <v>19627.758620689656</v>
      </c>
      <c r="H49" s="34">
        <v>2666.187931034483</v>
      </c>
      <c r="I49" s="34">
        <v>1.0086206896551726</v>
      </c>
      <c r="J49" s="34">
        <v>662.6637931034483</v>
      </c>
      <c r="K49" s="34">
        <v>2.8241379310344827</v>
      </c>
      <c r="L49" s="34">
        <v>143.8293103448276</v>
      </c>
      <c r="M49" s="34">
        <v>179.5344827586207</v>
      </c>
      <c r="N49" s="34">
        <v>54.868965517241385</v>
      </c>
      <c r="O49" s="34">
        <v>34.89827586206897</v>
      </c>
      <c r="P49" s="34">
        <v>5.896254999394013</v>
      </c>
      <c r="Q49" s="35">
        <v>0.801123595505618</v>
      </c>
      <c r="R49" s="35">
        <v>1.5722543352601155</v>
      </c>
      <c r="S49" s="35">
        <v>22.627906976744185</v>
      </c>
      <c r="T49" s="12"/>
      <c r="U49" s="12"/>
      <c r="V49" s="12" t="s">
        <v>156</v>
      </c>
      <c r="W49" s="12" t="s">
        <v>156</v>
      </c>
      <c r="X49" s="12" t="s">
        <v>156</v>
      </c>
      <c r="Y49" s="12" t="s">
        <v>156</v>
      </c>
      <c r="Z49" s="3"/>
    </row>
    <row r="50" spans="1:27" s="20" customFormat="1" ht="12">
      <c r="A50" s="20">
        <v>3020</v>
      </c>
      <c r="B50" s="21">
        <v>920.4960000000001</v>
      </c>
      <c r="C50" s="20">
        <v>409</v>
      </c>
      <c r="D50" s="21">
        <v>0.19476190476190475</v>
      </c>
      <c r="E50" s="21">
        <v>0.30523809523809525</v>
      </c>
      <c r="F50" s="34">
        <v>564.2053789731052</v>
      </c>
      <c r="G50" s="34">
        <v>16299.266503667484</v>
      </c>
      <c r="H50" s="34">
        <v>2846.102689486553</v>
      </c>
      <c r="I50" s="34">
        <v>0</v>
      </c>
      <c r="J50" s="34">
        <v>1609.0823960880198</v>
      </c>
      <c r="K50" s="34">
        <v>1.7239608801955995</v>
      </c>
      <c r="L50" s="34">
        <v>387.7344743276284</v>
      </c>
      <c r="M50" s="34">
        <v>447.4462102689487</v>
      </c>
      <c r="N50" s="34">
        <v>167.69437652811737</v>
      </c>
      <c r="O50" s="34">
        <v>101.71369193154037</v>
      </c>
      <c r="P50" s="34">
        <v>3.65849368558061</v>
      </c>
      <c r="Q50" s="35">
        <v>0.8665499124343258</v>
      </c>
      <c r="R50" s="35">
        <v>1.6486902927580893</v>
      </c>
      <c r="S50" s="35">
        <v>28.88888888888889</v>
      </c>
      <c r="T50" s="12">
        <v>-15.15</v>
      </c>
      <c r="U50" s="12">
        <v>-47.2</v>
      </c>
      <c r="V50" s="12">
        <v>-32</v>
      </c>
      <c r="W50" s="12">
        <v>-29.6</v>
      </c>
      <c r="X50" s="12">
        <v>-30.4</v>
      </c>
      <c r="Y50" s="12">
        <v>-29.3</v>
      </c>
      <c r="Z50" s="3"/>
      <c r="AA50" s="105">
        <f>(T50+1000)/(U50+1000)</f>
        <v>1.0336376994122587</v>
      </c>
    </row>
    <row r="51" spans="1:26" s="20" customFormat="1" ht="12">
      <c r="A51" s="20">
        <v>3080</v>
      </c>
      <c r="B51" s="21">
        <v>938.784</v>
      </c>
      <c r="C51" s="20">
        <v>476</v>
      </c>
      <c r="D51" s="21">
        <v>0.22666666666666666</v>
      </c>
      <c r="E51" s="21">
        <v>0.2733333333333333</v>
      </c>
      <c r="F51" s="34">
        <v>1205.8823529411764</v>
      </c>
      <c r="G51" s="34">
        <v>10961.470588235294</v>
      </c>
      <c r="H51" s="34">
        <v>2498.8294117647056</v>
      </c>
      <c r="I51" s="34">
        <v>0</v>
      </c>
      <c r="J51" s="34">
        <v>1811.355882352941</v>
      </c>
      <c r="K51" s="34">
        <v>1.085294117647059</v>
      </c>
      <c r="L51" s="34">
        <v>411.80882352941177</v>
      </c>
      <c r="M51" s="34">
        <v>440.8705882352941</v>
      </c>
      <c r="N51" s="34">
        <v>155.1970588235294</v>
      </c>
      <c r="O51" s="34">
        <v>78.14117647058823</v>
      </c>
      <c r="P51" s="34">
        <v>2.543155303136279</v>
      </c>
      <c r="Q51" s="35">
        <v>0.9340809628008753</v>
      </c>
      <c r="R51" s="35">
        <v>1.986111111111111</v>
      </c>
      <c r="S51" s="35">
        <v>9.09</v>
      </c>
      <c r="T51" s="12"/>
      <c r="U51" s="12"/>
      <c r="V51" s="12" t="s">
        <v>156</v>
      </c>
      <c r="W51" s="12" t="s">
        <v>156</v>
      </c>
      <c r="X51" s="12" t="s">
        <v>156</v>
      </c>
      <c r="Y51" s="12" t="s">
        <v>156</v>
      </c>
      <c r="Z51" s="3"/>
    </row>
    <row r="52" spans="1:26" s="20" customFormat="1" ht="12">
      <c r="A52" s="20">
        <v>3140</v>
      </c>
      <c r="B52" s="21">
        <v>957.072</v>
      </c>
      <c r="C52" s="20">
        <v>492</v>
      </c>
      <c r="D52" s="21">
        <v>0.23428571428571426</v>
      </c>
      <c r="E52" s="21">
        <v>0.26571428571428574</v>
      </c>
      <c r="F52" s="34">
        <v>555.7317073170733</v>
      </c>
      <c r="G52" s="34">
        <v>19393.902439024394</v>
      </c>
      <c r="H52" s="34">
        <v>2351.6524390243903</v>
      </c>
      <c r="I52" s="34">
        <v>0</v>
      </c>
      <c r="J52" s="34">
        <v>1004.1731707317075</v>
      </c>
      <c r="K52" s="34">
        <v>0.6804878048780489</v>
      </c>
      <c r="L52" s="34">
        <v>179.4219512195122</v>
      </c>
      <c r="M52" s="34">
        <v>164.6780487804878</v>
      </c>
      <c r="N52" s="34">
        <v>48.087804878048786</v>
      </c>
      <c r="O52" s="34">
        <v>20.187804878048784</v>
      </c>
      <c r="P52" s="34">
        <v>5.779174693298185</v>
      </c>
      <c r="Q52" s="35">
        <v>1.0895316804407713</v>
      </c>
      <c r="R52" s="35">
        <v>2.3820224719101124</v>
      </c>
      <c r="S52" s="35">
        <v>34.89795918367347</v>
      </c>
      <c r="T52" s="12"/>
      <c r="U52" s="12">
        <v>-48.3</v>
      </c>
      <c r="V52" s="12">
        <v>-32.9</v>
      </c>
      <c r="W52" s="12">
        <v>-30.2</v>
      </c>
      <c r="X52" s="12">
        <v>-30.7</v>
      </c>
      <c r="Y52" s="12">
        <v>-29.5</v>
      </c>
      <c r="Z52" s="3"/>
    </row>
    <row r="53" spans="1:26" s="20" customFormat="1" ht="12">
      <c r="A53" s="20">
        <v>3200</v>
      </c>
      <c r="B53" s="21">
        <v>975.36</v>
      </c>
      <c r="C53" s="20">
        <v>533</v>
      </c>
      <c r="D53" s="21">
        <v>0.2538095238095238</v>
      </c>
      <c r="E53" s="21">
        <v>0.24619047619047618</v>
      </c>
      <c r="F53" s="34">
        <v>756.5853658536585</v>
      </c>
      <c r="G53" s="34">
        <v>17362.66416510319</v>
      </c>
      <c r="H53" s="34">
        <v>1902.327204502814</v>
      </c>
      <c r="I53" s="34">
        <v>0</v>
      </c>
      <c r="J53" s="34">
        <v>795.4816135084428</v>
      </c>
      <c r="K53" s="34">
        <v>0.6789868667917447</v>
      </c>
      <c r="L53" s="34">
        <v>142.68424015009379</v>
      </c>
      <c r="M53" s="34">
        <v>124.64258911819887</v>
      </c>
      <c r="N53" s="34">
        <v>33.85234521575984</v>
      </c>
      <c r="O53" s="34">
        <v>10.766791744840525</v>
      </c>
      <c r="P53" s="34">
        <v>6.4358393556969755</v>
      </c>
      <c r="Q53" s="35">
        <v>1.1447470817120622</v>
      </c>
      <c r="R53" s="35">
        <v>3.144144144144144</v>
      </c>
      <c r="S53" s="35">
        <v>22.94871794871795</v>
      </c>
      <c r="T53" s="12"/>
      <c r="U53" s="12"/>
      <c r="V53" s="12" t="s">
        <v>156</v>
      </c>
      <c r="W53" s="12" t="s">
        <v>156</v>
      </c>
      <c r="X53" s="12" t="s">
        <v>156</v>
      </c>
      <c r="Y53" s="12" t="s">
        <v>156</v>
      </c>
      <c r="Z53" s="3"/>
    </row>
    <row r="54" spans="1:27" s="20" customFormat="1" ht="12">
      <c r="A54" s="20">
        <v>3260</v>
      </c>
      <c r="B54" s="21">
        <v>993.648</v>
      </c>
      <c r="C54" s="20">
        <v>440</v>
      </c>
      <c r="D54" s="21">
        <v>0.20952380952380953</v>
      </c>
      <c r="E54" s="21">
        <v>0.29047619047619044</v>
      </c>
      <c r="F54" s="34">
        <v>7763.636363636363</v>
      </c>
      <c r="G54" s="34">
        <v>8137.954545454544</v>
      </c>
      <c r="H54" s="34">
        <v>1446.8090909090906</v>
      </c>
      <c r="I54" s="34">
        <v>1.2477272727272726</v>
      </c>
      <c r="J54" s="34">
        <v>763.7477272727272</v>
      </c>
      <c r="K54" s="34">
        <v>0.9704545454545453</v>
      </c>
      <c r="L54" s="34">
        <v>144.59772727272724</v>
      </c>
      <c r="M54" s="34">
        <v>131.01136363636363</v>
      </c>
      <c r="N54" s="34">
        <v>33.1340909090909</v>
      </c>
      <c r="O54" s="34">
        <v>11.368181818181816</v>
      </c>
      <c r="P54" s="34">
        <v>3.6814048291000314</v>
      </c>
      <c r="Q54" s="35">
        <v>1.1037037037037036</v>
      </c>
      <c r="R54" s="35">
        <v>2.9146341463414633</v>
      </c>
      <c r="S54" s="35">
        <v>1.0482142857142858</v>
      </c>
      <c r="T54" s="12">
        <v>-20.58</v>
      </c>
      <c r="U54" s="12">
        <v>-47.8</v>
      </c>
      <c r="V54" s="12">
        <v>-33.1</v>
      </c>
      <c r="W54" s="12">
        <v>-30.7</v>
      </c>
      <c r="X54" s="12">
        <v>-31.5</v>
      </c>
      <c r="Y54" s="12">
        <v>-30.3</v>
      </c>
      <c r="Z54" s="3">
        <v>-205</v>
      </c>
      <c r="AA54" s="105">
        <f>(T54+1000)/(U54+1000)</f>
        <v>1.0285864314219701</v>
      </c>
    </row>
    <row r="55" spans="1:26" s="20" customFormat="1" ht="12">
      <c r="A55" s="20">
        <v>3320</v>
      </c>
      <c r="B55" s="21">
        <v>1011.936</v>
      </c>
      <c r="C55" s="20">
        <v>576</v>
      </c>
      <c r="D55" s="21">
        <v>0.2742857142857143</v>
      </c>
      <c r="E55" s="21">
        <v>0.2257142857142857</v>
      </c>
      <c r="F55" s="34">
        <v>148.125</v>
      </c>
      <c r="G55" s="34">
        <v>18433.333333333332</v>
      </c>
      <c r="H55" s="34">
        <v>2123.042708333333</v>
      </c>
      <c r="I55" s="34">
        <v>0</v>
      </c>
      <c r="J55" s="34">
        <v>949.0697916666666</v>
      </c>
      <c r="K55" s="34">
        <v>0.6583333333333333</v>
      </c>
      <c r="L55" s="34">
        <v>202.93125</v>
      </c>
      <c r="M55" s="34">
        <v>151.41666666666666</v>
      </c>
      <c r="N55" s="34">
        <v>48.46979166666666</v>
      </c>
      <c r="O55" s="34">
        <v>15.388541666666665</v>
      </c>
      <c r="P55" s="34">
        <v>6.000214293367621</v>
      </c>
      <c r="Q55" s="35">
        <v>1.3402173913043478</v>
      </c>
      <c r="R55" s="35">
        <v>3.1497326203208558</v>
      </c>
      <c r="S55" s="35">
        <v>124.44444444444444</v>
      </c>
      <c r="T55" s="12"/>
      <c r="U55" s="12"/>
      <c r="V55" s="12" t="s">
        <v>156</v>
      </c>
      <c r="W55" s="12" t="s">
        <v>156</v>
      </c>
      <c r="X55" s="12" t="s">
        <v>156</v>
      </c>
      <c r="Y55" s="12" t="s">
        <v>156</v>
      </c>
      <c r="Z55" s="3"/>
    </row>
    <row r="56" spans="1:27" s="20" customFormat="1" ht="12">
      <c r="A56" s="20">
        <v>3380</v>
      </c>
      <c r="B56" s="21">
        <v>1030.2240000000002</v>
      </c>
      <c r="C56" s="20">
        <v>387</v>
      </c>
      <c r="D56" s="21">
        <v>0.18428571428571427</v>
      </c>
      <c r="E56" s="21">
        <v>0.3157142857142857</v>
      </c>
      <c r="F56" s="34">
        <v>291.2403100775194</v>
      </c>
      <c r="G56" s="34">
        <v>18502.32558139535</v>
      </c>
      <c r="H56" s="34">
        <v>2009.9007751937986</v>
      </c>
      <c r="I56" s="34">
        <v>0</v>
      </c>
      <c r="J56" s="34">
        <v>915.8651162790699</v>
      </c>
      <c r="K56" s="34">
        <v>2.2271317829457367</v>
      </c>
      <c r="L56" s="34">
        <v>193.93178294573644</v>
      </c>
      <c r="M56" s="34">
        <v>163.95116279069768</v>
      </c>
      <c r="N56" s="34">
        <v>55.164341085271325</v>
      </c>
      <c r="O56" s="34">
        <v>27.92480620155039</v>
      </c>
      <c r="P56" s="34">
        <v>6.3239255182105625</v>
      </c>
      <c r="Q56" s="35">
        <v>1.1828631138975967</v>
      </c>
      <c r="R56" s="35">
        <v>1.9754601226993866</v>
      </c>
      <c r="S56" s="35">
        <v>63.529411764705884</v>
      </c>
      <c r="T56" s="12">
        <v>-14.32</v>
      </c>
      <c r="U56" s="12">
        <v>-47.7</v>
      </c>
      <c r="V56" s="12">
        <v>-34</v>
      </c>
      <c r="W56" s="12">
        <v>-31.2</v>
      </c>
      <c r="X56" s="12">
        <v>-31.4</v>
      </c>
      <c r="Y56" s="12">
        <v>-30.3</v>
      </c>
      <c r="Z56" s="3"/>
      <c r="AA56" s="105">
        <f>(T56+1000)/(U56+1000)</f>
        <v>1.0350519794182504</v>
      </c>
    </row>
    <row r="57" spans="1:26" s="20" customFormat="1" ht="12">
      <c r="A57" s="20">
        <v>3440</v>
      </c>
      <c r="B57" s="21">
        <v>1048.512</v>
      </c>
      <c r="C57" s="20">
        <v>439</v>
      </c>
      <c r="D57" s="21">
        <v>0.20904761904761904</v>
      </c>
      <c r="E57" s="21">
        <v>0.29095238095238096</v>
      </c>
      <c r="F57" s="34">
        <v>292.2779043280182</v>
      </c>
      <c r="G57" s="34">
        <v>13764.89749430524</v>
      </c>
      <c r="H57" s="34">
        <v>1712.330979498861</v>
      </c>
      <c r="I57" s="34">
        <v>0</v>
      </c>
      <c r="J57" s="34">
        <v>862.7765375854215</v>
      </c>
      <c r="K57" s="34">
        <v>0.9742596810933941</v>
      </c>
      <c r="L57" s="34">
        <v>197.9138952164009</v>
      </c>
      <c r="M57" s="34">
        <v>169.7995444191344</v>
      </c>
      <c r="N57" s="34">
        <v>64.44031890660592</v>
      </c>
      <c r="O57" s="34">
        <v>29.645330296127568</v>
      </c>
      <c r="P57" s="34">
        <v>5.345368068316939</v>
      </c>
      <c r="Q57" s="35">
        <v>1.1655737704918032</v>
      </c>
      <c r="R57" s="35">
        <v>2.173708920187793</v>
      </c>
      <c r="S57" s="35">
        <v>47.095238095238095</v>
      </c>
      <c r="T57" s="12"/>
      <c r="U57" s="12"/>
      <c r="V57" s="12" t="s">
        <v>156</v>
      </c>
      <c r="W57" s="12" t="s">
        <v>156</v>
      </c>
      <c r="X57" s="12" t="s">
        <v>156</v>
      </c>
      <c r="Y57" s="12" t="s">
        <v>156</v>
      </c>
      <c r="Z57" s="3"/>
    </row>
    <row r="58" spans="1:26" s="20" customFormat="1" ht="12">
      <c r="A58" s="20">
        <v>3500</v>
      </c>
      <c r="B58" s="21">
        <v>1066.8</v>
      </c>
      <c r="C58" s="20">
        <v>482</v>
      </c>
      <c r="D58" s="21">
        <v>0.22952380952380952</v>
      </c>
      <c r="E58" s="21">
        <v>0.2704761904761905</v>
      </c>
      <c r="F58" s="34">
        <v>235.68464730290458</v>
      </c>
      <c r="G58" s="34">
        <v>12726.970954356848</v>
      </c>
      <c r="H58" s="34">
        <v>1932.6141078838175</v>
      </c>
      <c r="I58" s="34">
        <v>0</v>
      </c>
      <c r="J58" s="34">
        <v>973.613278008299</v>
      </c>
      <c r="K58" s="34">
        <v>0.8248962655601659</v>
      </c>
      <c r="L58" s="34">
        <v>233.6813278008299</v>
      </c>
      <c r="M58" s="34">
        <v>168.2788381742739</v>
      </c>
      <c r="N58" s="34">
        <v>62.10290456431536</v>
      </c>
      <c r="O58" s="34">
        <v>23.568464730290458</v>
      </c>
      <c r="P58" s="34">
        <v>4.379206876976726</v>
      </c>
      <c r="Q58" s="35">
        <v>1.388655462184874</v>
      </c>
      <c r="R58" s="35">
        <v>2.635</v>
      </c>
      <c r="S58" s="35">
        <v>54</v>
      </c>
      <c r="T58" s="12"/>
      <c r="U58" s="12">
        <v>-46.7</v>
      </c>
      <c r="V58" s="12">
        <v>-34.5</v>
      </c>
      <c r="W58" s="12">
        <v>-31.7</v>
      </c>
      <c r="X58" s="12">
        <v>-31.8</v>
      </c>
      <c r="Y58" s="12">
        <v>-30.7</v>
      </c>
      <c r="Z58" s="3"/>
    </row>
    <row r="59" spans="1:26" s="20" customFormat="1" ht="12">
      <c r="A59" s="20">
        <v>3560</v>
      </c>
      <c r="B59" s="21">
        <v>1085.088</v>
      </c>
      <c r="C59" s="20">
        <v>381</v>
      </c>
      <c r="D59" s="21">
        <v>0.1814285714285714</v>
      </c>
      <c r="E59" s="21">
        <v>0.3185714285714286</v>
      </c>
      <c r="F59" s="34">
        <v>316.0629921259843</v>
      </c>
      <c r="G59" s="34">
        <v>4442.440944881891</v>
      </c>
      <c r="H59" s="34">
        <v>1140.6362204724412</v>
      </c>
      <c r="I59" s="34">
        <v>1.0535433070866145</v>
      </c>
      <c r="J59" s="34">
        <v>883.5716535433072</v>
      </c>
      <c r="K59" s="34">
        <v>1.4047244094488192</v>
      </c>
      <c r="L59" s="34">
        <v>244.07086614173235</v>
      </c>
      <c r="M59" s="34">
        <v>176.4685039370079</v>
      </c>
      <c r="N59" s="34">
        <v>65.8464566929134</v>
      </c>
      <c r="O59" s="34">
        <v>24.75826771653544</v>
      </c>
      <c r="P59" s="34">
        <v>2.1946564885496183</v>
      </c>
      <c r="Q59" s="35">
        <v>1.3830845771144278</v>
      </c>
      <c r="R59" s="35">
        <v>2.6595744680851063</v>
      </c>
      <c r="S59" s="35">
        <v>14.055555555555555</v>
      </c>
      <c r="T59" s="12"/>
      <c r="U59" s="12"/>
      <c r="V59" s="12" t="s">
        <v>156</v>
      </c>
      <c r="W59" s="12" t="s">
        <v>156</v>
      </c>
      <c r="X59" s="12" t="s">
        <v>156</v>
      </c>
      <c r="Y59" s="12" t="s">
        <v>156</v>
      </c>
      <c r="Z59" s="3"/>
    </row>
    <row r="60" spans="1:27" s="20" customFormat="1" ht="12">
      <c r="A60" s="20">
        <v>3620</v>
      </c>
      <c r="B60" s="21">
        <v>1103.376</v>
      </c>
      <c r="C60" s="20">
        <v>385</v>
      </c>
      <c r="D60" s="21">
        <v>0.18333333333333332</v>
      </c>
      <c r="E60" s="21">
        <v>0.31666666666666665</v>
      </c>
      <c r="F60" s="34">
        <v>328.1818181818182</v>
      </c>
      <c r="G60" s="34">
        <v>7030</v>
      </c>
      <c r="H60" s="34">
        <v>1312.0363636363636</v>
      </c>
      <c r="I60" s="34">
        <v>1.381818181818182</v>
      </c>
      <c r="J60" s="34">
        <v>852.0636363636364</v>
      </c>
      <c r="K60" s="34">
        <v>1.9</v>
      </c>
      <c r="L60" s="34">
        <v>238.36363636363635</v>
      </c>
      <c r="M60" s="34">
        <v>156.3181818181818</v>
      </c>
      <c r="N60" s="34">
        <v>62.35454545454546</v>
      </c>
      <c r="O60" s="34">
        <v>21.245454545454546</v>
      </c>
      <c r="P60" s="34">
        <v>3.2484635645302893</v>
      </c>
      <c r="Q60" s="35">
        <v>1.5248618784530388</v>
      </c>
      <c r="R60" s="35">
        <v>2.934959349593496</v>
      </c>
      <c r="S60" s="35">
        <v>21.42105263157895</v>
      </c>
      <c r="T60" s="12">
        <v>-13.73</v>
      </c>
      <c r="U60" s="12">
        <v>-46.2</v>
      </c>
      <c r="V60" s="12">
        <v>-34.5</v>
      </c>
      <c r="W60" s="12">
        <v>-32.1</v>
      </c>
      <c r="X60" s="12">
        <v>-31.8</v>
      </c>
      <c r="Y60" s="12">
        <v>-31</v>
      </c>
      <c r="Z60" s="3"/>
      <c r="AA60" s="105">
        <f>(T60+1000)/(U60+1000)</f>
        <v>1.0340427762633677</v>
      </c>
    </row>
    <row r="61" spans="1:26" s="20" customFormat="1" ht="12">
      <c r="A61" s="20">
        <v>3680</v>
      </c>
      <c r="B61" s="21">
        <v>1121.664</v>
      </c>
      <c r="C61" s="20">
        <v>464</v>
      </c>
      <c r="D61" s="21">
        <v>0.22095238095238093</v>
      </c>
      <c r="E61" s="21">
        <v>0.2790476190476191</v>
      </c>
      <c r="F61" s="34">
        <v>416.76724137931046</v>
      </c>
      <c r="G61" s="34">
        <v>4773.879310344829</v>
      </c>
      <c r="H61" s="34">
        <v>1092.8142241379312</v>
      </c>
      <c r="I61" s="34">
        <v>1.0103448275862073</v>
      </c>
      <c r="J61" s="34">
        <v>955.0284482758624</v>
      </c>
      <c r="K61" s="34">
        <v>1.262931034482759</v>
      </c>
      <c r="L61" s="34">
        <v>260.6689655172415</v>
      </c>
      <c r="M61" s="34">
        <v>156.09827586206902</v>
      </c>
      <c r="N61" s="34">
        <v>54.30603448275863</v>
      </c>
      <c r="O61" s="34">
        <v>16.544396551724144</v>
      </c>
      <c r="P61" s="34">
        <v>2.3311748381128585</v>
      </c>
      <c r="Q61" s="35">
        <v>1.6699029126213594</v>
      </c>
      <c r="R61" s="35">
        <v>3.282442748091603</v>
      </c>
      <c r="S61" s="35">
        <v>11.454545454545455</v>
      </c>
      <c r="T61" s="12"/>
      <c r="U61" s="12"/>
      <c r="V61" s="12" t="s">
        <v>156</v>
      </c>
      <c r="W61" s="12" t="s">
        <v>156</v>
      </c>
      <c r="X61" s="12" t="s">
        <v>156</v>
      </c>
      <c r="Y61" s="12" t="s">
        <v>156</v>
      </c>
      <c r="Z61" s="3"/>
    </row>
    <row r="62" spans="1:27" s="20" customFormat="1" ht="12">
      <c r="A62" s="20">
        <v>3740</v>
      </c>
      <c r="B62" s="21">
        <v>1139.952</v>
      </c>
      <c r="C62" s="20">
        <v>463</v>
      </c>
      <c r="D62" s="21">
        <v>0.22047619047619046</v>
      </c>
      <c r="E62" s="21">
        <v>0.2795238095238095</v>
      </c>
      <c r="F62" s="34">
        <v>367.6673866090713</v>
      </c>
      <c r="G62" s="34">
        <v>7213.887688984882</v>
      </c>
      <c r="H62" s="34">
        <v>1128.485313174946</v>
      </c>
      <c r="I62" s="34">
        <v>0.7606911447084234</v>
      </c>
      <c r="J62" s="34">
        <v>621.231101511879</v>
      </c>
      <c r="K62" s="34">
        <v>1.014254859611231</v>
      </c>
      <c r="L62" s="34">
        <v>146.81339092872568</v>
      </c>
      <c r="M62" s="34">
        <v>72.39244060475163</v>
      </c>
      <c r="N62" s="34">
        <v>23.074298056155506</v>
      </c>
      <c r="O62" s="34">
        <v>5.578401727861771</v>
      </c>
      <c r="P62" s="34">
        <v>4.12288964567785</v>
      </c>
      <c r="Q62" s="35">
        <v>2.0280210157618215</v>
      </c>
      <c r="R62" s="35">
        <v>4.136363636363636</v>
      </c>
      <c r="S62" s="35">
        <v>19.620689655172413</v>
      </c>
      <c r="T62" s="12">
        <v>-15.95</v>
      </c>
      <c r="U62" s="12">
        <v>-46</v>
      </c>
      <c r="V62" s="12">
        <v>-35.9</v>
      </c>
      <c r="W62" s="12">
        <v>-32.7</v>
      </c>
      <c r="X62" s="12">
        <v>-32.1</v>
      </c>
      <c r="Y62" s="12">
        <v>-31.6</v>
      </c>
      <c r="Z62" s="3"/>
      <c r="AA62" s="105">
        <f>(T62+1000)/(U62+1000)</f>
        <v>1.0314989517819706</v>
      </c>
    </row>
    <row r="63" spans="1:26" s="20" customFormat="1" ht="12">
      <c r="A63" s="20">
        <v>3800</v>
      </c>
      <c r="B63" s="21">
        <v>1158.24</v>
      </c>
      <c r="C63" s="20">
        <v>598</v>
      </c>
      <c r="D63" s="21">
        <v>0.28476190476190477</v>
      </c>
      <c r="E63" s="21">
        <v>0.21523809523809523</v>
      </c>
      <c r="F63" s="34">
        <v>234.314381270903</v>
      </c>
      <c r="G63" s="34">
        <v>6016.588628762542</v>
      </c>
      <c r="H63" s="34">
        <v>800.7505016722408</v>
      </c>
      <c r="I63" s="34">
        <v>0.37792642140468224</v>
      </c>
      <c r="J63" s="34">
        <v>417.68428093645485</v>
      </c>
      <c r="K63" s="34">
        <v>0.4535117056856187</v>
      </c>
      <c r="L63" s="34">
        <v>95.9933110367893</v>
      </c>
      <c r="M63" s="34">
        <v>44.67090301003344</v>
      </c>
      <c r="N63" s="34">
        <v>14.361204013377925</v>
      </c>
      <c r="O63" s="34">
        <v>3.023411371237458</v>
      </c>
      <c r="P63" s="34">
        <v>4.937965260545906</v>
      </c>
      <c r="Q63" s="35">
        <v>2.1489001692047376</v>
      </c>
      <c r="R63" s="35">
        <v>4.75</v>
      </c>
      <c r="S63" s="35">
        <v>25.677419354838708</v>
      </c>
      <c r="T63" s="12"/>
      <c r="U63" s="12"/>
      <c r="V63" s="12" t="s">
        <v>156</v>
      </c>
      <c r="W63" s="12" t="s">
        <v>156</v>
      </c>
      <c r="X63" s="12" t="s">
        <v>156</v>
      </c>
      <c r="Y63" s="12" t="s">
        <v>156</v>
      </c>
      <c r="Z63" s="3"/>
    </row>
    <row r="64" spans="1:26" s="20" customFormat="1" ht="12">
      <c r="A64" s="20">
        <v>3860</v>
      </c>
      <c r="B64" s="21">
        <v>1176.528</v>
      </c>
      <c r="C64" s="20">
        <v>564</v>
      </c>
      <c r="D64" s="21">
        <v>0.26857142857142857</v>
      </c>
      <c r="E64" s="21">
        <v>0.23142857142857143</v>
      </c>
      <c r="F64" s="34">
        <v>112.02127659574468</v>
      </c>
      <c r="G64" s="34">
        <v>8617.021276595744</v>
      </c>
      <c r="H64" s="34">
        <v>1162.35</v>
      </c>
      <c r="I64" s="34">
        <v>0</v>
      </c>
      <c r="J64" s="34">
        <v>568.8957446808512</v>
      </c>
      <c r="K64" s="34">
        <v>0.6031914893617021</v>
      </c>
      <c r="L64" s="34">
        <v>129.68617021276594</v>
      </c>
      <c r="M64" s="34">
        <v>55.4936170212766</v>
      </c>
      <c r="N64" s="34">
        <v>19.21595744680851</v>
      </c>
      <c r="O64" s="34">
        <v>3.877659574468085</v>
      </c>
      <c r="P64" s="34">
        <v>4.9773530436513855</v>
      </c>
      <c r="Q64" s="35">
        <v>2.3369565217391304</v>
      </c>
      <c r="R64" s="35">
        <v>4.955555555555556</v>
      </c>
      <c r="S64" s="35">
        <v>76.92307692307692</v>
      </c>
      <c r="T64" s="12"/>
      <c r="U64" s="12">
        <v>-46.4</v>
      </c>
      <c r="V64" s="12">
        <v>-36.3</v>
      </c>
      <c r="W64" s="12">
        <v>-33</v>
      </c>
      <c r="X64" s="12">
        <v>-31.9</v>
      </c>
      <c r="Y64" s="12">
        <v>-31.8</v>
      </c>
      <c r="Z64" s="3"/>
    </row>
    <row r="65" spans="1:26" s="20" customFormat="1" ht="12">
      <c r="A65" s="20">
        <v>3920</v>
      </c>
      <c r="B65" s="21">
        <v>1194.816</v>
      </c>
      <c r="C65" s="20">
        <v>576</v>
      </c>
      <c r="D65" s="21">
        <v>0.2742857142857143</v>
      </c>
      <c r="E65" s="21">
        <v>0.2257142857142857</v>
      </c>
      <c r="F65" s="34">
        <v>164.58333333333331</v>
      </c>
      <c r="G65" s="34">
        <v>18927.083333333332</v>
      </c>
      <c r="H65" s="34">
        <v>2182.539583333333</v>
      </c>
      <c r="I65" s="34">
        <v>0</v>
      </c>
      <c r="J65" s="34">
        <v>1148.8739583333331</v>
      </c>
      <c r="K65" s="34">
        <v>0.9052083333333334</v>
      </c>
      <c r="L65" s="34">
        <v>264.65</v>
      </c>
      <c r="M65" s="34">
        <v>122.12083333333334</v>
      </c>
      <c r="N65" s="34">
        <v>45.671875</v>
      </c>
      <c r="O65" s="34">
        <v>9.628125</v>
      </c>
      <c r="P65" s="34">
        <v>5.681397129659364</v>
      </c>
      <c r="Q65" s="35">
        <v>2.1671159029649596</v>
      </c>
      <c r="R65" s="35">
        <v>4.743589743589744</v>
      </c>
      <c r="S65" s="35">
        <v>115</v>
      </c>
      <c r="T65" s="12"/>
      <c r="U65" s="12"/>
      <c r="V65" s="12" t="s">
        <v>156</v>
      </c>
      <c r="W65" s="12" t="s">
        <v>156</v>
      </c>
      <c r="X65" s="12" t="s">
        <v>156</v>
      </c>
      <c r="Y65" s="12" t="s">
        <v>156</v>
      </c>
      <c r="Z65" s="3"/>
    </row>
    <row r="66" spans="1:27" s="20" customFormat="1" ht="12.75" thickBot="1">
      <c r="A66" s="112">
        <v>3980</v>
      </c>
      <c r="B66" s="114">
        <v>1213.104</v>
      </c>
      <c r="C66" s="112">
        <v>562</v>
      </c>
      <c r="D66" s="114">
        <v>0.2676190476190476</v>
      </c>
      <c r="E66" s="114">
        <v>0.2323809523809524</v>
      </c>
      <c r="F66" s="115">
        <v>468.896797153025</v>
      </c>
      <c r="G66" s="115">
        <v>14414.234875444843</v>
      </c>
      <c r="H66" s="115">
        <v>1230.4199288256232</v>
      </c>
      <c r="I66" s="115">
        <v>0.607829181494662</v>
      </c>
      <c r="J66" s="115">
        <v>549.9117437722421</v>
      </c>
      <c r="K66" s="115">
        <v>0.7814946619217085</v>
      </c>
      <c r="L66" s="115">
        <v>118.09252669039148</v>
      </c>
      <c r="M66" s="115">
        <v>54.878291814946635</v>
      </c>
      <c r="N66" s="115">
        <v>19.79786476868328</v>
      </c>
      <c r="O66" s="115">
        <v>4.602135231316727</v>
      </c>
      <c r="P66" s="115">
        <v>8.09637614007706</v>
      </c>
      <c r="Q66" s="113">
        <v>2.151898734177215</v>
      </c>
      <c r="R66" s="113">
        <v>4.30188679245283</v>
      </c>
      <c r="S66" s="113">
        <v>30.74074074074074</v>
      </c>
      <c r="T66" s="116">
        <v>-17.59</v>
      </c>
      <c r="U66" s="116">
        <v>-46.9</v>
      </c>
      <c r="V66" s="116">
        <v>-37.2</v>
      </c>
      <c r="W66" s="116">
        <v>-33.4</v>
      </c>
      <c r="X66" s="116">
        <v>-32</v>
      </c>
      <c r="Y66" s="116">
        <v>-32.5</v>
      </c>
      <c r="Z66" s="117">
        <v>-188</v>
      </c>
      <c r="AA66" s="118">
        <f>(T66+1000)/(U66+1000)</f>
        <v>1.0307522820270696</v>
      </c>
    </row>
    <row r="68" ht="12.75">
      <c r="A68" s="32" t="s">
        <v>51</v>
      </c>
    </row>
  </sheetData>
  <printOptions/>
  <pageMargins left="0.75" right="0.75" top="1" bottom="1" header="0.5" footer="0.5"/>
  <pageSetup fitToHeight="1" fitToWidth="1" orientation="portrait"/>
</worksheet>
</file>

<file path=xl/worksheets/sheet5.xml><?xml version="1.0" encoding="utf-8"?>
<worksheet xmlns="http://schemas.openxmlformats.org/spreadsheetml/2006/main" xmlns:r="http://schemas.openxmlformats.org/officeDocument/2006/relationships">
  <sheetPr>
    <pageSetUpPr fitToPage="1"/>
  </sheetPr>
  <dimension ref="A1:Y20"/>
  <sheetViews>
    <sheetView workbookViewId="0" topLeftCell="A1">
      <selection activeCell="A1" sqref="A1"/>
    </sheetView>
  </sheetViews>
  <sheetFormatPr defaultColWidth="11.00390625" defaultRowHeight="12.75"/>
  <cols>
    <col min="1" max="1" width="6.125" style="0" customWidth="1"/>
    <col min="2" max="2" width="4.875" style="8" bestFit="1" customWidth="1"/>
    <col min="3" max="3" width="7.625" style="0" bestFit="1" customWidth="1"/>
    <col min="4" max="4" width="3.875" style="0" bestFit="1" customWidth="1"/>
    <col min="5" max="5" width="5.00390625" style="0" bestFit="1" customWidth="1"/>
    <col min="6" max="9" width="3.875" style="0" bestFit="1" customWidth="1"/>
    <col min="10" max="10" width="5.00390625" style="0" bestFit="1" customWidth="1"/>
    <col min="11" max="12" width="3.875" style="0" bestFit="1" customWidth="1"/>
    <col min="13" max="13" width="6.25390625" style="0" bestFit="1" customWidth="1"/>
    <col min="14" max="15" width="4.00390625" style="0" bestFit="1" customWidth="1"/>
    <col min="16" max="16" width="3.875" style="0" bestFit="1" customWidth="1"/>
    <col min="17" max="17" width="4.25390625" style="0" bestFit="1" customWidth="1"/>
    <col min="18" max="18" width="7.375" style="0" bestFit="1" customWidth="1"/>
    <col min="19" max="24" width="5.875" style="0" bestFit="1" customWidth="1"/>
    <col min="25" max="25" width="6.75390625" style="0" bestFit="1" customWidth="1"/>
  </cols>
  <sheetData>
    <row r="1" spans="1:2" s="68" customFormat="1" ht="13.5" thickBot="1">
      <c r="A1" s="66" t="s">
        <v>31</v>
      </c>
      <c r="B1" s="67"/>
    </row>
    <row r="2" spans="1:25" ht="13.5">
      <c r="A2" s="106" t="s">
        <v>53</v>
      </c>
      <c r="B2" s="109" t="s">
        <v>54</v>
      </c>
      <c r="C2" s="106" t="s">
        <v>201</v>
      </c>
      <c r="D2" s="106" t="s">
        <v>127</v>
      </c>
      <c r="E2" s="106" t="s">
        <v>130</v>
      </c>
      <c r="F2" s="106" t="s">
        <v>131</v>
      </c>
      <c r="G2" s="106" t="s">
        <v>133</v>
      </c>
      <c r="H2" s="106" t="s">
        <v>303</v>
      </c>
      <c r="I2" s="106" t="s">
        <v>304</v>
      </c>
      <c r="J2" s="107" t="s">
        <v>56</v>
      </c>
      <c r="K2" s="106" t="s">
        <v>278</v>
      </c>
      <c r="L2" s="106" t="s">
        <v>279</v>
      </c>
      <c r="M2" s="107" t="s">
        <v>231</v>
      </c>
      <c r="N2" s="107" t="s">
        <v>232</v>
      </c>
      <c r="O2" s="107" t="s">
        <v>233</v>
      </c>
      <c r="P2" s="107" t="s">
        <v>57</v>
      </c>
      <c r="Q2" s="107" t="s">
        <v>234</v>
      </c>
      <c r="R2" s="106" t="s">
        <v>40</v>
      </c>
      <c r="S2" s="109" t="s">
        <v>187</v>
      </c>
      <c r="T2" s="109" t="s">
        <v>101</v>
      </c>
      <c r="U2" s="106" t="s">
        <v>255</v>
      </c>
      <c r="V2" s="111" t="s">
        <v>281</v>
      </c>
      <c r="W2" s="111" t="s">
        <v>282</v>
      </c>
      <c r="X2" s="111" t="s">
        <v>208</v>
      </c>
      <c r="Y2" s="110" t="s">
        <v>41</v>
      </c>
    </row>
    <row r="3" spans="1:25" s="68" customFormat="1" ht="13.5" thickBot="1">
      <c r="A3" s="65" t="s">
        <v>55</v>
      </c>
      <c r="B3" s="7" t="s">
        <v>151</v>
      </c>
      <c r="C3" s="4" t="s">
        <v>286</v>
      </c>
      <c r="D3" s="4" t="s">
        <v>286</v>
      </c>
      <c r="E3" s="4" t="s">
        <v>286</v>
      </c>
      <c r="F3" s="4" t="s">
        <v>286</v>
      </c>
      <c r="G3" s="4" t="s">
        <v>286</v>
      </c>
      <c r="H3" s="4" t="s">
        <v>286</v>
      </c>
      <c r="I3" s="4" t="s">
        <v>286</v>
      </c>
      <c r="J3" s="4" t="s">
        <v>286</v>
      </c>
      <c r="K3" s="4" t="s">
        <v>286</v>
      </c>
      <c r="L3" s="4" t="s">
        <v>286</v>
      </c>
      <c r="M3" s="4" t="s">
        <v>286</v>
      </c>
      <c r="N3" s="4" t="s">
        <v>286</v>
      </c>
      <c r="O3" s="4" t="s">
        <v>286</v>
      </c>
      <c r="P3" s="4" t="s">
        <v>286</v>
      </c>
      <c r="Q3" s="4" t="s">
        <v>286</v>
      </c>
      <c r="R3" s="7" t="s">
        <v>271</v>
      </c>
      <c r="S3" s="7" t="s">
        <v>271</v>
      </c>
      <c r="T3" s="7" t="s">
        <v>271</v>
      </c>
      <c r="U3" s="7" t="s">
        <v>271</v>
      </c>
      <c r="V3" s="7" t="s">
        <v>118</v>
      </c>
      <c r="W3" s="7" t="s">
        <v>118</v>
      </c>
      <c r="X3" s="7" t="s">
        <v>118</v>
      </c>
      <c r="Y3" s="4"/>
    </row>
    <row r="4" spans="1:25" s="20" customFormat="1" ht="12.75" thickTop="1">
      <c r="A4" s="20">
        <v>160</v>
      </c>
      <c r="B4" s="35">
        <f>A4/3.28</f>
        <v>48.78048780487805</v>
      </c>
      <c r="C4" s="34">
        <v>999366.1241574188</v>
      </c>
      <c r="D4" s="34">
        <v>617.8304811351226</v>
      </c>
      <c r="E4" s="34">
        <v>9.014248003446871</v>
      </c>
      <c r="F4" s="35">
        <v>3.3119765136259853</v>
      </c>
      <c r="G4" s="35">
        <v>0.17522077579733805</v>
      </c>
      <c r="H4" s="35">
        <v>0.06077021125919239</v>
      </c>
      <c r="I4" s="35">
        <v>0.07089857980239113</v>
      </c>
      <c r="J4" s="35">
        <v>0.040513474172794925</v>
      </c>
      <c r="K4" s="35">
        <v>2.4814502930836895</v>
      </c>
      <c r="L4" s="35">
        <v>0.8902835949471685</v>
      </c>
      <c r="M4" s="35">
        <v>0</v>
      </c>
      <c r="N4" s="35">
        <v>0</v>
      </c>
      <c r="O4" s="35">
        <v>0</v>
      </c>
      <c r="P4" s="35">
        <v>0</v>
      </c>
      <c r="Q4" s="35">
        <v>0</v>
      </c>
      <c r="R4" s="34">
        <f>E4/F4+G4</f>
        <v>2.8969333140236375</v>
      </c>
      <c r="S4" s="35">
        <f>H4/I4</f>
        <v>0.857142857142857</v>
      </c>
      <c r="T4" s="35">
        <f>K4/L4</f>
        <v>2.7872582480091017</v>
      </c>
      <c r="U4" s="35">
        <f>E4/D4</f>
        <v>0.014590163934426232</v>
      </c>
      <c r="V4" s="20">
        <v>-13.65</v>
      </c>
      <c r="W4" s="20">
        <v>-41.67</v>
      </c>
      <c r="Y4" s="105">
        <f>(V4+1000)/(W4+1000)</f>
        <v>1.0292383625682175</v>
      </c>
    </row>
    <row r="5" spans="1:25" s="20" customFormat="1" ht="12">
      <c r="A5" s="20">
        <v>710</v>
      </c>
      <c r="B5" s="35">
        <f aca="true" t="shared" si="0" ref="B5:B18">A5/3.28</f>
        <v>216.46341463414635</v>
      </c>
      <c r="C5" s="34">
        <v>998270.8508432386</v>
      </c>
      <c r="D5" s="34">
        <v>525.6168868989721</v>
      </c>
      <c r="E5" s="34">
        <v>1199.6904517770433</v>
      </c>
      <c r="F5" s="35">
        <v>1.1425145690418497</v>
      </c>
      <c r="G5" s="35">
        <v>0.2718362144076745</v>
      </c>
      <c r="H5" s="35">
        <v>0.06520056803136105</v>
      </c>
      <c r="I5" s="35">
        <v>0.0742283389895495</v>
      </c>
      <c r="J5" s="35">
        <v>0.07121908200348667</v>
      </c>
      <c r="K5" s="35">
        <v>1.469520494860676</v>
      </c>
      <c r="L5" s="35">
        <v>0.7472988182055997</v>
      </c>
      <c r="M5" s="35">
        <v>0</v>
      </c>
      <c r="N5" s="35">
        <v>0</v>
      </c>
      <c r="O5" s="35">
        <v>0</v>
      </c>
      <c r="P5" s="35">
        <v>0</v>
      </c>
      <c r="Q5" s="35">
        <v>0</v>
      </c>
      <c r="R5" s="34">
        <f aca="true" t="shared" si="1" ref="R5:R18">E5/F5+G5</f>
        <v>1050.315734370685</v>
      </c>
      <c r="S5" s="35">
        <f>H5/I5</f>
        <v>0.8783783783783784</v>
      </c>
      <c r="T5" s="35">
        <f aca="true" t="shared" si="2" ref="T5:T18">K5/L5</f>
        <v>1.9664429530201342</v>
      </c>
      <c r="U5" s="35">
        <f aca="true" t="shared" si="3" ref="U5:U18">E5/D5</f>
        <v>2.2824427480916034</v>
      </c>
      <c r="V5" s="20">
        <v>-14.18</v>
      </c>
      <c r="W5" s="20">
        <v>-50.47</v>
      </c>
      <c r="Y5" s="105">
        <f aca="true" t="shared" si="4" ref="Y5:Y18">(V5+1000)/(W5+1000)</f>
        <v>1.0382189083020021</v>
      </c>
    </row>
    <row r="6" spans="1:25" s="20" customFormat="1" ht="12">
      <c r="A6" s="20">
        <v>781</v>
      </c>
      <c r="B6" s="35">
        <f t="shared" si="0"/>
        <v>238.109756097561</v>
      </c>
      <c r="C6" s="34">
        <v>993223.956976783</v>
      </c>
      <c r="D6" s="34">
        <v>496.5617192050712</v>
      </c>
      <c r="E6" s="34">
        <v>6274.36892971266</v>
      </c>
      <c r="F6" s="35">
        <v>2.6918872146380175</v>
      </c>
      <c r="G6" s="35">
        <v>0.47344244887770953</v>
      </c>
      <c r="H6" s="35">
        <v>0.18394897695248588</v>
      </c>
      <c r="I6" s="35">
        <v>0.20907861861266153</v>
      </c>
      <c r="J6" s="35">
        <v>0.04422816932190917</v>
      </c>
      <c r="K6" s="35">
        <v>0.9921182527437353</v>
      </c>
      <c r="L6" s="35">
        <v>0.5176706181996188</v>
      </c>
      <c r="M6" s="35">
        <v>0</v>
      </c>
      <c r="N6" s="35">
        <v>0</v>
      </c>
      <c r="O6" s="35">
        <v>0</v>
      </c>
      <c r="P6" s="35">
        <v>0</v>
      </c>
      <c r="Q6" s="35">
        <v>0</v>
      </c>
      <c r="R6" s="34">
        <f t="shared" si="1"/>
        <v>2331.317355817063</v>
      </c>
      <c r="S6" s="35">
        <f>H6/I6</f>
        <v>0.8798076923076924</v>
      </c>
      <c r="T6" s="35">
        <f t="shared" si="2"/>
        <v>1.9165048543689318</v>
      </c>
      <c r="U6" s="35">
        <f t="shared" si="3"/>
        <v>12.63562753036437</v>
      </c>
      <c r="V6" s="20">
        <v>-13.85</v>
      </c>
      <c r="W6" s="20">
        <v>-52.73</v>
      </c>
      <c r="Y6" s="105">
        <f t="shared" si="4"/>
        <v>1.0410442640429867</v>
      </c>
    </row>
    <row r="7" spans="1:25" s="20" customFormat="1" ht="12">
      <c r="A7" s="20">
        <v>850</v>
      </c>
      <c r="B7" s="35">
        <f t="shared" si="0"/>
        <v>259.1463414634147</v>
      </c>
      <c r="C7" s="34">
        <v>992166.519034427</v>
      </c>
      <c r="D7" s="34">
        <v>543.9972502256257</v>
      </c>
      <c r="E7" s="34">
        <v>7278.099994700701</v>
      </c>
      <c r="F7" s="35">
        <v>2.3489419159465097</v>
      </c>
      <c r="G7" s="35">
        <v>0.7843213589204956</v>
      </c>
      <c r="H7" s="35">
        <v>0.12267590485679547</v>
      </c>
      <c r="I7" s="35">
        <v>0.1317257666904935</v>
      </c>
      <c r="J7" s="35">
        <v>0.03720498753853633</v>
      </c>
      <c r="K7" s="35">
        <v>5.885426812514949</v>
      </c>
      <c r="L7" s="35">
        <v>2.0734239001205923</v>
      </c>
      <c r="M7" s="35">
        <v>0</v>
      </c>
      <c r="N7" s="35">
        <v>0</v>
      </c>
      <c r="O7" s="35">
        <v>0</v>
      </c>
      <c r="P7" s="35">
        <v>0</v>
      </c>
      <c r="Q7" s="35">
        <v>0</v>
      </c>
      <c r="R7" s="34">
        <f t="shared" si="1"/>
        <v>3099.2432254685095</v>
      </c>
      <c r="S7" s="35">
        <f>H7/I7</f>
        <v>0.9312977099236641</v>
      </c>
      <c r="T7" s="35">
        <f t="shared" si="2"/>
        <v>2.8385063045586807</v>
      </c>
      <c r="U7" s="35">
        <f t="shared" si="3"/>
        <v>13.378927911275417</v>
      </c>
      <c r="V7" s="20">
        <v>-13.31</v>
      </c>
      <c r="W7" s="20">
        <v>-51.55</v>
      </c>
      <c r="Y7" s="105">
        <f t="shared" si="4"/>
        <v>1.040318414254837</v>
      </c>
    </row>
    <row r="8" spans="1:25" s="20" customFormat="1" ht="12">
      <c r="A8" s="20">
        <v>1004</v>
      </c>
      <c r="B8" s="35">
        <f t="shared" si="0"/>
        <v>306.0975609756098</v>
      </c>
      <c r="C8" s="34">
        <v>993967.149823874</v>
      </c>
      <c r="D8" s="34">
        <v>525.4098522220418</v>
      </c>
      <c r="E8" s="34">
        <v>5501.763089966304</v>
      </c>
      <c r="F8" s="35">
        <v>3.0642223442567933</v>
      </c>
      <c r="G8" s="35">
        <v>0.19452196818907652</v>
      </c>
      <c r="H8" s="35">
        <v>0.06818295792194436</v>
      </c>
      <c r="I8" s="35">
        <v>0.08723407851778174</v>
      </c>
      <c r="J8" s="35">
        <v>0.03910493174935044</v>
      </c>
      <c r="K8" s="35">
        <v>1.3506241811891035</v>
      </c>
      <c r="L8" s="35">
        <v>0.8733434757354931</v>
      </c>
      <c r="M8" s="35">
        <v>0</v>
      </c>
      <c r="N8" s="35">
        <v>0</v>
      </c>
      <c r="O8" s="35">
        <v>0</v>
      </c>
      <c r="P8" s="35">
        <v>0</v>
      </c>
      <c r="Q8" s="35">
        <v>0</v>
      </c>
      <c r="R8" s="34">
        <f t="shared" si="1"/>
        <v>1795.6788151619062</v>
      </c>
      <c r="S8" s="35">
        <f>H8/I8</f>
        <v>0.7816091954022989</v>
      </c>
      <c r="T8" s="35">
        <f t="shared" si="2"/>
        <v>1.5464982778415615</v>
      </c>
      <c r="U8" s="35">
        <f t="shared" si="3"/>
        <v>10.471374045801527</v>
      </c>
      <c r="V8" s="20">
        <v>-15.68</v>
      </c>
      <c r="W8" s="20">
        <v>-53.69</v>
      </c>
      <c r="Y8" s="105">
        <f t="shared" si="4"/>
        <v>1.040166541619554</v>
      </c>
    </row>
    <row r="9" spans="1:25" s="20" customFormat="1" ht="12">
      <c r="A9" s="20">
        <v>1150</v>
      </c>
      <c r="B9" s="35">
        <f t="shared" si="0"/>
        <v>350.609756097561</v>
      </c>
      <c r="C9" s="34">
        <v>993354.774464553</v>
      </c>
      <c r="D9" s="34">
        <v>561.3651652331583</v>
      </c>
      <c r="E9" s="34">
        <v>6077.431833644282</v>
      </c>
      <c r="F9" s="35">
        <v>2.5211130897388796</v>
      </c>
      <c r="G9" s="35">
        <v>0.37424344348877225</v>
      </c>
      <c r="H9" s="35">
        <v>0</v>
      </c>
      <c r="I9" s="35">
        <v>0.8611623323290027</v>
      </c>
      <c r="J9" s="35">
        <v>0.04124726124473028</v>
      </c>
      <c r="K9" s="35">
        <v>1.857132786774929</v>
      </c>
      <c r="L9" s="35">
        <v>0.7736376560292093</v>
      </c>
      <c r="M9" s="35">
        <v>0</v>
      </c>
      <c r="N9" s="35">
        <v>0</v>
      </c>
      <c r="O9" s="35">
        <v>0</v>
      </c>
      <c r="P9" s="35">
        <v>0</v>
      </c>
      <c r="Q9" s="35">
        <v>0</v>
      </c>
      <c r="R9" s="34">
        <f t="shared" si="1"/>
        <v>2410.9887685831536</v>
      </c>
      <c r="S9" s="35"/>
      <c r="T9" s="35">
        <f t="shared" si="2"/>
        <v>2.400520156046814</v>
      </c>
      <c r="U9" s="35">
        <f t="shared" si="3"/>
        <v>10.82616487455197</v>
      </c>
      <c r="V9" s="20">
        <v>-15.09</v>
      </c>
      <c r="W9" s="20">
        <v>-52.29</v>
      </c>
      <c r="Y9" s="105">
        <f t="shared" si="4"/>
        <v>1.0392525139546906</v>
      </c>
    </row>
    <row r="10" spans="1:25" s="20" customFormat="1" ht="12">
      <c r="A10" s="20">
        <v>1525</v>
      </c>
      <c r="B10" s="35">
        <f t="shared" si="0"/>
        <v>464.93902439024396</v>
      </c>
      <c r="C10" s="34">
        <v>999393.0213167123</v>
      </c>
      <c r="D10" s="34">
        <v>573.9927618140803</v>
      </c>
      <c r="E10" s="34">
        <v>18.157943255981447</v>
      </c>
      <c r="F10" s="35">
        <v>3.2038682100553935</v>
      </c>
      <c r="G10" s="35">
        <v>0.09078971627990724</v>
      </c>
      <c r="H10" s="35">
        <v>0</v>
      </c>
      <c r="I10" s="35">
        <v>0</v>
      </c>
      <c r="J10" s="35">
        <v>0.02723691488397217</v>
      </c>
      <c r="K10" s="35">
        <v>9.356384649957107</v>
      </c>
      <c r="L10" s="35">
        <v>2.1496987265831367</v>
      </c>
      <c r="M10" s="35">
        <v>0</v>
      </c>
      <c r="N10" s="35">
        <v>0</v>
      </c>
      <c r="O10" s="35">
        <v>0</v>
      </c>
      <c r="P10" s="35">
        <v>0</v>
      </c>
      <c r="Q10" s="35">
        <v>0</v>
      </c>
      <c r="R10" s="34">
        <f t="shared" si="1"/>
        <v>5.758296013509126</v>
      </c>
      <c r="S10" s="35"/>
      <c r="T10" s="35">
        <f t="shared" si="2"/>
        <v>4.3524167057719385</v>
      </c>
      <c r="U10" s="35">
        <f t="shared" si="3"/>
        <v>0.03163444639718804</v>
      </c>
      <c r="V10" s="20">
        <v>-13.29</v>
      </c>
      <c r="W10" s="20">
        <v>-39.44</v>
      </c>
      <c r="Y10" s="105">
        <f t="shared" si="4"/>
        <v>1.0272237028400102</v>
      </c>
    </row>
    <row r="11" spans="1:25" s="20" customFormat="1" ht="12">
      <c r="A11" s="20">
        <v>1675</v>
      </c>
      <c r="B11" s="35">
        <f t="shared" si="0"/>
        <v>510.6707317073171</v>
      </c>
      <c r="C11" s="34">
        <v>987929.2552991386</v>
      </c>
      <c r="D11" s="34">
        <v>543.0392893541682</v>
      </c>
      <c r="E11" s="34">
        <v>11502.376651172177</v>
      </c>
      <c r="F11" s="35">
        <v>6.1192482883705805</v>
      </c>
      <c r="G11" s="35">
        <v>1.219827144419641</v>
      </c>
      <c r="H11" s="35">
        <v>0.05530955724903565</v>
      </c>
      <c r="I11" s="35">
        <v>0.06234895544436746</v>
      </c>
      <c r="J11" s="35">
        <v>0.05329830062179799</v>
      </c>
      <c r="K11" s="35">
        <v>13.72682648089703</v>
      </c>
      <c r="L11" s="35">
        <v>4.091901608115019</v>
      </c>
      <c r="M11" s="35">
        <v>0</v>
      </c>
      <c r="N11" s="35">
        <v>0</v>
      </c>
      <c r="O11" s="35">
        <v>0</v>
      </c>
      <c r="P11" s="35">
        <v>0</v>
      </c>
      <c r="Q11" s="35">
        <v>0</v>
      </c>
      <c r="R11" s="34">
        <f t="shared" si="1"/>
        <v>1880.924017777123</v>
      </c>
      <c r="S11" s="35">
        <f aca="true" t="shared" si="5" ref="S11:S18">H11/I11</f>
        <v>0.8870967741935484</v>
      </c>
      <c r="T11" s="35">
        <f t="shared" si="2"/>
        <v>3.354632587859425</v>
      </c>
      <c r="U11" s="35">
        <f t="shared" si="3"/>
        <v>21.18148148148148</v>
      </c>
      <c r="V11" s="20">
        <v>-14.71</v>
      </c>
      <c r="W11" s="20">
        <v>-54.14</v>
      </c>
      <c r="Y11" s="105">
        <f t="shared" si="4"/>
        <v>1.0416869304125345</v>
      </c>
    </row>
    <row r="12" spans="1:25" s="20" customFormat="1" ht="12">
      <c r="A12" s="20">
        <v>1750</v>
      </c>
      <c r="B12" s="35">
        <f t="shared" si="0"/>
        <v>533.5365853658537</v>
      </c>
      <c r="C12" s="34">
        <v>979369.1829398317</v>
      </c>
      <c r="D12" s="34">
        <v>593.252379809549</v>
      </c>
      <c r="E12" s="34">
        <v>20005.676862187775</v>
      </c>
      <c r="F12" s="35">
        <v>17.396371903533907</v>
      </c>
      <c r="G12" s="35">
        <v>1.56658848770047</v>
      </c>
      <c r="H12" s="35">
        <v>0.30366477746183695</v>
      </c>
      <c r="I12" s="35">
        <v>0.1186504759619098</v>
      </c>
      <c r="J12" s="35">
        <v>0.12568906351897224</v>
      </c>
      <c r="K12" s="35">
        <v>9.35428286333599</v>
      </c>
      <c r="L12" s="35">
        <v>3.0225705995042444</v>
      </c>
      <c r="M12" s="35">
        <v>0</v>
      </c>
      <c r="N12" s="35">
        <v>0</v>
      </c>
      <c r="O12" s="35">
        <v>0</v>
      </c>
      <c r="P12" s="35">
        <v>0</v>
      </c>
      <c r="Q12" s="35">
        <v>0</v>
      </c>
      <c r="R12" s="34">
        <f t="shared" si="1"/>
        <v>1151.5579184686267</v>
      </c>
      <c r="S12" s="35">
        <f t="shared" si="5"/>
        <v>2.5593220338983054</v>
      </c>
      <c r="T12" s="35">
        <f t="shared" si="2"/>
        <v>3.094810379241517</v>
      </c>
      <c r="U12" s="35">
        <f t="shared" si="3"/>
        <v>33.722033898305085</v>
      </c>
      <c r="V12" s="20">
        <v>-14.8</v>
      </c>
      <c r="W12" s="20">
        <v>-54.21</v>
      </c>
      <c r="X12" s="20">
        <v>-48.48</v>
      </c>
      <c r="Y12" s="105">
        <f t="shared" si="4"/>
        <v>1.0416688694107572</v>
      </c>
    </row>
    <row r="13" spans="1:25" s="20" customFormat="1" ht="12">
      <c r="A13" s="20">
        <v>1825</v>
      </c>
      <c r="B13" s="35">
        <f t="shared" si="0"/>
        <v>556.4024390243903</v>
      </c>
      <c r="C13" s="34">
        <v>990867.0715945674</v>
      </c>
      <c r="D13" s="34">
        <v>547.6294696204862</v>
      </c>
      <c r="E13" s="34">
        <v>8573.82388374574</v>
      </c>
      <c r="F13" s="35">
        <v>8.900992224971214</v>
      </c>
      <c r="G13" s="35">
        <v>0.7469504898132369</v>
      </c>
      <c r="H13" s="35">
        <v>0.22247447203332255</v>
      </c>
      <c r="I13" s="35">
        <v>0.18220759926711033</v>
      </c>
      <c r="J13" s="35">
        <v>0.11073390010708363</v>
      </c>
      <c r="K13" s="35">
        <v>0.836544281718059</v>
      </c>
      <c r="L13" s="35">
        <v>0.4751490986413043</v>
      </c>
      <c r="M13" s="35">
        <v>0</v>
      </c>
      <c r="N13" s="35">
        <v>0</v>
      </c>
      <c r="O13" s="35">
        <v>0</v>
      </c>
      <c r="P13" s="35">
        <v>0</v>
      </c>
      <c r="Q13" s="35">
        <v>0</v>
      </c>
      <c r="R13" s="34">
        <f t="shared" si="1"/>
        <v>963.9905605327899</v>
      </c>
      <c r="S13" s="35">
        <f t="shared" si="5"/>
        <v>1.2209944751381214</v>
      </c>
      <c r="T13" s="35">
        <f t="shared" si="2"/>
        <v>1.760593220338983</v>
      </c>
      <c r="U13" s="35">
        <f t="shared" si="3"/>
        <v>15.656250000000004</v>
      </c>
      <c r="V13" s="20">
        <v>-14.43</v>
      </c>
      <c r="W13" s="20">
        <v>-54.22</v>
      </c>
      <c r="X13" s="20">
        <v>-43.94</v>
      </c>
      <c r="Y13" s="105">
        <f t="shared" si="4"/>
        <v>1.0420710947577663</v>
      </c>
    </row>
    <row r="14" spans="1:25" s="20" customFormat="1" ht="12">
      <c r="A14" s="20">
        <v>1970</v>
      </c>
      <c r="B14" s="35">
        <f t="shared" si="0"/>
        <v>600.609756097561</v>
      </c>
      <c r="C14" s="34">
        <v>996264.7478865574</v>
      </c>
      <c r="D14" s="34">
        <v>578.8847924772087</v>
      </c>
      <c r="E14" s="34">
        <v>3138.640984212366</v>
      </c>
      <c r="F14" s="35">
        <v>10.445051472596582</v>
      </c>
      <c r="G14" s="35">
        <v>1.858260384184651</v>
      </c>
      <c r="H14" s="35">
        <v>1.267315491864167</v>
      </c>
      <c r="I14" s="35">
        <v>1.1979699177653347</v>
      </c>
      <c r="J14" s="35">
        <v>0.4623038273255487</v>
      </c>
      <c r="K14" s="35">
        <v>1.609018320756964</v>
      </c>
      <c r="L14" s="35">
        <v>0.8421969723887168</v>
      </c>
      <c r="M14" s="35">
        <v>0</v>
      </c>
      <c r="N14" s="35">
        <v>0</v>
      </c>
      <c r="O14" s="35">
        <v>0</v>
      </c>
      <c r="P14" s="35">
        <v>0</v>
      </c>
      <c r="Q14" s="35">
        <v>0</v>
      </c>
      <c r="R14" s="34">
        <f t="shared" si="1"/>
        <v>302.3489752884471</v>
      </c>
      <c r="S14" s="35">
        <f t="shared" si="5"/>
        <v>1.0578859060402683</v>
      </c>
      <c r="T14" s="35">
        <f t="shared" si="2"/>
        <v>1.9105011933174227</v>
      </c>
      <c r="U14" s="35">
        <f t="shared" si="3"/>
        <v>5.421875</v>
      </c>
      <c r="V14" s="20">
        <v>-15.42</v>
      </c>
      <c r="W14" s="20">
        <v>-52.92</v>
      </c>
      <c r="X14" s="20">
        <v>-40.99</v>
      </c>
      <c r="Y14" s="105">
        <f t="shared" si="4"/>
        <v>1.039595387929214</v>
      </c>
    </row>
    <row r="15" spans="1:25" s="20" customFormat="1" ht="12">
      <c r="A15" s="20">
        <v>2125</v>
      </c>
      <c r="B15" s="35">
        <f t="shared" si="0"/>
        <v>647.8658536585366</v>
      </c>
      <c r="C15" s="34">
        <v>988015.8945420368</v>
      </c>
      <c r="D15" s="34">
        <v>581.4806888223047</v>
      </c>
      <c r="E15" s="34">
        <v>11359.927043181957</v>
      </c>
      <c r="F15" s="35">
        <v>18.55925950254915</v>
      </c>
      <c r="G15" s="35">
        <v>3.0076587352877833</v>
      </c>
      <c r="H15" s="35">
        <v>0.6526619455574489</v>
      </c>
      <c r="I15" s="35">
        <v>1.876779050819577</v>
      </c>
      <c r="J15" s="35">
        <v>0.0731863625586694</v>
      </c>
      <c r="K15" s="35">
        <v>13.403129877354125</v>
      </c>
      <c r="L15" s="35">
        <v>5.125050484930383</v>
      </c>
      <c r="M15" s="35">
        <v>0</v>
      </c>
      <c r="N15" s="35">
        <v>0</v>
      </c>
      <c r="O15" s="35">
        <v>0</v>
      </c>
      <c r="P15" s="35">
        <v>0</v>
      </c>
      <c r="Q15" s="35">
        <v>0</v>
      </c>
      <c r="R15" s="34">
        <f t="shared" si="1"/>
        <v>615.0971142236197</v>
      </c>
      <c r="S15" s="35">
        <f t="shared" si="5"/>
        <v>0.3477564102564102</v>
      </c>
      <c r="T15" s="35">
        <f t="shared" si="2"/>
        <v>2.615219092331768</v>
      </c>
      <c r="U15" s="35">
        <f t="shared" si="3"/>
        <v>19.536206896551725</v>
      </c>
      <c r="V15" s="20">
        <v>-12.05</v>
      </c>
      <c r="W15" s="20">
        <v>-52.71</v>
      </c>
      <c r="X15" s="20">
        <v>-44.35</v>
      </c>
      <c r="Y15" s="105">
        <f t="shared" si="4"/>
        <v>1.0429224419132475</v>
      </c>
    </row>
    <row r="16" spans="1:25" s="20" customFormat="1" ht="12">
      <c r="A16" s="20">
        <v>2275</v>
      </c>
      <c r="B16" s="35">
        <f t="shared" si="0"/>
        <v>693.5975609756098</v>
      </c>
      <c r="C16" s="34">
        <v>996634.2202588646</v>
      </c>
      <c r="D16" s="34">
        <v>739.4805986939444</v>
      </c>
      <c r="E16" s="34">
        <v>2611.8898635997575</v>
      </c>
      <c r="F16" s="35">
        <v>9.00189001657035</v>
      </c>
      <c r="G16" s="35">
        <v>1.586907205655627</v>
      </c>
      <c r="H16" s="35">
        <v>0.14729081501953054</v>
      </c>
      <c r="I16" s="35">
        <v>0.47516420461780057</v>
      </c>
      <c r="J16" s="35">
        <v>0.05649510713077884</v>
      </c>
      <c r="K16" s="35">
        <v>1.7553836858491998</v>
      </c>
      <c r="L16" s="35">
        <v>1.3861478071016096</v>
      </c>
      <c r="M16" s="35">
        <v>0</v>
      </c>
      <c r="N16" s="35">
        <v>0</v>
      </c>
      <c r="O16" s="35">
        <v>0</v>
      </c>
      <c r="P16" s="35">
        <v>0</v>
      </c>
      <c r="Q16" s="35">
        <v>0</v>
      </c>
      <c r="R16" s="34">
        <f t="shared" si="1"/>
        <v>291.73596021473327</v>
      </c>
      <c r="S16" s="35">
        <f t="shared" si="5"/>
        <v>0.3099787685774947</v>
      </c>
      <c r="T16" s="35">
        <f t="shared" si="2"/>
        <v>1.2663755458515282</v>
      </c>
      <c r="U16" s="35">
        <f t="shared" si="3"/>
        <v>3.5320600272851297</v>
      </c>
      <c r="V16" s="20">
        <v>-14.98</v>
      </c>
      <c r="W16" s="20">
        <v>-51.09</v>
      </c>
      <c r="Y16" s="105">
        <f t="shared" si="4"/>
        <v>1.0380541884899517</v>
      </c>
    </row>
    <row r="17" spans="1:25" s="20" customFormat="1" ht="12">
      <c r="A17" s="20">
        <v>2426</v>
      </c>
      <c r="B17" s="35">
        <f t="shared" si="0"/>
        <v>739.6341463414634</v>
      </c>
      <c r="C17" s="34">
        <v>997257.55573799</v>
      </c>
      <c r="D17" s="34">
        <v>596.692604376912</v>
      </c>
      <c r="E17" s="34">
        <v>2132.4752471859438</v>
      </c>
      <c r="F17" s="35">
        <v>8.803218238735212</v>
      </c>
      <c r="G17" s="35">
        <v>0.9811388461231103</v>
      </c>
      <c r="H17" s="35">
        <v>0.13315455768813642</v>
      </c>
      <c r="I17" s="35">
        <v>0.4485206153705647</v>
      </c>
      <c r="J17" s="35">
        <v>0.04805578021827479</v>
      </c>
      <c r="K17" s="35">
        <v>1.8541521867551025</v>
      </c>
      <c r="L17" s="35">
        <v>1.0081702224958897</v>
      </c>
      <c r="M17" s="35">
        <v>0</v>
      </c>
      <c r="N17" s="35">
        <v>0</v>
      </c>
      <c r="O17" s="35">
        <v>0</v>
      </c>
      <c r="P17" s="35">
        <v>0</v>
      </c>
      <c r="Q17" s="35">
        <v>0</v>
      </c>
      <c r="R17" s="34">
        <f t="shared" si="1"/>
        <v>243.21928282428757</v>
      </c>
      <c r="S17" s="35">
        <f t="shared" si="5"/>
        <v>0.29687500000000006</v>
      </c>
      <c r="T17" s="35">
        <f t="shared" si="2"/>
        <v>1.8391261171797422</v>
      </c>
      <c r="U17" s="35">
        <f t="shared" si="3"/>
        <v>3.573825503355705</v>
      </c>
      <c r="V17" s="20">
        <v>-15.51</v>
      </c>
      <c r="W17" s="20">
        <v>-50.36</v>
      </c>
      <c r="X17" s="20">
        <v>-38.41</v>
      </c>
      <c r="Y17" s="105">
        <f t="shared" si="4"/>
        <v>1.0366981171812477</v>
      </c>
    </row>
    <row r="18" spans="1:25" s="20" customFormat="1" ht="12.75" thickBot="1">
      <c r="A18" s="112">
        <v>2500</v>
      </c>
      <c r="B18" s="113">
        <f t="shared" si="0"/>
        <v>762.1951219512196</v>
      </c>
      <c r="C18" s="115">
        <v>997515.8642995866</v>
      </c>
      <c r="D18" s="115">
        <v>566.349663149329</v>
      </c>
      <c r="E18" s="115">
        <v>1886.164514198737</v>
      </c>
      <c r="F18" s="113">
        <v>10.5735280750865</v>
      </c>
      <c r="G18" s="113">
        <v>2.8207415201730712</v>
      </c>
      <c r="H18" s="113">
        <v>0.12007413352989306</v>
      </c>
      <c r="I18" s="113">
        <v>0.23414456038329148</v>
      </c>
      <c r="J18" s="113">
        <v>0.046028417853125676</v>
      </c>
      <c r="K18" s="113">
        <v>13.907586516099864</v>
      </c>
      <c r="L18" s="113">
        <v>3.919419841971593</v>
      </c>
      <c r="M18" s="113">
        <v>0</v>
      </c>
      <c r="N18" s="113">
        <v>0</v>
      </c>
      <c r="O18" s="113">
        <v>0</v>
      </c>
      <c r="P18" s="113">
        <v>0</v>
      </c>
      <c r="Q18" s="113">
        <v>0</v>
      </c>
      <c r="R18" s="115">
        <f t="shared" si="1"/>
        <v>181.20628140850468</v>
      </c>
      <c r="S18" s="113">
        <f t="shared" si="5"/>
        <v>0.5128205128205128</v>
      </c>
      <c r="T18" s="113">
        <f t="shared" si="2"/>
        <v>3.5483788613734997</v>
      </c>
      <c r="U18" s="113">
        <f t="shared" si="3"/>
        <v>3.330388692579505</v>
      </c>
      <c r="V18" s="112">
        <v>-13.44</v>
      </c>
      <c r="W18" s="112">
        <v>-29.22</v>
      </c>
      <c r="X18" s="112">
        <v>-35.29</v>
      </c>
      <c r="Y18" s="118">
        <f t="shared" si="4"/>
        <v>1.0162549702301242</v>
      </c>
    </row>
    <row r="19" s="20" customFormat="1" ht="12">
      <c r="B19" s="35"/>
    </row>
    <row r="20" spans="1:2" s="20" customFormat="1" ht="12">
      <c r="A20" s="32" t="s">
        <v>51</v>
      </c>
      <c r="B20" s="35"/>
    </row>
  </sheetData>
  <printOptions/>
  <pageMargins left="0.75" right="0.75" top="1" bottom="1" header="0.5" footer="0.5"/>
  <pageSetup fitToHeight="1" fitToWidth="1" orientation="portrait"/>
</worksheet>
</file>

<file path=xl/worksheets/sheet6.xml><?xml version="1.0" encoding="utf-8"?>
<worksheet xmlns="http://schemas.openxmlformats.org/spreadsheetml/2006/main" xmlns:r="http://schemas.openxmlformats.org/officeDocument/2006/relationships">
  <sheetPr>
    <pageSetUpPr fitToPage="1"/>
  </sheetPr>
  <dimension ref="A1:Z60"/>
  <sheetViews>
    <sheetView workbookViewId="0" topLeftCell="A1">
      <selection activeCell="A1" sqref="A1"/>
    </sheetView>
  </sheetViews>
  <sheetFormatPr defaultColWidth="11.00390625" defaultRowHeight="12.75"/>
  <cols>
    <col min="1" max="1" width="7.125" style="0" bestFit="1" customWidth="1"/>
    <col min="2" max="2" width="5.375" style="8" bestFit="1" customWidth="1"/>
    <col min="3" max="3" width="6.625" style="0" bestFit="1" customWidth="1"/>
    <col min="4" max="4" width="8.75390625" style="0" bestFit="1" customWidth="1"/>
    <col min="5" max="5" width="5.125" style="0" bestFit="1" customWidth="1"/>
    <col min="6" max="6" width="5.875" style="17" bestFit="1" customWidth="1"/>
    <col min="7" max="7" width="5.00390625" style="17" bestFit="1" customWidth="1"/>
    <col min="8" max="11" width="3.875" style="8" bestFit="1" customWidth="1"/>
    <col min="12" max="12" width="5.00390625" style="8" bestFit="1" customWidth="1"/>
    <col min="13" max="14" width="3.875" style="8" bestFit="1" customWidth="1"/>
    <col min="15" max="15" width="7.375" style="8" bestFit="1" customWidth="1"/>
    <col min="16" max="18" width="5.875" style="8" bestFit="1" customWidth="1"/>
    <col min="19" max="19" width="5.75390625" style="0" bestFit="1" customWidth="1"/>
    <col min="20" max="22" width="4.625" style="0" bestFit="1" customWidth="1"/>
    <col min="23" max="23" width="4.875" style="0" bestFit="1" customWidth="1"/>
    <col min="24" max="24" width="5.25390625" style="0" bestFit="1" customWidth="1"/>
    <col min="25" max="25" width="4.625" style="0" bestFit="1" customWidth="1"/>
    <col min="26" max="26" width="6.75390625" style="0" bestFit="1" customWidth="1"/>
  </cols>
  <sheetData>
    <row r="1" ht="13.5" thickBot="1">
      <c r="A1" s="20" t="s">
        <v>12</v>
      </c>
    </row>
    <row r="2" spans="1:26" ht="13.5">
      <c r="A2" s="106" t="s">
        <v>61</v>
      </c>
      <c r="B2" s="106" t="s">
        <v>63</v>
      </c>
      <c r="C2" s="106" t="s">
        <v>64</v>
      </c>
      <c r="D2" s="107" t="s">
        <v>305</v>
      </c>
      <c r="E2" s="107" t="s">
        <v>66</v>
      </c>
      <c r="F2" s="108" t="s">
        <v>127</v>
      </c>
      <c r="G2" s="108" t="s">
        <v>130</v>
      </c>
      <c r="H2" s="109" t="s">
        <v>131</v>
      </c>
      <c r="I2" s="109" t="s">
        <v>133</v>
      </c>
      <c r="J2" s="109" t="s">
        <v>303</v>
      </c>
      <c r="K2" s="109" t="s">
        <v>304</v>
      </c>
      <c r="L2" s="109" t="s">
        <v>56</v>
      </c>
      <c r="M2" s="109" t="s">
        <v>278</v>
      </c>
      <c r="N2" s="109" t="s">
        <v>279</v>
      </c>
      <c r="O2" s="109" t="s">
        <v>40</v>
      </c>
      <c r="P2" s="109" t="s">
        <v>187</v>
      </c>
      <c r="Q2" s="109" t="s">
        <v>101</v>
      </c>
      <c r="R2" s="109" t="s">
        <v>255</v>
      </c>
      <c r="S2" s="110" t="s">
        <v>281</v>
      </c>
      <c r="T2" s="110" t="s">
        <v>282</v>
      </c>
      <c r="U2" s="111" t="s">
        <v>154</v>
      </c>
      <c r="V2" s="111" t="s">
        <v>155</v>
      </c>
      <c r="W2" s="111" t="s">
        <v>173</v>
      </c>
      <c r="X2" s="111" t="s">
        <v>125</v>
      </c>
      <c r="Y2" s="110" t="s">
        <v>283</v>
      </c>
      <c r="Z2" s="110" t="s">
        <v>41</v>
      </c>
    </row>
    <row r="3" spans="1:26" ht="15" thickBot="1">
      <c r="A3" s="4" t="s">
        <v>62</v>
      </c>
      <c r="B3" s="4" t="s">
        <v>65</v>
      </c>
      <c r="C3" s="4" t="s">
        <v>59</v>
      </c>
      <c r="D3" s="37" t="s">
        <v>110</v>
      </c>
      <c r="E3" s="37" t="s">
        <v>110</v>
      </c>
      <c r="F3" s="48" t="s">
        <v>39</v>
      </c>
      <c r="G3" s="48" t="s">
        <v>39</v>
      </c>
      <c r="H3" s="50" t="s">
        <v>39</v>
      </c>
      <c r="I3" s="50" t="s">
        <v>39</v>
      </c>
      <c r="J3" s="50" t="s">
        <v>39</v>
      </c>
      <c r="K3" s="50" t="s">
        <v>39</v>
      </c>
      <c r="L3" s="50" t="s">
        <v>39</v>
      </c>
      <c r="M3" s="50" t="s">
        <v>39</v>
      </c>
      <c r="N3" s="50" t="s">
        <v>39</v>
      </c>
      <c r="O3" s="7" t="s">
        <v>271</v>
      </c>
      <c r="P3" s="7" t="s">
        <v>271</v>
      </c>
      <c r="Q3" s="7" t="s">
        <v>271</v>
      </c>
      <c r="R3" s="7" t="s">
        <v>271</v>
      </c>
      <c r="S3" s="7" t="s">
        <v>118</v>
      </c>
      <c r="T3" s="7" t="s">
        <v>118</v>
      </c>
      <c r="U3" s="7" t="s">
        <v>118</v>
      </c>
      <c r="V3" s="7" t="s">
        <v>118</v>
      </c>
      <c r="W3" s="7" t="s">
        <v>118</v>
      </c>
      <c r="X3" s="7" t="s">
        <v>118</v>
      </c>
      <c r="Y3" s="7" t="s">
        <v>118</v>
      </c>
      <c r="Z3" s="4"/>
    </row>
    <row r="4" spans="1:26" s="20" customFormat="1" ht="12.75" thickTop="1">
      <c r="A4" s="20">
        <v>60</v>
      </c>
      <c r="B4" s="35">
        <f>A4/3.28</f>
        <v>18.29268292682927</v>
      </c>
      <c r="C4" s="20">
        <v>287</v>
      </c>
      <c r="D4" s="21">
        <f>(C4/2.1)/1000</f>
        <v>0.13666666666666666</v>
      </c>
      <c r="E4" s="21">
        <f>0.5-D4</f>
        <v>0.36333333333333334</v>
      </c>
      <c r="F4" s="34">
        <v>25415.60975609756</v>
      </c>
      <c r="G4" s="34">
        <v>24.902512195122</v>
      </c>
      <c r="H4" s="35">
        <v>12.202682926829269</v>
      </c>
      <c r="I4" s="35">
        <v>18.726731707317075</v>
      </c>
      <c r="J4" s="35">
        <v>2.3607804878048784</v>
      </c>
      <c r="K4" s="35">
        <v>9.730243902439026</v>
      </c>
      <c r="L4" s="35">
        <v>2.5442195121951223</v>
      </c>
      <c r="M4" s="35">
        <v>3.5225609756097565</v>
      </c>
      <c r="N4" s="35">
        <v>5.503170731707318</v>
      </c>
      <c r="O4" s="35">
        <v>0.80514010658415</v>
      </c>
      <c r="P4" s="35">
        <v>0.2426229508196721</v>
      </c>
      <c r="Q4" s="35">
        <f>G4/F4</f>
        <v>0.0009798117154811734</v>
      </c>
      <c r="R4" s="35">
        <v>0.6400966183574879</v>
      </c>
      <c r="S4" s="12">
        <v>-13.91</v>
      </c>
      <c r="T4" s="12"/>
      <c r="U4" s="35" t="s">
        <v>156</v>
      </c>
      <c r="V4" s="35" t="s">
        <v>156</v>
      </c>
      <c r="W4" s="35" t="s">
        <v>156</v>
      </c>
      <c r="X4" s="35" t="s">
        <v>156</v>
      </c>
      <c r="Y4" s="3"/>
      <c r="Z4" s="105"/>
    </row>
    <row r="5" spans="1:18" s="20" customFormat="1" ht="12">
      <c r="A5" s="20">
        <v>150</v>
      </c>
      <c r="B5" s="35">
        <f aca="true" t="shared" si="0" ref="B5:B58">A5/3.28</f>
        <v>45.73170731707317</v>
      </c>
      <c r="C5" s="20">
        <v>438</v>
      </c>
      <c r="D5" s="21">
        <f aca="true" t="shared" si="1" ref="D5:D58">(C5/2.1)/1000</f>
        <v>0.20857142857142855</v>
      </c>
      <c r="E5" s="21">
        <f aca="true" t="shared" si="2" ref="E5:E58">0.5-D5</f>
        <v>0.2914285714285715</v>
      </c>
      <c r="F5" s="34">
        <v>139781.91780821924</v>
      </c>
      <c r="G5" s="34">
        <v>1133.5218082191784</v>
      </c>
      <c r="H5" s="35">
        <v>9.389589041095894</v>
      </c>
      <c r="I5" s="35">
        <v>2.1308219178082197</v>
      </c>
      <c r="J5" s="35">
        <v>0.24452054794520553</v>
      </c>
      <c r="K5" s="35">
        <v>0.3437260273972604</v>
      </c>
      <c r="L5" s="35">
        <v>0.3395342465753426</v>
      </c>
      <c r="M5" s="35">
        <v>0.13972602739726034</v>
      </c>
      <c r="N5" s="35">
        <v>0.14671232876712334</v>
      </c>
      <c r="O5" s="35">
        <v>98.3924802910855</v>
      </c>
      <c r="P5" s="35">
        <v>0.7113821138211381</v>
      </c>
      <c r="Q5" s="35">
        <f aca="true" t="shared" si="3" ref="Q5:Q58">G5/F5</f>
        <v>0.00810921631347461</v>
      </c>
      <c r="R5" s="35">
        <v>0.9523809523809524</v>
      </c>
    </row>
    <row r="6" spans="1:26" s="20" customFormat="1" ht="12">
      <c r="A6" s="20">
        <v>210</v>
      </c>
      <c r="B6" s="35">
        <f t="shared" si="0"/>
        <v>64.02439024390245</v>
      </c>
      <c r="C6" s="20">
        <v>412</v>
      </c>
      <c r="D6" s="21">
        <f t="shared" si="1"/>
        <v>0.19619047619047617</v>
      </c>
      <c r="E6" s="21">
        <f t="shared" si="2"/>
        <v>0.30380952380952386</v>
      </c>
      <c r="F6" s="34">
        <v>118246.79611650489</v>
      </c>
      <c r="G6" s="34">
        <v>1871.690689320389</v>
      </c>
      <c r="H6" s="35">
        <v>9.868868932038838</v>
      </c>
      <c r="I6" s="35">
        <v>1.23418932038835</v>
      </c>
      <c r="J6" s="35">
        <v>0.18582524271844664</v>
      </c>
      <c r="K6" s="35">
        <v>0.22453883495145635</v>
      </c>
      <c r="L6" s="35">
        <v>0.060393203883495165</v>
      </c>
      <c r="M6" s="35">
        <v>0.0960097087378641</v>
      </c>
      <c r="N6" s="35">
        <v>0.14401456310679614</v>
      </c>
      <c r="O6" s="35">
        <v>168.57433751743378</v>
      </c>
      <c r="P6" s="35">
        <v>0.8275862068965517</v>
      </c>
      <c r="Q6" s="35">
        <f t="shared" si="3"/>
        <v>0.015828679937139864</v>
      </c>
      <c r="R6" s="35">
        <v>0.6666666666666667</v>
      </c>
      <c r="S6" s="12">
        <v>-10.61</v>
      </c>
      <c r="T6" s="12">
        <v>-72.5</v>
      </c>
      <c r="U6" s="35" t="s">
        <v>156</v>
      </c>
      <c r="V6" s="35" t="s">
        <v>156</v>
      </c>
      <c r="W6" s="35" t="s">
        <v>156</v>
      </c>
      <c r="X6" s="35" t="s">
        <v>156</v>
      </c>
      <c r="Y6" s="3">
        <v>-297</v>
      </c>
      <c r="Z6" s="105">
        <f>(S6+1000)/(T6+1000)</f>
        <v>1.0667277628032346</v>
      </c>
    </row>
    <row r="7" spans="1:18" s="20" customFormat="1" ht="12">
      <c r="A7" s="20">
        <v>270</v>
      </c>
      <c r="B7" s="35">
        <f t="shared" si="0"/>
        <v>82.31707317073172</v>
      </c>
      <c r="C7" s="20">
        <v>421</v>
      </c>
      <c r="D7" s="21">
        <f t="shared" si="1"/>
        <v>0.20047619047619047</v>
      </c>
      <c r="E7" s="21">
        <f t="shared" si="2"/>
        <v>0.2995238095238095</v>
      </c>
      <c r="F7" s="34">
        <v>86790.04750593823</v>
      </c>
      <c r="G7" s="34">
        <v>1972.1615201900238</v>
      </c>
      <c r="H7" s="35">
        <v>10.566004750593825</v>
      </c>
      <c r="I7" s="35">
        <v>1.2565059382422803</v>
      </c>
      <c r="J7" s="35">
        <v>0.2091686460807601</v>
      </c>
      <c r="K7" s="35">
        <v>0.3630570071258908</v>
      </c>
      <c r="L7" s="35">
        <v>0.06573871733966745</v>
      </c>
      <c r="M7" s="35">
        <v>0.15090023752969123</v>
      </c>
      <c r="N7" s="35">
        <v>0.14342992874109264</v>
      </c>
      <c r="O7" s="35">
        <v>166.81410337419436</v>
      </c>
      <c r="P7" s="35">
        <v>0.5761316872427983</v>
      </c>
      <c r="Q7" s="35">
        <f t="shared" si="3"/>
        <v>0.02272336030297814</v>
      </c>
      <c r="R7" s="35">
        <v>1.0520833333333335</v>
      </c>
    </row>
    <row r="8" spans="1:25" s="20" customFormat="1" ht="12">
      <c r="A8" s="20">
        <v>330</v>
      </c>
      <c r="B8" s="35">
        <f t="shared" si="0"/>
        <v>100.60975609756098</v>
      </c>
      <c r="C8" s="20">
        <v>451</v>
      </c>
      <c r="D8" s="21">
        <f t="shared" si="1"/>
        <v>0.21476190476190476</v>
      </c>
      <c r="E8" s="21">
        <f t="shared" si="2"/>
        <v>0.28523809523809524</v>
      </c>
      <c r="F8" s="34">
        <v>117728.0709534368</v>
      </c>
      <c r="G8" s="34">
        <v>3586.031042128603</v>
      </c>
      <c r="H8" s="35">
        <v>13.960286031042127</v>
      </c>
      <c r="I8" s="35">
        <v>4.444022172949002</v>
      </c>
      <c r="J8" s="35">
        <v>0.30946119733924615</v>
      </c>
      <c r="K8" s="35">
        <v>0.22711529933481156</v>
      </c>
      <c r="L8" s="35">
        <v>0.08234589800443459</v>
      </c>
      <c r="M8" s="35">
        <v>0.12086252771618625</v>
      </c>
      <c r="N8" s="35">
        <v>0.1354722838137472</v>
      </c>
      <c r="O8" s="35">
        <v>194.84736956051097</v>
      </c>
      <c r="P8" s="35">
        <v>1.3625730994152045</v>
      </c>
      <c r="Q8" s="35">
        <f t="shared" si="3"/>
        <v>0.03046028880866426</v>
      </c>
      <c r="R8" s="35">
        <v>0.8921568627450981</v>
      </c>
      <c r="S8" s="12"/>
      <c r="T8" s="12">
        <v>-71</v>
      </c>
      <c r="U8" s="35" t="s">
        <v>156</v>
      </c>
      <c r="V8" s="35" t="s">
        <v>156</v>
      </c>
      <c r="W8" s="35" t="s">
        <v>156</v>
      </c>
      <c r="X8" s="35" t="s">
        <v>156</v>
      </c>
      <c r="Y8" s="3"/>
    </row>
    <row r="9" spans="1:18" s="20" customFormat="1" ht="12">
      <c r="A9" s="20">
        <v>390</v>
      </c>
      <c r="B9" s="35">
        <f t="shared" si="0"/>
        <v>118.90243902439025</v>
      </c>
      <c r="C9" s="20">
        <v>509</v>
      </c>
      <c r="D9" s="21">
        <f t="shared" si="1"/>
        <v>0.2423809523809524</v>
      </c>
      <c r="E9" s="21">
        <f t="shared" si="2"/>
        <v>0.25761904761904764</v>
      </c>
      <c r="F9" s="34">
        <v>62868.66404715128</v>
      </c>
      <c r="G9" s="34">
        <v>2083.2220039292733</v>
      </c>
      <c r="H9" s="35">
        <v>7.600571709233791</v>
      </c>
      <c r="I9" s="35">
        <v>8.281870333988213</v>
      </c>
      <c r="J9" s="35">
        <v>0.08928094302554028</v>
      </c>
      <c r="K9" s="35">
        <v>0.1424243614931238</v>
      </c>
      <c r="L9" s="35">
        <v>0.0531434184675835</v>
      </c>
      <c r="M9" s="35">
        <v>0.06908644400785856</v>
      </c>
      <c r="N9" s="35">
        <v>0.08290373280943027</v>
      </c>
      <c r="O9" s="35">
        <v>131.16509402395772</v>
      </c>
      <c r="P9" s="35">
        <v>0.626865671641791</v>
      </c>
      <c r="Q9" s="35">
        <f t="shared" si="3"/>
        <v>0.033136094674556214</v>
      </c>
      <c r="R9" s="35">
        <v>0.8333333333333334</v>
      </c>
    </row>
    <row r="10" spans="1:26" s="20" customFormat="1" ht="12">
      <c r="A10" s="20">
        <v>450</v>
      </c>
      <c r="B10" s="35">
        <f t="shared" si="0"/>
        <v>137.19512195121953</v>
      </c>
      <c r="C10" s="20">
        <v>337</v>
      </c>
      <c r="D10" s="21">
        <f t="shared" si="1"/>
        <v>0.1604761904761905</v>
      </c>
      <c r="E10" s="21">
        <f t="shared" si="2"/>
        <v>0.3395238095238095</v>
      </c>
      <c r="F10" s="34">
        <v>36136.61721068249</v>
      </c>
      <c r="G10" s="34">
        <v>2290.198314540059</v>
      </c>
      <c r="H10" s="35">
        <v>8.536958456973293</v>
      </c>
      <c r="I10" s="35">
        <v>2.069181008902077</v>
      </c>
      <c r="J10" s="35">
        <v>0.28350741839762605</v>
      </c>
      <c r="K10" s="35">
        <v>0.22003560830860527</v>
      </c>
      <c r="L10" s="35">
        <v>0.09943916913946586</v>
      </c>
      <c r="M10" s="35">
        <v>0.09309198813056378</v>
      </c>
      <c r="N10" s="35">
        <v>0.05077744807121661</v>
      </c>
      <c r="O10" s="35">
        <v>215.9313784161181</v>
      </c>
      <c r="P10" s="35">
        <v>1.2884615384615385</v>
      </c>
      <c r="Q10" s="35">
        <f t="shared" si="3"/>
        <v>0.06337611241217798</v>
      </c>
      <c r="R10" s="35">
        <v>1.8333333333333333</v>
      </c>
      <c r="S10" s="12">
        <v>-17.42</v>
      </c>
      <c r="T10" s="12">
        <v>-68.9</v>
      </c>
      <c r="U10" s="35" t="s">
        <v>156</v>
      </c>
      <c r="V10" s="35" t="s">
        <v>156</v>
      </c>
      <c r="W10" s="35" t="s">
        <v>156</v>
      </c>
      <c r="X10" s="35" t="s">
        <v>156</v>
      </c>
      <c r="Y10" s="3"/>
      <c r="Z10" s="105">
        <f>(S10+1000)/(T10+1000)</f>
        <v>1.0552894425947803</v>
      </c>
    </row>
    <row r="11" spans="1:18" s="20" customFormat="1" ht="12">
      <c r="A11" s="20">
        <v>510</v>
      </c>
      <c r="B11" s="35">
        <f t="shared" si="0"/>
        <v>155.4878048780488</v>
      </c>
      <c r="C11" s="20">
        <v>367</v>
      </c>
      <c r="D11" s="21">
        <f t="shared" si="1"/>
        <v>0.17476190476190476</v>
      </c>
      <c r="E11" s="21">
        <f t="shared" si="2"/>
        <v>0.3252380952380952</v>
      </c>
      <c r="F11" s="34">
        <v>24063.188010899183</v>
      </c>
      <c r="G11" s="34">
        <v>1522.4553869209806</v>
      </c>
      <c r="H11" s="35">
        <v>7.397615803814714</v>
      </c>
      <c r="I11" s="35">
        <v>1.3027247956403267</v>
      </c>
      <c r="J11" s="35">
        <v>0.08002452316076293</v>
      </c>
      <c r="K11" s="35">
        <v>0.08746866485013624</v>
      </c>
      <c r="L11" s="35">
        <v>0.06699727520435966</v>
      </c>
      <c r="M11" s="35">
        <v>0.046525885558583106</v>
      </c>
      <c r="N11" s="35">
        <v>0.07816348773841962</v>
      </c>
      <c r="O11" s="35">
        <v>174.98802139037429</v>
      </c>
      <c r="P11" s="35">
        <v>0.9148936170212765</v>
      </c>
      <c r="Q11" s="35">
        <f t="shared" si="3"/>
        <v>0.06326906419180199</v>
      </c>
      <c r="R11" s="35">
        <v>0.5952380952380952</v>
      </c>
    </row>
    <row r="12" spans="1:25" s="20" customFormat="1" ht="12">
      <c r="A12" s="20">
        <v>570</v>
      </c>
      <c r="B12" s="35">
        <f t="shared" si="0"/>
        <v>173.78048780487805</v>
      </c>
      <c r="C12" s="20">
        <v>303</v>
      </c>
      <c r="D12" s="21">
        <f t="shared" si="1"/>
        <v>0.14428571428571427</v>
      </c>
      <c r="E12" s="21">
        <f t="shared" si="2"/>
        <v>0.35571428571428576</v>
      </c>
      <c r="F12" s="34">
        <v>39075.742574257434</v>
      </c>
      <c r="G12" s="34">
        <v>369.83402970297044</v>
      </c>
      <c r="H12" s="35">
        <v>5.45581188118812</v>
      </c>
      <c r="I12" s="35">
        <v>9.46693069306931</v>
      </c>
      <c r="J12" s="35">
        <v>0.3426831683168318</v>
      </c>
      <c r="K12" s="35">
        <v>0.17503960396039608</v>
      </c>
      <c r="L12" s="35">
        <v>0.0936831683168317</v>
      </c>
      <c r="M12" s="35">
        <v>0.07149504950495052</v>
      </c>
      <c r="N12" s="35">
        <v>0.09861386138613865</v>
      </c>
      <c r="O12" s="35">
        <v>24.783247976210145</v>
      </c>
      <c r="P12" s="35">
        <v>1.9577464788732397</v>
      </c>
      <c r="Q12" s="35">
        <f t="shared" si="3"/>
        <v>0.00946454258675079</v>
      </c>
      <c r="R12" s="35">
        <v>0.725</v>
      </c>
      <c r="S12" s="12">
        <v>-20.26</v>
      </c>
      <c r="T12" s="12"/>
      <c r="U12" s="35" t="s">
        <v>156</v>
      </c>
      <c r="V12" s="35" t="s">
        <v>156</v>
      </c>
      <c r="W12" s="35" t="s">
        <v>156</v>
      </c>
      <c r="X12" s="35" t="s">
        <v>156</v>
      </c>
      <c r="Y12" s="3"/>
    </row>
    <row r="13" spans="1:18" s="20" customFormat="1" ht="12">
      <c r="A13" s="20">
        <v>630</v>
      </c>
      <c r="B13" s="35">
        <f t="shared" si="0"/>
        <v>192.07317073170734</v>
      </c>
      <c r="C13" s="20">
        <v>361</v>
      </c>
      <c r="D13" s="21">
        <f t="shared" si="1"/>
        <v>0.1719047619047619</v>
      </c>
      <c r="E13" s="21">
        <f t="shared" si="2"/>
        <v>0.3280952380952381</v>
      </c>
      <c r="F13" s="34">
        <v>35461.5512465374</v>
      </c>
      <c r="G13" s="34">
        <v>289.3131994459834</v>
      </c>
      <c r="H13" s="35">
        <v>6.149468144044322</v>
      </c>
      <c r="I13" s="35">
        <v>3.137717451523546</v>
      </c>
      <c r="J13" s="35">
        <v>0.24048199445983381</v>
      </c>
      <c r="K13" s="35">
        <v>0.5439473684210526</v>
      </c>
      <c r="L13" s="35">
        <v>0.11260664819944599</v>
      </c>
      <c r="M13" s="35">
        <v>0.21948753462603882</v>
      </c>
      <c r="N13" s="35">
        <v>0.1927673130193906</v>
      </c>
      <c r="O13" s="35">
        <v>31.15187011919441</v>
      </c>
      <c r="P13" s="35">
        <v>0.4421052631578948</v>
      </c>
      <c r="Q13" s="35">
        <f t="shared" si="3"/>
        <v>0.008158503767491927</v>
      </c>
      <c r="R13" s="35">
        <v>1.1386138613861387</v>
      </c>
    </row>
    <row r="14" spans="1:25" s="20" customFormat="1" ht="12">
      <c r="A14" s="20">
        <v>690</v>
      </c>
      <c r="B14" s="35">
        <f t="shared" si="0"/>
        <v>210.3658536585366</v>
      </c>
      <c r="C14" s="20">
        <v>354</v>
      </c>
      <c r="D14" s="21">
        <f t="shared" si="1"/>
        <v>0.16857142857142857</v>
      </c>
      <c r="E14" s="21">
        <f t="shared" si="2"/>
        <v>0.3314285714285714</v>
      </c>
      <c r="F14" s="34">
        <v>32086.779661016946</v>
      </c>
      <c r="G14" s="34">
        <v>21.54257627118644</v>
      </c>
      <c r="H14" s="35">
        <v>3.4072542372881354</v>
      </c>
      <c r="I14" s="35">
        <v>9.108949152542372</v>
      </c>
      <c r="J14" s="35">
        <v>0.08454237288135592</v>
      </c>
      <c r="K14" s="35">
        <v>0.09633898305084747</v>
      </c>
      <c r="L14" s="35">
        <v>0.07077966101694914</v>
      </c>
      <c r="M14" s="35">
        <v>0.07864406779661016</v>
      </c>
      <c r="N14" s="35">
        <v>0</v>
      </c>
      <c r="O14" s="35">
        <v>1.7211749921457744</v>
      </c>
      <c r="P14" s="35">
        <v>0.8775510204081631</v>
      </c>
      <c r="Q14" s="35">
        <f t="shared" si="3"/>
        <v>0.0006713848039215687</v>
      </c>
      <c r="R14" s="35"/>
      <c r="S14" s="12">
        <v>-18.72</v>
      </c>
      <c r="T14" s="12"/>
      <c r="U14" s="35" t="s">
        <v>156</v>
      </c>
      <c r="V14" s="35" t="s">
        <v>156</v>
      </c>
      <c r="W14" s="35" t="s">
        <v>156</v>
      </c>
      <c r="X14" s="35" t="s">
        <v>156</v>
      </c>
      <c r="Y14" s="3"/>
    </row>
    <row r="15" spans="1:18" s="20" customFormat="1" ht="12">
      <c r="A15" s="20">
        <v>750</v>
      </c>
      <c r="B15" s="35">
        <f t="shared" si="0"/>
        <v>228.65853658536588</v>
      </c>
      <c r="C15" s="20">
        <v>327</v>
      </c>
      <c r="D15" s="21">
        <f t="shared" si="1"/>
        <v>0.1557142857142857</v>
      </c>
      <c r="E15" s="21">
        <f t="shared" si="2"/>
        <v>0.3442857142857143</v>
      </c>
      <c r="F15" s="34">
        <v>48398.99082568808</v>
      </c>
      <c r="G15" s="34">
        <v>30.677752293577985</v>
      </c>
      <c r="H15" s="35">
        <v>4.2097614678899085</v>
      </c>
      <c r="I15" s="35">
        <v>2.560348623853211</v>
      </c>
      <c r="J15" s="35">
        <v>0.11055045871559636</v>
      </c>
      <c r="K15" s="35">
        <v>0.19235779816513762</v>
      </c>
      <c r="L15" s="35">
        <v>0.11055045871559636</v>
      </c>
      <c r="M15" s="35">
        <v>1.4813761467889912</v>
      </c>
      <c r="N15" s="35">
        <v>0.09286238532110094</v>
      </c>
      <c r="O15" s="35">
        <v>4.531352057478772</v>
      </c>
      <c r="P15" s="35">
        <v>0.5747126436781611</v>
      </c>
      <c r="Q15" s="35">
        <f t="shared" si="3"/>
        <v>0.000633851073549566</v>
      </c>
      <c r="R15" s="35">
        <v>15.952380952380953</v>
      </c>
    </row>
    <row r="16" spans="1:25" s="20" customFormat="1" ht="12">
      <c r="A16" s="20">
        <v>810</v>
      </c>
      <c r="B16" s="35">
        <f t="shared" si="0"/>
        <v>246.95121951219514</v>
      </c>
      <c r="C16" s="20">
        <v>486</v>
      </c>
      <c r="D16" s="21">
        <f t="shared" si="1"/>
        <v>0.23142857142857143</v>
      </c>
      <c r="E16" s="21">
        <f t="shared" si="2"/>
        <v>0.26857142857142857</v>
      </c>
      <c r="F16" s="34">
        <v>16722.716049382718</v>
      </c>
      <c r="G16" s="34">
        <v>14.80558024691358</v>
      </c>
      <c r="H16" s="35">
        <v>1.6885185185185188</v>
      </c>
      <c r="I16" s="35">
        <v>0.6521975308641976</v>
      </c>
      <c r="J16" s="35">
        <v>0.09748148148148149</v>
      </c>
      <c r="K16" s="35">
        <v>0.17639506172839506</v>
      </c>
      <c r="L16" s="35">
        <v>0.05222222222222222</v>
      </c>
      <c r="M16" s="35">
        <v>0.10908641975308642</v>
      </c>
      <c r="N16" s="35">
        <v>0.08935802469135802</v>
      </c>
      <c r="O16" s="35">
        <v>6.32523549826475</v>
      </c>
      <c r="P16" s="35">
        <v>0.5526315789473685</v>
      </c>
      <c r="Q16" s="35">
        <f t="shared" si="3"/>
        <v>0.0008853573907009021</v>
      </c>
      <c r="R16" s="35">
        <v>1.2207792207792207</v>
      </c>
      <c r="S16" s="12">
        <v>-18.07</v>
      </c>
      <c r="T16" s="12"/>
      <c r="U16" s="35" t="s">
        <v>156</v>
      </c>
      <c r="V16" s="35" t="s">
        <v>156</v>
      </c>
      <c r="W16" s="35" t="s">
        <v>156</v>
      </c>
      <c r="X16" s="35" t="s">
        <v>156</v>
      </c>
      <c r="Y16" s="3"/>
    </row>
    <row r="17" spans="1:18" s="20" customFormat="1" ht="12">
      <c r="A17" s="20">
        <v>870</v>
      </c>
      <c r="B17" s="35">
        <f t="shared" si="0"/>
        <v>265.2439024390244</v>
      </c>
      <c r="C17" s="20">
        <v>334</v>
      </c>
      <c r="D17" s="21">
        <f t="shared" si="1"/>
        <v>0.15904761904761905</v>
      </c>
      <c r="E17" s="21">
        <f t="shared" si="2"/>
        <v>0.34095238095238095</v>
      </c>
      <c r="F17" s="34">
        <v>97131.61676646706</v>
      </c>
      <c r="G17" s="34">
        <v>64.81300598802395</v>
      </c>
      <c r="H17" s="35">
        <v>3.890838323353293</v>
      </c>
      <c r="I17" s="35">
        <v>9.243688622754492</v>
      </c>
      <c r="J17" s="35">
        <v>0.07502994011976048</v>
      </c>
      <c r="K17" s="35">
        <v>0.20150898203592815</v>
      </c>
      <c r="L17" s="35">
        <v>0.08146107784431138</v>
      </c>
      <c r="M17" s="35">
        <v>0.20579640718562875</v>
      </c>
      <c r="N17" s="35">
        <v>0.9796766467065868</v>
      </c>
      <c r="O17" s="35">
        <v>4.93455198302595</v>
      </c>
      <c r="P17" s="35">
        <v>0.3723404255319149</v>
      </c>
      <c r="Q17" s="35">
        <f t="shared" si="3"/>
        <v>0.0006672699183403221</v>
      </c>
      <c r="R17" s="35">
        <v>0.2100656455142232</v>
      </c>
    </row>
    <row r="18" spans="1:26" s="20" customFormat="1" ht="12">
      <c r="A18" s="20">
        <v>930</v>
      </c>
      <c r="B18" s="35">
        <f t="shared" si="0"/>
        <v>283.5365853658537</v>
      </c>
      <c r="C18" s="20">
        <v>368</v>
      </c>
      <c r="D18" s="21">
        <f t="shared" si="1"/>
        <v>0.17523809523809525</v>
      </c>
      <c r="E18" s="21">
        <f t="shared" si="2"/>
        <v>0.32476190476190475</v>
      </c>
      <c r="F18" s="34">
        <v>43829.61956521739</v>
      </c>
      <c r="G18" s="34">
        <v>131.36469021739128</v>
      </c>
      <c r="H18" s="35">
        <v>3.6027391304347822</v>
      </c>
      <c r="I18" s="35">
        <v>6.894130434782608</v>
      </c>
      <c r="J18" s="35">
        <v>0.11490217391304347</v>
      </c>
      <c r="K18" s="35">
        <v>0.1186086956521739</v>
      </c>
      <c r="L18" s="35">
        <v>0.048184782608695645</v>
      </c>
      <c r="M18" s="35">
        <v>0.07783695652173914</v>
      </c>
      <c r="N18" s="35">
        <v>0.16864673913043476</v>
      </c>
      <c r="O18" s="35">
        <v>12.51465395480226</v>
      </c>
      <c r="P18" s="35">
        <v>0.96875</v>
      </c>
      <c r="Q18" s="35">
        <f t="shared" si="3"/>
        <v>0.002997167019027484</v>
      </c>
      <c r="R18" s="35">
        <v>0.4615384615384616</v>
      </c>
      <c r="S18" s="12">
        <v>-21.84</v>
      </c>
      <c r="T18" s="12">
        <v>-41.8</v>
      </c>
      <c r="U18" s="35">
        <v>-33.3</v>
      </c>
      <c r="V18" s="35">
        <v>-30.5</v>
      </c>
      <c r="W18" s="35" t="s">
        <v>156</v>
      </c>
      <c r="X18" s="35" t="s">
        <v>156</v>
      </c>
      <c r="Y18" s="3"/>
      <c r="Z18" s="105">
        <f>(S18+1000)/(T18+1000)</f>
        <v>1.0208307242746817</v>
      </c>
    </row>
    <row r="19" spans="1:18" s="20" customFormat="1" ht="12">
      <c r="A19" s="20">
        <v>990</v>
      </c>
      <c r="B19" s="35">
        <f t="shared" si="0"/>
        <v>301.82926829268297</v>
      </c>
      <c r="C19" s="20">
        <v>398</v>
      </c>
      <c r="D19" s="21">
        <f t="shared" si="1"/>
        <v>0.1895238095238095</v>
      </c>
      <c r="E19" s="21">
        <f t="shared" si="2"/>
        <v>0.31047619047619046</v>
      </c>
      <c r="F19" s="34">
        <v>27587.13567839196</v>
      </c>
      <c r="G19" s="34">
        <v>1785.6281407035176</v>
      </c>
      <c r="H19" s="35">
        <v>6.567507537688442</v>
      </c>
      <c r="I19" s="35">
        <v>1.5890452261306534</v>
      </c>
      <c r="J19" s="35">
        <v>0.09992964824120604</v>
      </c>
      <c r="K19" s="35">
        <v>0.13760804020100503</v>
      </c>
      <c r="L19" s="35">
        <v>0.04750753768844221</v>
      </c>
      <c r="M19" s="35">
        <v>0.08682412060301509</v>
      </c>
      <c r="N19" s="35">
        <v>0.08354773869346734</v>
      </c>
      <c r="O19" s="35">
        <v>218.91946173930506</v>
      </c>
      <c r="P19" s="35">
        <v>0.7261904761904762</v>
      </c>
      <c r="Q19" s="35">
        <f t="shared" si="3"/>
        <v>0.0647268408551069</v>
      </c>
      <c r="R19" s="35">
        <v>1.0392156862745099</v>
      </c>
    </row>
    <row r="20" spans="1:26" s="20" customFormat="1" ht="12">
      <c r="A20" s="20">
        <v>1050</v>
      </c>
      <c r="B20" s="35">
        <f t="shared" si="0"/>
        <v>320.1219512195122</v>
      </c>
      <c r="C20" s="20">
        <v>358</v>
      </c>
      <c r="D20" s="21">
        <f t="shared" si="1"/>
        <v>0.17047619047619048</v>
      </c>
      <c r="E20" s="21">
        <f t="shared" si="2"/>
        <v>0.32952380952380955</v>
      </c>
      <c r="F20" s="34">
        <v>22035.754189944135</v>
      </c>
      <c r="G20" s="34">
        <v>7110.686592178771</v>
      </c>
      <c r="H20" s="35">
        <v>12.950837988826816</v>
      </c>
      <c r="I20" s="35">
        <v>1.3279441340782125</v>
      </c>
      <c r="J20" s="35">
        <v>0.10437988826815645</v>
      </c>
      <c r="K20" s="35">
        <v>0.12950837988826816</v>
      </c>
      <c r="L20" s="35">
        <v>0.050256983240223464</v>
      </c>
      <c r="M20" s="35">
        <v>0.06572067039106147</v>
      </c>
      <c r="N20" s="35">
        <v>0.08311731843575419</v>
      </c>
      <c r="O20" s="35">
        <v>497.98971165561125</v>
      </c>
      <c r="P20" s="35">
        <v>0.8059701492537314</v>
      </c>
      <c r="Q20" s="35">
        <f t="shared" si="3"/>
        <v>0.32268859649122805</v>
      </c>
      <c r="R20" s="35">
        <v>0.7906976744186048</v>
      </c>
      <c r="S20" s="12">
        <v>-18.25</v>
      </c>
      <c r="T20" s="12">
        <v>-61.3</v>
      </c>
      <c r="U20" s="35" t="s">
        <v>156</v>
      </c>
      <c r="V20" s="35" t="s">
        <v>156</v>
      </c>
      <c r="W20" s="35" t="s">
        <v>156</v>
      </c>
      <c r="X20" s="35" t="s">
        <v>156</v>
      </c>
      <c r="Y20" s="3">
        <v>-285</v>
      </c>
      <c r="Z20" s="105">
        <f>(S20+1000)/(T20+1000)</f>
        <v>1.04586129753915</v>
      </c>
    </row>
    <row r="21" spans="1:18" s="20" customFormat="1" ht="12">
      <c r="A21" s="20">
        <v>1110</v>
      </c>
      <c r="B21" s="35">
        <f t="shared" si="0"/>
        <v>338.4146341463415</v>
      </c>
      <c r="C21" s="20">
        <v>490</v>
      </c>
      <c r="D21" s="21">
        <f t="shared" si="1"/>
        <v>0.2333333333333333</v>
      </c>
      <c r="E21" s="21">
        <f t="shared" si="2"/>
        <v>0.2666666666666667</v>
      </c>
      <c r="F21" s="34">
        <v>22617.142857142862</v>
      </c>
      <c r="G21" s="34">
        <v>2272.8</v>
      </c>
      <c r="H21" s="35">
        <v>4.70857142857143</v>
      </c>
      <c r="I21" s="35">
        <v>0.8582857142857145</v>
      </c>
      <c r="J21" s="35">
        <v>0.061714285714285735</v>
      </c>
      <c r="K21" s="35">
        <v>0.03542857142857144</v>
      </c>
      <c r="L21" s="35">
        <v>0.02400000000000001</v>
      </c>
      <c r="M21" s="35">
        <v>0.042285714285714295</v>
      </c>
      <c r="N21" s="35">
        <v>0.042285714285714295</v>
      </c>
      <c r="O21" s="35">
        <v>408.27345514268126</v>
      </c>
      <c r="P21" s="35">
        <v>1.7419354838709677</v>
      </c>
      <c r="Q21" s="35">
        <f t="shared" si="3"/>
        <v>0.10049014653865587</v>
      </c>
      <c r="R21" s="35">
        <v>1</v>
      </c>
    </row>
    <row r="22" spans="1:25" s="20" customFormat="1" ht="12">
      <c r="A22" s="20">
        <v>1170</v>
      </c>
      <c r="B22" s="35">
        <f t="shared" si="0"/>
        <v>356.70731707317077</v>
      </c>
      <c r="C22" s="20">
        <v>367</v>
      </c>
      <c r="D22" s="21">
        <f t="shared" si="1"/>
        <v>0.17476190476190476</v>
      </c>
      <c r="E22" s="21">
        <f t="shared" si="2"/>
        <v>0.3252380952380952</v>
      </c>
      <c r="F22" s="34">
        <v>18926.730245231607</v>
      </c>
      <c r="G22" s="34">
        <v>11903.554768392369</v>
      </c>
      <c r="H22" s="35">
        <v>15.111607629427791</v>
      </c>
      <c r="I22" s="35">
        <v>1.0068201634877383</v>
      </c>
      <c r="J22" s="35">
        <v>0.05769209809264305</v>
      </c>
      <c r="K22" s="35">
        <v>0.11910626702997275</v>
      </c>
      <c r="L22" s="35">
        <v>0.1004959128065395</v>
      </c>
      <c r="M22" s="35">
        <v>0.068858310626703</v>
      </c>
      <c r="N22" s="35">
        <v>0.029776566757493187</v>
      </c>
      <c r="O22" s="35">
        <v>738.5059461955894</v>
      </c>
      <c r="P22" s="35">
        <v>0.484375</v>
      </c>
      <c r="Q22" s="35">
        <f t="shared" si="3"/>
        <v>0.6289282202556538</v>
      </c>
      <c r="R22" s="35">
        <v>2.3125</v>
      </c>
      <c r="S22" s="12"/>
      <c r="T22" s="12">
        <v>-56.7</v>
      </c>
      <c r="U22" s="35" t="s">
        <v>156</v>
      </c>
      <c r="V22" s="35" t="s">
        <v>156</v>
      </c>
      <c r="W22" s="35" t="s">
        <v>156</v>
      </c>
      <c r="X22" s="35" t="s">
        <v>156</v>
      </c>
      <c r="Y22" s="3"/>
    </row>
    <row r="23" spans="1:18" s="20" customFormat="1" ht="12">
      <c r="A23" s="20">
        <v>1230</v>
      </c>
      <c r="B23" s="35">
        <f t="shared" si="0"/>
        <v>375</v>
      </c>
      <c r="C23" s="20">
        <v>374</v>
      </c>
      <c r="D23" s="21">
        <f t="shared" si="1"/>
        <v>0.17809523809523808</v>
      </c>
      <c r="E23" s="21">
        <f t="shared" si="2"/>
        <v>0.3219047619047619</v>
      </c>
      <c r="F23" s="34">
        <v>18743.636363636364</v>
      </c>
      <c r="G23" s="34">
        <v>13122.352941176472</v>
      </c>
      <c r="H23" s="35">
        <v>19.340106951871658</v>
      </c>
      <c r="I23" s="35">
        <v>1.1549839572192515</v>
      </c>
      <c r="J23" s="35">
        <v>0.09579679144385028</v>
      </c>
      <c r="K23" s="35">
        <v>0.09941176470588237</v>
      </c>
      <c r="L23" s="35">
        <v>0.0885668449197861</v>
      </c>
      <c r="M23" s="35">
        <v>0.06326203208556151</v>
      </c>
      <c r="N23" s="35">
        <v>0.023497326203208557</v>
      </c>
      <c r="O23" s="35">
        <v>640.268101243496</v>
      </c>
      <c r="P23" s="35">
        <v>0.9636363636363636</v>
      </c>
      <c r="Q23" s="35">
        <f t="shared" si="3"/>
        <v>0.7000964320154291</v>
      </c>
      <c r="R23" s="35">
        <v>2.692307692307693</v>
      </c>
    </row>
    <row r="24" spans="1:26" s="20" customFormat="1" ht="12">
      <c r="A24" s="20">
        <v>1290</v>
      </c>
      <c r="B24" s="35">
        <f t="shared" si="0"/>
        <v>393.2926829268293</v>
      </c>
      <c r="C24" s="20">
        <v>312</v>
      </c>
      <c r="D24" s="21">
        <f t="shared" si="1"/>
        <v>0.14857142857142855</v>
      </c>
      <c r="E24" s="21">
        <f t="shared" si="2"/>
        <v>0.3514285714285714</v>
      </c>
      <c r="F24" s="34">
        <v>30064.038461538465</v>
      </c>
      <c r="G24" s="34">
        <v>21746.06884615385</v>
      </c>
      <c r="H24" s="35">
        <v>22.636730769230773</v>
      </c>
      <c r="I24" s="35">
        <v>1.279673076923077</v>
      </c>
      <c r="J24" s="35">
        <v>0.08515384615384616</v>
      </c>
      <c r="K24" s="35">
        <v>0.09934615384615386</v>
      </c>
      <c r="L24" s="35">
        <v>0.06623076923076925</v>
      </c>
      <c r="M24" s="35">
        <v>0.04967307692307693</v>
      </c>
      <c r="N24" s="35">
        <v>0</v>
      </c>
      <c r="O24" s="35">
        <v>909.2532884976757</v>
      </c>
      <c r="P24" s="35">
        <v>0.8571428571428571</v>
      </c>
      <c r="Q24" s="35">
        <f t="shared" si="3"/>
        <v>0.7233249409913454</v>
      </c>
      <c r="R24" s="35"/>
      <c r="S24" s="12">
        <v>-14.97</v>
      </c>
      <c r="T24" s="12">
        <v>-53.1</v>
      </c>
      <c r="U24" s="35" t="s">
        <v>156</v>
      </c>
      <c r="V24" s="35" t="s">
        <v>156</v>
      </c>
      <c r="W24" s="35" t="s">
        <v>156</v>
      </c>
      <c r="X24" s="35" t="s">
        <v>156</v>
      </c>
      <c r="Y24" s="3"/>
      <c r="Z24" s="105">
        <f>(S24+1000)/(T24+1000)</f>
        <v>1.0402682437427395</v>
      </c>
    </row>
    <row r="25" spans="1:18" s="20" customFormat="1" ht="12">
      <c r="A25" s="20">
        <v>1350</v>
      </c>
      <c r="B25" s="35">
        <f t="shared" si="0"/>
        <v>411.5853658536586</v>
      </c>
      <c r="C25" s="20">
        <v>298</v>
      </c>
      <c r="D25" s="21">
        <f t="shared" si="1"/>
        <v>0.1419047619047619</v>
      </c>
      <c r="E25" s="21">
        <f t="shared" si="2"/>
        <v>0.35809523809523813</v>
      </c>
      <c r="F25" s="34">
        <v>34950.335570469804</v>
      </c>
      <c r="G25" s="34">
        <v>9348.97503355705</v>
      </c>
      <c r="H25" s="35">
        <v>14.207248322147654</v>
      </c>
      <c r="I25" s="35">
        <v>1.5494228187919465</v>
      </c>
      <c r="J25" s="35">
        <v>0.09336912751677853</v>
      </c>
      <c r="K25" s="35">
        <v>0.323006711409396</v>
      </c>
      <c r="L25" s="35">
        <v>0.1286979865771812</v>
      </c>
      <c r="M25" s="35">
        <v>0.09589261744966444</v>
      </c>
      <c r="N25" s="35">
        <v>0.0731812080536913</v>
      </c>
      <c r="O25" s="35">
        <v>593.334401024984</v>
      </c>
      <c r="P25" s="35">
        <v>0.2890625</v>
      </c>
      <c r="Q25" s="35">
        <f t="shared" si="3"/>
        <v>0.26749314079422387</v>
      </c>
      <c r="R25" s="35">
        <v>1.3103448275862066</v>
      </c>
    </row>
    <row r="26" spans="1:26" s="20" customFormat="1" ht="12">
      <c r="A26" s="20">
        <v>1410</v>
      </c>
      <c r="B26" s="35">
        <f t="shared" si="0"/>
        <v>429.8780487804878</v>
      </c>
      <c r="C26" s="20">
        <v>357</v>
      </c>
      <c r="D26" s="21">
        <f t="shared" si="1"/>
        <v>0.17</v>
      </c>
      <c r="E26" s="21">
        <f t="shared" si="2"/>
        <v>0.32999999999999996</v>
      </c>
      <c r="F26" s="34">
        <v>55440</v>
      </c>
      <c r="G26" s="34">
        <v>26343.705882352937</v>
      </c>
      <c r="H26" s="35">
        <v>19.605882352941173</v>
      </c>
      <c r="I26" s="35">
        <v>2.4439411764705876</v>
      </c>
      <c r="J26" s="35">
        <v>0.22905882352941173</v>
      </c>
      <c r="K26" s="35">
        <v>0.38629411764705873</v>
      </c>
      <c r="L26" s="35">
        <v>1.3782352941176468</v>
      </c>
      <c r="M26" s="35">
        <v>0.14170588235294115</v>
      </c>
      <c r="N26" s="35">
        <v>0.36105882352941165</v>
      </c>
      <c r="O26" s="35">
        <v>1194.7354520644424</v>
      </c>
      <c r="P26" s="35">
        <v>0.592964824120603</v>
      </c>
      <c r="Q26" s="35">
        <f t="shared" si="3"/>
        <v>0.4751750700280111</v>
      </c>
      <c r="R26" s="35">
        <v>0.39247311827956993</v>
      </c>
      <c r="S26" s="12">
        <v>-15.56</v>
      </c>
      <c r="T26" s="12">
        <v>-49.4</v>
      </c>
      <c r="U26" s="35" t="s">
        <v>156</v>
      </c>
      <c r="V26" s="35" t="s">
        <v>156</v>
      </c>
      <c r="W26" s="35" t="s">
        <v>156</v>
      </c>
      <c r="X26" s="35" t="s">
        <v>156</v>
      </c>
      <c r="Y26" s="3"/>
      <c r="Z26" s="105">
        <f>(S26+1000)/(T26+1000)</f>
        <v>1.035598569324637</v>
      </c>
    </row>
    <row r="27" spans="1:18" s="20" customFormat="1" ht="12">
      <c r="A27" s="20">
        <v>1470</v>
      </c>
      <c r="B27" s="35">
        <f t="shared" si="0"/>
        <v>448.1707317073171</v>
      </c>
      <c r="C27" s="20">
        <v>361</v>
      </c>
      <c r="D27" s="21">
        <f t="shared" si="1"/>
        <v>0.1719047619047619</v>
      </c>
      <c r="E27" s="21">
        <f t="shared" si="2"/>
        <v>0.3280952380952381</v>
      </c>
      <c r="F27" s="34">
        <v>33667.47922437674</v>
      </c>
      <c r="G27" s="34">
        <v>23528.10941828255</v>
      </c>
      <c r="H27" s="35">
        <v>13.93268698060942</v>
      </c>
      <c r="I27" s="35">
        <v>19.297725761772856</v>
      </c>
      <c r="J27" s="35">
        <v>0.18322437673130193</v>
      </c>
      <c r="K27" s="35">
        <v>0.21948753462603882</v>
      </c>
      <c r="L27" s="35">
        <v>7.46257617728532</v>
      </c>
      <c r="M27" s="35">
        <v>0.10878947368421055</v>
      </c>
      <c r="N27" s="35">
        <v>0.29010526315789475</v>
      </c>
      <c r="O27" s="35">
        <v>708.0294066969157</v>
      </c>
      <c r="P27" s="35">
        <v>0.834782608695652</v>
      </c>
      <c r="Q27" s="35">
        <f t="shared" si="3"/>
        <v>0.6988378684807256</v>
      </c>
      <c r="R27" s="35">
        <v>0.375</v>
      </c>
    </row>
    <row r="28" spans="1:25" s="20" customFormat="1" ht="12">
      <c r="A28" s="20">
        <v>1530</v>
      </c>
      <c r="B28" s="35">
        <f t="shared" si="0"/>
        <v>466.4634146341464</v>
      </c>
      <c r="C28" s="20">
        <v>528</v>
      </c>
      <c r="D28" s="21">
        <f t="shared" si="1"/>
        <v>0.2514285714285714</v>
      </c>
      <c r="E28" s="21">
        <f t="shared" si="2"/>
        <v>0.2485714285714286</v>
      </c>
      <c r="F28" s="34">
        <v>17657.045454545463</v>
      </c>
      <c r="G28" s="34">
        <v>24065.28750000001</v>
      </c>
      <c r="H28" s="35">
        <v>10.08409090909091</v>
      </c>
      <c r="I28" s="35">
        <v>0.9214090909090912</v>
      </c>
      <c r="J28" s="35">
        <v>0.11567045454545459</v>
      </c>
      <c r="K28" s="35">
        <v>0.10776136363636367</v>
      </c>
      <c r="L28" s="35">
        <v>2.2422272727272734</v>
      </c>
      <c r="M28" s="35">
        <v>0.0355909090909091</v>
      </c>
      <c r="N28" s="35">
        <v>0.06623863636363639</v>
      </c>
      <c r="O28" s="35">
        <v>2186.660079051384</v>
      </c>
      <c r="P28" s="35">
        <v>1.073394495412844</v>
      </c>
      <c r="Q28" s="35">
        <f t="shared" si="3"/>
        <v>1.3629283314669651</v>
      </c>
      <c r="R28" s="35">
        <v>0.5373134328358208</v>
      </c>
      <c r="S28" s="12"/>
      <c r="T28" s="12">
        <v>-46.8</v>
      </c>
      <c r="U28" s="35">
        <v>-32.6</v>
      </c>
      <c r="V28" s="35">
        <v>-33.1</v>
      </c>
      <c r="W28" s="35">
        <v>-29.2</v>
      </c>
      <c r="X28" s="35">
        <v>-29.3</v>
      </c>
      <c r="Y28" s="3"/>
    </row>
    <row r="29" spans="1:18" s="20" customFormat="1" ht="12">
      <c r="A29" s="20">
        <v>1590</v>
      </c>
      <c r="B29" s="35">
        <f t="shared" si="0"/>
        <v>484.75609756097566</v>
      </c>
      <c r="C29" s="20">
        <v>432</v>
      </c>
      <c r="D29" s="21">
        <f t="shared" si="1"/>
        <v>0.20571428571428568</v>
      </c>
      <c r="E29" s="21">
        <f t="shared" si="2"/>
        <v>0.2942857142857143</v>
      </c>
      <c r="F29" s="34">
        <v>28353.61111111112</v>
      </c>
      <c r="G29" s="34">
        <v>25592.925000000007</v>
      </c>
      <c r="H29" s="35">
        <v>14.019444444444447</v>
      </c>
      <c r="I29" s="35">
        <v>1.3719027777777781</v>
      </c>
      <c r="J29" s="35">
        <v>0.29040277777777784</v>
      </c>
      <c r="K29" s="35">
        <v>0.1616527777777778</v>
      </c>
      <c r="L29" s="35">
        <v>1.9012083333333338</v>
      </c>
      <c r="M29" s="35">
        <v>0.08297222222222225</v>
      </c>
      <c r="N29" s="35">
        <v>0.09727777777777781</v>
      </c>
      <c r="O29" s="35">
        <v>1662.8125290454502</v>
      </c>
      <c r="P29" s="35">
        <v>1.7964601769911506</v>
      </c>
      <c r="Q29" s="35">
        <f t="shared" si="3"/>
        <v>0.9026337033299696</v>
      </c>
      <c r="R29" s="35">
        <v>0.8529411764705883</v>
      </c>
    </row>
    <row r="30" spans="1:26" s="20" customFormat="1" ht="12">
      <c r="A30" s="20">
        <v>1650</v>
      </c>
      <c r="B30" s="35">
        <f t="shared" si="0"/>
        <v>503.0487804878049</v>
      </c>
      <c r="C30" s="20">
        <v>462</v>
      </c>
      <c r="D30" s="21">
        <f t="shared" si="1"/>
        <v>0.22</v>
      </c>
      <c r="E30" s="21">
        <f t="shared" si="2"/>
        <v>0.28</v>
      </c>
      <c r="F30" s="34">
        <v>21967.272727272728</v>
      </c>
      <c r="G30" s="34">
        <v>37721.21818181818</v>
      </c>
      <c r="H30" s="35">
        <v>16.290909090909093</v>
      </c>
      <c r="I30" s="35">
        <v>1.0627272727272727</v>
      </c>
      <c r="J30" s="35">
        <v>0.09163636363636364</v>
      </c>
      <c r="K30" s="35">
        <v>0.1081818181818182</v>
      </c>
      <c r="L30" s="35">
        <v>1.5654545454545457</v>
      </c>
      <c r="M30" s="35">
        <v>0.07254545454545455</v>
      </c>
      <c r="N30" s="35">
        <v>0.06745454545454546</v>
      </c>
      <c r="O30" s="35">
        <v>2173.6780344701133</v>
      </c>
      <c r="P30" s="35">
        <v>0.8470588235294116</v>
      </c>
      <c r="Q30" s="35">
        <f t="shared" si="3"/>
        <v>1.7171552723059094</v>
      </c>
      <c r="R30" s="35">
        <v>1.0754716981132075</v>
      </c>
      <c r="S30" s="12">
        <v>-16.38</v>
      </c>
      <c r="T30" s="12">
        <v>-50.4</v>
      </c>
      <c r="U30" s="35" t="s">
        <v>156</v>
      </c>
      <c r="V30" s="35" t="s">
        <v>156</v>
      </c>
      <c r="W30" s="35" t="s">
        <v>156</v>
      </c>
      <c r="X30" s="35" t="s">
        <v>156</v>
      </c>
      <c r="Y30" s="3"/>
      <c r="Z30" s="105">
        <f>(S30+1000)/(T30+1000)</f>
        <v>1.0358256107834878</v>
      </c>
    </row>
    <row r="31" spans="1:18" s="20" customFormat="1" ht="12">
      <c r="A31" s="20">
        <v>1710</v>
      </c>
      <c r="B31" s="35">
        <f t="shared" si="0"/>
        <v>521.3414634146342</v>
      </c>
      <c r="C31" s="20">
        <v>400</v>
      </c>
      <c r="D31" s="21">
        <f t="shared" si="1"/>
        <v>0.1904761904761905</v>
      </c>
      <c r="E31" s="21">
        <f t="shared" si="2"/>
        <v>0.30952380952380953</v>
      </c>
      <c r="F31" s="34">
        <v>45435</v>
      </c>
      <c r="G31" s="34">
        <v>26341.25</v>
      </c>
      <c r="H31" s="35">
        <v>20.6375</v>
      </c>
      <c r="I31" s="35">
        <v>2.3075</v>
      </c>
      <c r="J31" s="35">
        <v>0.82875</v>
      </c>
      <c r="K31" s="35">
        <v>0.50375</v>
      </c>
      <c r="L31" s="35">
        <v>1.4429999999999998</v>
      </c>
      <c r="M31" s="35">
        <v>0.24375</v>
      </c>
      <c r="N31" s="35">
        <v>0.336375</v>
      </c>
      <c r="O31" s="35">
        <v>1148.016997167139</v>
      </c>
      <c r="P31" s="35">
        <v>1.645161290322581</v>
      </c>
      <c r="Q31" s="35">
        <f t="shared" si="3"/>
        <v>0.5797567954220315</v>
      </c>
      <c r="R31" s="35">
        <v>0.7246376811594203</v>
      </c>
    </row>
    <row r="32" spans="1:26" s="20" customFormat="1" ht="12">
      <c r="A32" s="20">
        <v>1770</v>
      </c>
      <c r="B32" s="35">
        <f t="shared" si="0"/>
        <v>539.6341463414634</v>
      </c>
      <c r="C32" s="20">
        <v>409</v>
      </c>
      <c r="D32" s="21">
        <f t="shared" si="1"/>
        <v>0.19476190476190475</v>
      </c>
      <c r="E32" s="21">
        <f t="shared" si="2"/>
        <v>0.30523809523809525</v>
      </c>
      <c r="F32" s="34">
        <v>17474.694376528118</v>
      </c>
      <c r="G32" s="34">
        <v>15769.759755501223</v>
      </c>
      <c r="H32" s="35">
        <v>9.779559902200491</v>
      </c>
      <c r="I32" s="35">
        <v>0.98579217603912</v>
      </c>
      <c r="J32" s="35">
        <v>0.4356919315403424</v>
      </c>
      <c r="K32" s="35">
        <v>0.1896356968215159</v>
      </c>
      <c r="L32" s="35">
        <v>0.7475721271393644</v>
      </c>
      <c r="M32" s="35">
        <v>0.09716870415647923</v>
      </c>
      <c r="N32" s="35">
        <v>0.07992909535452324</v>
      </c>
      <c r="O32" s="35">
        <v>1464.8624253894307</v>
      </c>
      <c r="P32" s="35">
        <v>2.297520661157025</v>
      </c>
      <c r="Q32" s="35">
        <f t="shared" si="3"/>
        <v>0.9024340807174889</v>
      </c>
      <c r="R32" s="35">
        <v>1.2156862745098038</v>
      </c>
      <c r="S32" s="12">
        <v>-15.9</v>
      </c>
      <c r="T32" s="12">
        <v>-48.6</v>
      </c>
      <c r="U32" s="35" t="s">
        <v>156</v>
      </c>
      <c r="V32" s="35" t="s">
        <v>156</v>
      </c>
      <c r="W32" s="35" t="s">
        <v>156</v>
      </c>
      <c r="X32" s="35" t="s">
        <v>156</v>
      </c>
      <c r="Y32" s="3"/>
      <c r="Z32" s="105">
        <f>(S32+1000)/(T32+1000)</f>
        <v>1.034370401513559</v>
      </c>
    </row>
    <row r="33" spans="1:18" s="20" customFormat="1" ht="12">
      <c r="A33" s="20">
        <v>1830</v>
      </c>
      <c r="B33" s="35">
        <f t="shared" si="0"/>
        <v>557.9268292682927</v>
      </c>
      <c r="C33" s="20">
        <v>465</v>
      </c>
      <c r="D33" s="21">
        <f t="shared" si="1"/>
        <v>0.22142857142857142</v>
      </c>
      <c r="E33" s="21">
        <f t="shared" si="2"/>
        <v>0.2785714285714286</v>
      </c>
      <c r="F33" s="34">
        <v>15876.77419354839</v>
      </c>
      <c r="G33" s="34">
        <v>8615.213225806452</v>
      </c>
      <c r="H33" s="35">
        <v>4.9064516129032265</v>
      </c>
      <c r="I33" s="35">
        <v>9.255580645161292</v>
      </c>
      <c r="J33" s="35">
        <v>0.05787096774193549</v>
      </c>
      <c r="K33" s="35">
        <v>0.0503225806451613</v>
      </c>
      <c r="L33" s="35">
        <v>0.2440645161290323</v>
      </c>
      <c r="M33" s="35">
        <v>0.05409677419354839</v>
      </c>
      <c r="N33" s="35">
        <v>0.06290322580645162</v>
      </c>
      <c r="O33" s="35">
        <v>608.3317047170649</v>
      </c>
      <c r="P33" s="35">
        <v>1.15</v>
      </c>
      <c r="Q33" s="35">
        <f t="shared" si="3"/>
        <v>0.5426299524564183</v>
      </c>
      <c r="R33" s="35">
        <v>0.86</v>
      </c>
    </row>
    <row r="34" spans="1:25" s="20" customFormat="1" ht="12">
      <c r="A34" s="20">
        <v>1890</v>
      </c>
      <c r="B34" s="35">
        <f t="shared" si="0"/>
        <v>576.219512195122</v>
      </c>
      <c r="C34" s="20">
        <v>463</v>
      </c>
      <c r="D34" s="21">
        <f t="shared" si="1"/>
        <v>0.22047619047619046</v>
      </c>
      <c r="E34" s="21">
        <f t="shared" si="2"/>
        <v>0.2795238095238095</v>
      </c>
      <c r="F34" s="34">
        <v>31632.07343412527</v>
      </c>
      <c r="G34" s="34">
        <v>8851.490907127429</v>
      </c>
      <c r="H34" s="35">
        <v>5.489654427645788</v>
      </c>
      <c r="I34" s="35">
        <v>11.057913606911447</v>
      </c>
      <c r="J34" s="35">
        <v>0.14706695464362854</v>
      </c>
      <c r="K34" s="35">
        <v>0.23581425485961124</v>
      </c>
      <c r="L34" s="35">
        <v>0.4919136069114471</v>
      </c>
      <c r="M34" s="35">
        <v>0.06592656587473002</v>
      </c>
      <c r="N34" s="35">
        <v>0.3296328293736501</v>
      </c>
      <c r="O34" s="35">
        <v>534.9118908979467</v>
      </c>
      <c r="P34" s="35">
        <v>0.6236559139784947</v>
      </c>
      <c r="Q34" s="35">
        <f t="shared" si="3"/>
        <v>0.2798264529058116</v>
      </c>
      <c r="R34" s="35">
        <v>0.2</v>
      </c>
      <c r="S34" s="12"/>
      <c r="T34" s="12">
        <v>-50.2</v>
      </c>
      <c r="U34" s="35" t="s">
        <v>156</v>
      </c>
      <c r="V34" s="35" t="s">
        <v>156</v>
      </c>
      <c r="W34" s="35" t="s">
        <v>156</v>
      </c>
      <c r="X34" s="35" t="s">
        <v>156</v>
      </c>
      <c r="Y34" s="3"/>
    </row>
    <row r="35" spans="1:18" s="20" customFormat="1" ht="12">
      <c r="A35" s="20">
        <v>1950</v>
      </c>
      <c r="B35" s="35">
        <f t="shared" si="0"/>
        <v>594.5121951219512</v>
      </c>
      <c r="C35" s="20">
        <v>464</v>
      </c>
      <c r="D35" s="21">
        <f t="shared" si="1"/>
        <v>0.22095238095238093</v>
      </c>
      <c r="E35" s="21">
        <f t="shared" si="2"/>
        <v>0.2790476190476191</v>
      </c>
      <c r="F35" s="34">
        <v>19562.80172413794</v>
      </c>
      <c r="G35" s="34">
        <v>9116.151939655176</v>
      </c>
      <c r="H35" s="35">
        <v>4.432887931034484</v>
      </c>
      <c r="I35" s="35">
        <v>0.9282543103448279</v>
      </c>
      <c r="J35" s="35">
        <v>0.2349051724137932</v>
      </c>
      <c r="K35" s="35">
        <v>0.15155172413793108</v>
      </c>
      <c r="L35" s="35">
        <v>0.3068922413793104</v>
      </c>
      <c r="M35" s="35">
        <v>0.05556896551724139</v>
      </c>
      <c r="N35" s="35">
        <v>0.08587931034482763</v>
      </c>
      <c r="O35" s="35">
        <v>1700.412249705536</v>
      </c>
      <c r="P35" s="35">
        <v>1.55</v>
      </c>
      <c r="Q35" s="35">
        <f t="shared" si="3"/>
        <v>0.4659941897998709</v>
      </c>
      <c r="R35" s="35">
        <v>0.6470588235294116</v>
      </c>
    </row>
    <row r="36" spans="1:26" s="20" customFormat="1" ht="12">
      <c r="A36" s="20">
        <v>2010</v>
      </c>
      <c r="B36" s="35">
        <f t="shared" si="0"/>
        <v>612.8048780487806</v>
      </c>
      <c r="C36" s="20">
        <v>453</v>
      </c>
      <c r="D36" s="21">
        <f t="shared" si="1"/>
        <v>0.2157142857142857</v>
      </c>
      <c r="E36" s="21">
        <f t="shared" si="2"/>
        <v>0.2842857142857143</v>
      </c>
      <c r="F36" s="34">
        <v>26383.97350993378</v>
      </c>
      <c r="G36" s="34">
        <v>1825.6866225165563</v>
      </c>
      <c r="H36" s="35">
        <v>2.9652317880794707</v>
      </c>
      <c r="I36" s="35">
        <v>1.2388079470198676</v>
      </c>
      <c r="J36" s="35">
        <v>0.06589403973509936</v>
      </c>
      <c r="K36" s="35">
        <v>0.1423311258278146</v>
      </c>
      <c r="L36" s="35">
        <v>0.14628476821192057</v>
      </c>
      <c r="M36" s="35">
        <v>0</v>
      </c>
      <c r="N36" s="35">
        <v>0.17923178807947027</v>
      </c>
      <c r="O36" s="35">
        <v>434.2695924764889</v>
      </c>
      <c r="P36" s="35">
        <v>0.462962962962963</v>
      </c>
      <c r="Q36" s="35">
        <f t="shared" si="3"/>
        <v>0.06919680319680319</v>
      </c>
      <c r="R36" s="35">
        <v>0</v>
      </c>
      <c r="S36" s="12">
        <v>-22.1</v>
      </c>
      <c r="T36" s="12">
        <v>-30.6</v>
      </c>
      <c r="U36" s="35" t="s">
        <v>156</v>
      </c>
      <c r="V36" s="35" t="s">
        <v>156</v>
      </c>
      <c r="W36" s="35" t="s">
        <v>156</v>
      </c>
      <c r="X36" s="35" t="s">
        <v>156</v>
      </c>
      <c r="Y36" s="3">
        <v>-268</v>
      </c>
      <c r="Z36" s="105">
        <f>(S36+1000)/(T36+1000)</f>
        <v>1.0087683102950278</v>
      </c>
    </row>
    <row r="37" spans="1:25" s="20" customFormat="1" ht="12">
      <c r="A37" s="20">
        <v>2070</v>
      </c>
      <c r="B37" s="35">
        <f t="shared" si="0"/>
        <v>631.0975609756098</v>
      </c>
      <c r="C37" s="20">
        <v>416</v>
      </c>
      <c r="D37" s="21">
        <f t="shared" si="1"/>
        <v>0.19809523809523807</v>
      </c>
      <c r="E37" s="21">
        <f t="shared" si="2"/>
        <v>0.3019047619047619</v>
      </c>
      <c r="F37" s="34">
        <v>9144.23076923077</v>
      </c>
      <c r="G37" s="34">
        <v>5970.573076923077</v>
      </c>
      <c r="H37" s="35">
        <v>3.0480769230769234</v>
      </c>
      <c r="I37" s="35">
        <v>5.497206730769231</v>
      </c>
      <c r="J37" s="35">
        <v>0.1112548076923077</v>
      </c>
      <c r="K37" s="35">
        <v>0.03352884615384615</v>
      </c>
      <c r="L37" s="35">
        <v>0.07467788461538462</v>
      </c>
      <c r="M37" s="35">
        <v>0.030480769230769235</v>
      </c>
      <c r="N37" s="35">
        <v>0.0518173076923077</v>
      </c>
      <c r="O37" s="35">
        <v>698.6980560014266</v>
      </c>
      <c r="P37" s="35">
        <v>3.3181818181818183</v>
      </c>
      <c r="Q37" s="35">
        <f t="shared" si="3"/>
        <v>0.6529333333333333</v>
      </c>
      <c r="R37" s="35">
        <v>0.5882352941176471</v>
      </c>
      <c r="S37" s="12"/>
      <c r="T37" s="12"/>
      <c r="U37" s="35" t="s">
        <v>156</v>
      </c>
      <c r="V37" s="35" t="s">
        <v>156</v>
      </c>
      <c r="W37" s="35" t="s">
        <v>156</v>
      </c>
      <c r="X37" s="35" t="s">
        <v>156</v>
      </c>
      <c r="Y37" s="3"/>
    </row>
    <row r="38" spans="1:26" s="20" customFormat="1" ht="12">
      <c r="A38" s="20">
        <v>2130</v>
      </c>
      <c r="B38" s="35">
        <f t="shared" si="0"/>
        <v>649.390243902439</v>
      </c>
      <c r="C38" s="20">
        <v>373</v>
      </c>
      <c r="D38" s="21">
        <f t="shared" si="1"/>
        <v>0.17761904761904762</v>
      </c>
      <c r="E38" s="21">
        <f t="shared" si="2"/>
        <v>0.3223809523809524</v>
      </c>
      <c r="F38" s="34">
        <v>6552.198391420911</v>
      </c>
      <c r="G38" s="34">
        <v>7338.716300268097</v>
      </c>
      <c r="H38" s="35">
        <v>3.6663270777479893</v>
      </c>
      <c r="I38" s="35">
        <v>18.43327613941019</v>
      </c>
      <c r="J38" s="35">
        <v>0.1869463806970509</v>
      </c>
      <c r="K38" s="35">
        <v>0.05445040214477211</v>
      </c>
      <c r="L38" s="35">
        <v>0.07078552278820376</v>
      </c>
      <c r="M38" s="35">
        <v>0.04719034852546917</v>
      </c>
      <c r="N38" s="35">
        <v>0.07078552278820376</v>
      </c>
      <c r="O38" s="35">
        <v>332.0745729303548</v>
      </c>
      <c r="P38" s="35">
        <v>3.433333333333333</v>
      </c>
      <c r="Q38" s="35">
        <f t="shared" si="3"/>
        <v>1.1200387811634351</v>
      </c>
      <c r="R38" s="35">
        <v>0.6666666666666666</v>
      </c>
      <c r="S38" s="12">
        <v>-20.48</v>
      </c>
      <c r="T38" s="12">
        <v>-52.5</v>
      </c>
      <c r="U38" s="35" t="s">
        <v>156</v>
      </c>
      <c r="V38" s="35" t="s">
        <v>156</v>
      </c>
      <c r="W38" s="35" t="s">
        <v>156</v>
      </c>
      <c r="X38" s="35" t="s">
        <v>156</v>
      </c>
      <c r="Y38" s="3"/>
      <c r="Z38" s="105">
        <f>(S38+1000)/(T38+1000)</f>
        <v>1.0337941952506595</v>
      </c>
    </row>
    <row r="39" spans="1:18" s="20" customFormat="1" ht="12">
      <c r="A39" s="20">
        <v>2190</v>
      </c>
      <c r="B39" s="35">
        <f t="shared" si="0"/>
        <v>667.6829268292684</v>
      </c>
      <c r="C39" s="20">
        <v>327</v>
      </c>
      <c r="D39" s="21">
        <f t="shared" si="1"/>
        <v>0.1557142857142857</v>
      </c>
      <c r="E39" s="21">
        <f t="shared" si="2"/>
        <v>0.3442857142857143</v>
      </c>
      <c r="F39" s="34">
        <v>2542.660550458716</v>
      </c>
      <c r="G39" s="34">
        <v>2800.906422018349</v>
      </c>
      <c r="H39" s="35">
        <v>1.9899082568807345</v>
      </c>
      <c r="I39" s="35">
        <v>14.196889908256884</v>
      </c>
      <c r="J39" s="35">
        <v>0.18793577981651383</v>
      </c>
      <c r="K39" s="35">
        <v>0.09286238532110094</v>
      </c>
      <c r="L39" s="35">
        <v>0.37587155963302765</v>
      </c>
      <c r="M39" s="35">
        <v>0.07959633027522936</v>
      </c>
      <c r="N39" s="35">
        <v>0.06190825688073396</v>
      </c>
      <c r="O39" s="35">
        <v>173.03647042753724</v>
      </c>
      <c r="P39" s="35">
        <v>2.0238095238095237</v>
      </c>
      <c r="Q39" s="35">
        <f t="shared" si="3"/>
        <v>1.1015652173913044</v>
      </c>
      <c r="R39" s="35">
        <v>1.2857142857142854</v>
      </c>
    </row>
    <row r="40" spans="1:25" s="20" customFormat="1" ht="12">
      <c r="A40" s="20">
        <v>2250</v>
      </c>
      <c r="B40" s="35">
        <f t="shared" si="0"/>
        <v>685.9756097560976</v>
      </c>
      <c r="C40" s="20">
        <v>384</v>
      </c>
      <c r="D40" s="21">
        <f t="shared" si="1"/>
        <v>0.18285714285714286</v>
      </c>
      <c r="E40" s="21">
        <f t="shared" si="2"/>
        <v>0.31714285714285717</v>
      </c>
      <c r="F40" s="34">
        <v>1248.75</v>
      </c>
      <c r="G40" s="34">
        <v>2369.1562500000005</v>
      </c>
      <c r="H40" s="35">
        <v>1.2140625</v>
      </c>
      <c r="I40" s="35">
        <v>0.5532656250000001</v>
      </c>
      <c r="J40" s="35">
        <v>0.03815625</v>
      </c>
      <c r="K40" s="35">
        <v>0.15956250000000002</v>
      </c>
      <c r="L40" s="35">
        <v>0.07457812500000001</v>
      </c>
      <c r="M40" s="35">
        <v>0.06590625</v>
      </c>
      <c r="N40" s="35">
        <v>0.05550000000000001</v>
      </c>
      <c r="O40" s="35">
        <v>1340.5299313052012</v>
      </c>
      <c r="P40" s="35">
        <v>0.23913043478260868</v>
      </c>
      <c r="Q40" s="35">
        <f t="shared" si="3"/>
        <v>1.8972222222222226</v>
      </c>
      <c r="R40" s="35">
        <v>1.1875</v>
      </c>
      <c r="S40" s="12"/>
      <c r="T40" s="12">
        <v>-54.3</v>
      </c>
      <c r="U40" s="35" t="s">
        <v>156</v>
      </c>
      <c r="V40" s="35" t="s">
        <v>156</v>
      </c>
      <c r="W40" s="35" t="s">
        <v>156</v>
      </c>
      <c r="X40" s="35" t="s">
        <v>156</v>
      </c>
      <c r="Y40" s="3"/>
    </row>
    <row r="41" spans="1:18" s="20" customFormat="1" ht="12">
      <c r="A41" s="20">
        <v>2310</v>
      </c>
      <c r="B41" s="35">
        <f t="shared" si="0"/>
        <v>704.2682926829269</v>
      </c>
      <c r="C41" s="20">
        <v>572</v>
      </c>
      <c r="D41" s="21">
        <f t="shared" si="1"/>
        <v>0.27238095238095233</v>
      </c>
      <c r="E41" s="21">
        <f t="shared" si="2"/>
        <v>0.22761904761904767</v>
      </c>
      <c r="F41" s="34">
        <v>584.9650349650352</v>
      </c>
      <c r="G41" s="34">
        <v>7372.406258741261</v>
      </c>
      <c r="H41" s="35">
        <v>0.9860839160839163</v>
      </c>
      <c r="I41" s="35">
        <v>0.38858391608391624</v>
      </c>
      <c r="J41" s="35">
        <v>0.11448601398601405</v>
      </c>
      <c r="K41" s="35">
        <v>0.04512587412587414</v>
      </c>
      <c r="L41" s="35">
        <v>0.03008391608391609</v>
      </c>
      <c r="M41" s="35">
        <v>0.029248251748251762</v>
      </c>
      <c r="N41" s="35">
        <v>0.038440559440559456</v>
      </c>
      <c r="O41" s="35">
        <v>5363.045592705167</v>
      </c>
      <c r="P41" s="35">
        <v>2.5370370370370376</v>
      </c>
      <c r="Q41" s="35">
        <f t="shared" si="3"/>
        <v>12.60315714285714</v>
      </c>
      <c r="R41" s="35">
        <v>0.7608695652173914</v>
      </c>
    </row>
    <row r="42" spans="1:26" s="20" customFormat="1" ht="12">
      <c r="A42" s="20">
        <v>2370</v>
      </c>
      <c r="B42" s="35">
        <f t="shared" si="0"/>
        <v>722.5609756097562</v>
      </c>
      <c r="C42" s="20">
        <v>411</v>
      </c>
      <c r="D42" s="21">
        <f t="shared" si="1"/>
        <v>0.1957142857142857</v>
      </c>
      <c r="E42" s="21">
        <f t="shared" si="2"/>
        <v>0.30428571428571427</v>
      </c>
      <c r="F42" s="34">
        <v>544.1605839416059</v>
      </c>
      <c r="G42" s="34">
        <v>5387.034306569343</v>
      </c>
      <c r="H42" s="35">
        <v>1.2437956204379563</v>
      </c>
      <c r="I42" s="35">
        <v>0.6918613138686133</v>
      </c>
      <c r="J42" s="35">
        <v>0.4042335766423358</v>
      </c>
      <c r="K42" s="35">
        <v>0.0513065693430657</v>
      </c>
      <c r="L42" s="35">
        <v>0.04197810218978102</v>
      </c>
      <c r="M42" s="35">
        <v>0.02954014598540146</v>
      </c>
      <c r="N42" s="35">
        <v>0.035759124087591236</v>
      </c>
      <c r="O42" s="35">
        <v>2783.052208835341</v>
      </c>
      <c r="P42" s="35">
        <v>7.878787878787879</v>
      </c>
      <c r="Q42" s="35">
        <f t="shared" si="3"/>
        <v>9.899714285714285</v>
      </c>
      <c r="R42" s="35">
        <v>0.8260869565217392</v>
      </c>
      <c r="S42" s="12">
        <v>-15.39</v>
      </c>
      <c r="T42" s="12">
        <v>-52.9</v>
      </c>
      <c r="U42" s="35" t="s">
        <v>156</v>
      </c>
      <c r="V42" s="35" t="s">
        <v>156</v>
      </c>
      <c r="W42" s="35" t="s">
        <v>156</v>
      </c>
      <c r="X42" s="35" t="s">
        <v>156</v>
      </c>
      <c r="Y42" s="3"/>
      <c r="Z42" s="105">
        <f>(S42+1000)/(T42+1000)</f>
        <v>1.0396051103368176</v>
      </c>
    </row>
    <row r="43" spans="1:18" s="20" customFormat="1" ht="12">
      <c r="A43" s="20">
        <v>2430</v>
      </c>
      <c r="B43" s="35">
        <f t="shared" si="0"/>
        <v>740.8536585365854</v>
      </c>
      <c r="C43" s="20">
        <v>304</v>
      </c>
      <c r="D43" s="21">
        <f t="shared" si="1"/>
        <v>0.14476190476190476</v>
      </c>
      <c r="E43" s="21">
        <f t="shared" si="2"/>
        <v>0.35523809523809524</v>
      </c>
      <c r="F43" s="34">
        <v>4539.8026315789475</v>
      </c>
      <c r="G43" s="34">
        <v>3460.0657894736846</v>
      </c>
      <c r="H43" s="35">
        <v>1.7177631578947368</v>
      </c>
      <c r="I43" s="35">
        <v>0.6674736842105263</v>
      </c>
      <c r="J43" s="35">
        <v>0.1570526315789474</v>
      </c>
      <c r="K43" s="35">
        <v>0.08098026315789475</v>
      </c>
      <c r="L43" s="35">
        <v>0.07116447368421053</v>
      </c>
      <c r="M43" s="35">
        <v>0</v>
      </c>
      <c r="N43" s="35">
        <v>0.1914078947368421</v>
      </c>
      <c r="O43" s="35">
        <v>1450.6172839506173</v>
      </c>
      <c r="P43" s="35">
        <v>1.9393939393939392</v>
      </c>
      <c r="Q43" s="35">
        <f t="shared" si="3"/>
        <v>0.7621621621621623</v>
      </c>
      <c r="R43" s="35">
        <v>0</v>
      </c>
    </row>
    <row r="44" spans="1:26" s="20" customFormat="1" ht="12">
      <c r="A44" s="20">
        <v>2490</v>
      </c>
      <c r="B44" s="35">
        <f t="shared" si="0"/>
        <v>759.1463414634147</v>
      </c>
      <c r="C44" s="20">
        <v>440</v>
      </c>
      <c r="D44" s="21">
        <f t="shared" si="1"/>
        <v>0.20952380952380953</v>
      </c>
      <c r="E44" s="21">
        <f t="shared" si="2"/>
        <v>0.29047619047619044</v>
      </c>
      <c r="F44" s="34">
        <v>3881.8181818181815</v>
      </c>
      <c r="G44" s="34">
        <v>1825.2863636363631</v>
      </c>
      <c r="H44" s="35">
        <v>1.6636363636363634</v>
      </c>
      <c r="I44" s="35">
        <v>1.039772727272727</v>
      </c>
      <c r="J44" s="35">
        <v>0.2994545454545454</v>
      </c>
      <c r="K44" s="35">
        <v>0.06654545454545455</v>
      </c>
      <c r="L44" s="35">
        <v>0.5697954545454544</v>
      </c>
      <c r="M44" s="35">
        <v>0.029113636363636362</v>
      </c>
      <c r="N44" s="35">
        <v>0.05961363636363635</v>
      </c>
      <c r="O44" s="35">
        <v>675.1794871794871</v>
      </c>
      <c r="P44" s="35">
        <v>4.5</v>
      </c>
      <c r="Q44" s="35">
        <f t="shared" si="3"/>
        <v>0.47021428571428564</v>
      </c>
      <c r="R44" s="35">
        <v>0.4883720930232559</v>
      </c>
      <c r="S44" s="12">
        <v>-21.21</v>
      </c>
      <c r="T44" s="12">
        <v>-50.8</v>
      </c>
      <c r="U44" s="35" t="s">
        <v>156</v>
      </c>
      <c r="V44" s="35" t="s">
        <v>156</v>
      </c>
      <c r="W44" s="35" t="s">
        <v>156</v>
      </c>
      <c r="X44" s="35" t="s">
        <v>156</v>
      </c>
      <c r="Y44" s="3"/>
      <c r="Z44" s="105">
        <f>(S44+1000)/(T44+1000)</f>
        <v>1.031173619890434</v>
      </c>
    </row>
    <row r="45" spans="1:25" s="20" customFormat="1" ht="12">
      <c r="A45" s="20">
        <v>2550</v>
      </c>
      <c r="B45" s="35">
        <f t="shared" si="0"/>
        <v>777.439024390244</v>
      </c>
      <c r="C45" s="20">
        <v>474</v>
      </c>
      <c r="D45" s="21">
        <f t="shared" si="1"/>
        <v>0.2257142857142857</v>
      </c>
      <c r="E45" s="21">
        <f t="shared" si="2"/>
        <v>0.2742857142857143</v>
      </c>
      <c r="F45" s="34">
        <v>1749.8734177215192</v>
      </c>
      <c r="G45" s="34">
        <v>1479.129113924051</v>
      </c>
      <c r="H45" s="35">
        <v>0.4860759493670887</v>
      </c>
      <c r="I45" s="35">
        <v>0.25275949367088607</v>
      </c>
      <c r="J45" s="35">
        <v>0.09600000000000002</v>
      </c>
      <c r="K45" s="35">
        <v>0.0899240506329114</v>
      </c>
      <c r="L45" s="35">
        <v>0.07048101265822787</v>
      </c>
      <c r="M45" s="35">
        <v>0.0388860759493671</v>
      </c>
      <c r="N45" s="35">
        <v>0.03159493670886076</v>
      </c>
      <c r="O45" s="35">
        <v>2001.9736842105265</v>
      </c>
      <c r="P45" s="35">
        <v>1.0675675675675678</v>
      </c>
      <c r="Q45" s="35">
        <f t="shared" si="3"/>
        <v>0.8452777777777778</v>
      </c>
      <c r="R45" s="35">
        <v>1.230769230769231</v>
      </c>
      <c r="S45" s="12"/>
      <c r="T45" s="12"/>
      <c r="U45" s="35" t="s">
        <v>156</v>
      </c>
      <c r="V45" s="35" t="s">
        <v>156</v>
      </c>
      <c r="W45" s="35" t="s">
        <v>156</v>
      </c>
      <c r="X45" s="35" t="s">
        <v>156</v>
      </c>
      <c r="Y45" s="3"/>
    </row>
    <row r="46" spans="1:25" s="20" customFormat="1" ht="12">
      <c r="A46" s="20">
        <v>2610</v>
      </c>
      <c r="B46" s="35">
        <f t="shared" si="0"/>
        <v>795.7317073170732</v>
      </c>
      <c r="C46" s="20">
        <v>454</v>
      </c>
      <c r="D46" s="21">
        <f t="shared" si="1"/>
        <v>0.21619047619047618</v>
      </c>
      <c r="E46" s="21">
        <f t="shared" si="2"/>
        <v>0.28380952380952384</v>
      </c>
      <c r="F46" s="34">
        <v>2415.5066079295157</v>
      </c>
      <c r="G46" s="34">
        <v>12325.411277533041</v>
      </c>
      <c r="H46" s="35">
        <v>2.809339207048459</v>
      </c>
      <c r="I46" s="35">
        <v>7.262273127753305</v>
      </c>
      <c r="J46" s="35">
        <v>0.07876651982378856</v>
      </c>
      <c r="K46" s="35">
        <v>0.05382378854625552</v>
      </c>
      <c r="L46" s="35">
        <v>0.2533656387665199</v>
      </c>
      <c r="M46" s="35">
        <v>0.040696035242290755</v>
      </c>
      <c r="N46" s="35">
        <v>0.05644933920704846</v>
      </c>
      <c r="O46" s="35">
        <v>1223.7773722627737</v>
      </c>
      <c r="P46" s="35">
        <v>1.4634146341463414</v>
      </c>
      <c r="Q46" s="35">
        <f t="shared" si="3"/>
        <v>5.102619565217392</v>
      </c>
      <c r="R46" s="35">
        <v>0.7209302325581396</v>
      </c>
      <c r="S46" s="12"/>
      <c r="T46" s="12">
        <v>-47</v>
      </c>
      <c r="U46" s="35" t="s">
        <v>156</v>
      </c>
      <c r="V46" s="35" t="s">
        <v>156</v>
      </c>
      <c r="W46" s="35" t="s">
        <v>156</v>
      </c>
      <c r="X46" s="35" t="s">
        <v>156</v>
      </c>
      <c r="Y46" s="3"/>
    </row>
    <row r="47" spans="1:18" s="20" customFormat="1" ht="12">
      <c r="A47" s="20">
        <v>2670</v>
      </c>
      <c r="B47" s="35">
        <f t="shared" si="0"/>
        <v>814.0243902439025</v>
      </c>
      <c r="C47" s="20">
        <v>407</v>
      </c>
      <c r="D47" s="21">
        <f t="shared" si="1"/>
        <v>0.1938095238095238</v>
      </c>
      <c r="E47" s="21">
        <f t="shared" si="2"/>
        <v>0.30619047619047624</v>
      </c>
      <c r="F47" s="34">
        <v>3744.2506142506154</v>
      </c>
      <c r="G47" s="34">
        <v>11932.452751842755</v>
      </c>
      <c r="H47" s="35">
        <v>2.243390663390664</v>
      </c>
      <c r="I47" s="35">
        <v>0.7283120393120395</v>
      </c>
      <c r="J47" s="35">
        <v>0.14534643734643737</v>
      </c>
      <c r="K47" s="35">
        <v>0.09795085995085998</v>
      </c>
      <c r="L47" s="35">
        <v>0.1690442260442261</v>
      </c>
      <c r="M47" s="35">
        <v>0.042656019656019666</v>
      </c>
      <c r="N47" s="35">
        <v>0.22591891891891897</v>
      </c>
      <c r="O47" s="35">
        <v>4015.358851674641</v>
      </c>
      <c r="P47" s="35">
        <v>1.4838709677419355</v>
      </c>
      <c r="Q47" s="35">
        <f t="shared" si="3"/>
        <v>3.186873417721519</v>
      </c>
      <c r="R47" s="35">
        <v>0.1888111888111888</v>
      </c>
    </row>
    <row r="48" spans="1:26" s="20" customFormat="1" ht="12">
      <c r="A48" s="20">
        <v>2730</v>
      </c>
      <c r="B48" s="35">
        <f t="shared" si="0"/>
        <v>832.3170731707318</v>
      </c>
      <c r="C48" s="20">
        <v>488</v>
      </c>
      <c r="D48" s="21">
        <f t="shared" si="1"/>
        <v>0.23238095238095238</v>
      </c>
      <c r="E48" s="21">
        <f t="shared" si="2"/>
        <v>0.26761904761904765</v>
      </c>
      <c r="F48" s="34">
        <v>7923.278688524591</v>
      </c>
      <c r="G48" s="34">
        <v>4980.149180327869</v>
      </c>
      <c r="H48" s="35">
        <v>3.9155737704918034</v>
      </c>
      <c r="I48" s="35">
        <v>2.8387909836065575</v>
      </c>
      <c r="J48" s="35">
        <v>0.09328278688524591</v>
      </c>
      <c r="K48" s="35">
        <v>0.056430327868852465</v>
      </c>
      <c r="L48" s="35">
        <v>0.29366803278688525</v>
      </c>
      <c r="M48" s="35">
        <v>0</v>
      </c>
      <c r="N48" s="35">
        <v>0.07715983606557379</v>
      </c>
      <c r="O48" s="35">
        <v>737.323103154305</v>
      </c>
      <c r="P48" s="35">
        <v>1.653061224489796</v>
      </c>
      <c r="Q48" s="35">
        <f t="shared" si="3"/>
        <v>0.6285465116279069</v>
      </c>
      <c r="R48" s="35">
        <v>0</v>
      </c>
      <c r="S48" s="12">
        <v>-18.59</v>
      </c>
      <c r="T48" s="12">
        <v>-38.1</v>
      </c>
      <c r="U48" s="35" t="s">
        <v>156</v>
      </c>
      <c r="V48" s="35" t="s">
        <v>156</v>
      </c>
      <c r="W48" s="35" t="s">
        <v>156</v>
      </c>
      <c r="X48" s="35" t="s">
        <v>156</v>
      </c>
      <c r="Y48" s="3"/>
      <c r="Z48" s="105">
        <f>(S48+1000)/(T48+1000)</f>
        <v>1.0202827736770974</v>
      </c>
    </row>
    <row r="49" spans="1:18" s="20" customFormat="1" ht="12">
      <c r="A49" s="20">
        <v>2780</v>
      </c>
      <c r="B49" s="35">
        <f t="shared" si="0"/>
        <v>847.5609756097562</v>
      </c>
      <c r="C49" s="20">
        <v>406</v>
      </c>
      <c r="D49" s="21">
        <f t="shared" si="1"/>
        <v>0.1933333333333333</v>
      </c>
      <c r="E49" s="21">
        <f t="shared" si="2"/>
        <v>0.3066666666666667</v>
      </c>
      <c r="F49" s="34">
        <v>6328.965517241381</v>
      </c>
      <c r="G49" s="34">
        <v>21337.972413793108</v>
      </c>
      <c r="H49" s="35">
        <v>7.931034482758623</v>
      </c>
      <c r="I49" s="35">
        <v>1.1975862068965522</v>
      </c>
      <c r="J49" s="35">
        <v>0.18400000000000005</v>
      </c>
      <c r="K49" s="35">
        <v>0.08724137931034485</v>
      </c>
      <c r="L49" s="35">
        <v>0.28075862068965524</v>
      </c>
      <c r="M49" s="35">
        <v>0</v>
      </c>
      <c r="N49" s="35">
        <v>0.11737931034482763</v>
      </c>
      <c r="O49" s="35">
        <v>2337.48045178106</v>
      </c>
      <c r="P49" s="35">
        <v>2.109090909090909</v>
      </c>
      <c r="Q49" s="35">
        <f t="shared" si="3"/>
        <v>3.371478696741854</v>
      </c>
      <c r="R49" s="35">
        <v>0</v>
      </c>
    </row>
    <row r="50" spans="1:26" s="20" customFormat="1" ht="12">
      <c r="A50" s="20">
        <v>2850</v>
      </c>
      <c r="B50" s="35">
        <f t="shared" si="0"/>
        <v>868.9024390243903</v>
      </c>
      <c r="C50" s="20">
        <v>385</v>
      </c>
      <c r="D50" s="21">
        <f t="shared" si="1"/>
        <v>0.18333333333333332</v>
      </c>
      <c r="E50" s="21">
        <f t="shared" si="2"/>
        <v>0.31666666666666665</v>
      </c>
      <c r="F50" s="34">
        <v>4974.545454545455</v>
      </c>
      <c r="G50" s="34">
        <v>10259.326363636363</v>
      </c>
      <c r="H50" s="35">
        <v>4.991818181818182</v>
      </c>
      <c r="I50" s="35">
        <v>9.107909090909091</v>
      </c>
      <c r="J50" s="35">
        <v>0.2159090909090909</v>
      </c>
      <c r="K50" s="35">
        <v>0.1278181818181818</v>
      </c>
      <c r="L50" s="35">
        <v>0.19690909090909092</v>
      </c>
      <c r="M50" s="35">
        <v>0.1070909090909091</v>
      </c>
      <c r="N50" s="35">
        <v>0.10190909090909092</v>
      </c>
      <c r="O50" s="35">
        <v>727.6258728408673</v>
      </c>
      <c r="P50" s="35">
        <v>1.6891891891891895</v>
      </c>
      <c r="Q50" s="35">
        <f t="shared" si="3"/>
        <v>2.062364583333333</v>
      </c>
      <c r="R50" s="35">
        <v>1.0508474576271185</v>
      </c>
      <c r="S50" s="12">
        <v>-18.6</v>
      </c>
      <c r="T50" s="12">
        <v>-44.8</v>
      </c>
      <c r="U50" s="35" t="s">
        <v>156</v>
      </c>
      <c r="V50" s="35" t="s">
        <v>156</v>
      </c>
      <c r="W50" s="35" t="s">
        <v>156</v>
      </c>
      <c r="X50" s="35" t="s">
        <v>156</v>
      </c>
      <c r="Y50" s="3">
        <v>-291</v>
      </c>
      <c r="Z50" s="105">
        <f>(S50+1000)/(T50+1000)</f>
        <v>1.027428810720268</v>
      </c>
    </row>
    <row r="51" spans="1:18" s="20" customFormat="1" ht="12">
      <c r="A51" s="20">
        <v>2910</v>
      </c>
      <c r="B51" s="35">
        <f t="shared" si="0"/>
        <v>887.1951219512196</v>
      </c>
      <c r="C51" s="20">
        <v>471</v>
      </c>
      <c r="D51" s="21">
        <f t="shared" si="1"/>
        <v>0.22428571428571428</v>
      </c>
      <c r="E51" s="21">
        <f t="shared" si="2"/>
        <v>0.2757142857142857</v>
      </c>
      <c r="F51" s="34">
        <v>1524.3312101910826</v>
      </c>
      <c r="G51" s="34">
        <v>10189.416560509551</v>
      </c>
      <c r="H51" s="35">
        <v>4.671337579617834</v>
      </c>
      <c r="I51" s="35">
        <v>10.741617834394903</v>
      </c>
      <c r="J51" s="35">
        <v>0.08605095541401274</v>
      </c>
      <c r="K51" s="35">
        <v>0.143828025477707</v>
      </c>
      <c r="L51" s="35">
        <v>0.15735031847133757</v>
      </c>
      <c r="M51" s="35">
        <v>0.06392356687898089</v>
      </c>
      <c r="N51" s="35">
        <v>0.07867515923566878</v>
      </c>
      <c r="O51" s="35">
        <v>661.094273408837</v>
      </c>
      <c r="P51" s="35">
        <v>0.5982905982905983</v>
      </c>
      <c r="Q51" s="35">
        <f t="shared" si="3"/>
        <v>6.684516129032257</v>
      </c>
      <c r="R51" s="35">
        <v>0.8125</v>
      </c>
    </row>
    <row r="52" spans="1:25" s="20" customFormat="1" ht="12">
      <c r="A52" s="20">
        <v>2970</v>
      </c>
      <c r="B52" s="35">
        <f t="shared" si="0"/>
        <v>905.4878048780488</v>
      </c>
      <c r="C52" s="20">
        <v>348</v>
      </c>
      <c r="D52" s="21">
        <f t="shared" si="1"/>
        <v>0.1657142857142857</v>
      </c>
      <c r="E52" s="21">
        <f t="shared" si="2"/>
        <v>0.3342857142857143</v>
      </c>
      <c r="F52" s="34">
        <v>2097.9310344827586</v>
      </c>
      <c r="G52" s="34">
        <v>26647.75862068966</v>
      </c>
      <c r="H52" s="35">
        <v>7.060344827586207</v>
      </c>
      <c r="I52" s="35">
        <v>1.4140862068965518</v>
      </c>
      <c r="J52" s="35">
        <v>0.2501379310344828</v>
      </c>
      <c r="K52" s="35">
        <v>0.20374137931034483</v>
      </c>
      <c r="L52" s="35">
        <v>0.22593103448275864</v>
      </c>
      <c r="M52" s="35">
        <v>0.12708620689655176</v>
      </c>
      <c r="N52" s="35">
        <v>0.0806896551724138</v>
      </c>
      <c r="O52" s="35">
        <v>3144.48940728398</v>
      </c>
      <c r="P52" s="35">
        <v>1.227722772277228</v>
      </c>
      <c r="Q52" s="35">
        <f t="shared" si="3"/>
        <v>12.701923076923078</v>
      </c>
      <c r="R52" s="35">
        <v>1.575</v>
      </c>
      <c r="S52" s="12"/>
      <c r="T52" s="12">
        <v>-49.4</v>
      </c>
      <c r="U52" s="35" t="s">
        <v>156</v>
      </c>
      <c r="V52" s="35" t="s">
        <v>156</v>
      </c>
      <c r="W52" s="35" t="s">
        <v>156</v>
      </c>
      <c r="X52" s="35" t="s">
        <v>156</v>
      </c>
      <c r="Y52" s="3"/>
    </row>
    <row r="53" spans="1:18" s="20" customFormat="1" ht="12">
      <c r="A53" s="20">
        <v>3030</v>
      </c>
      <c r="B53" s="35">
        <f t="shared" si="0"/>
        <v>923.7804878048781</v>
      </c>
      <c r="C53" s="20">
        <v>375</v>
      </c>
      <c r="D53" s="21">
        <f t="shared" si="1"/>
        <v>0.17857142857142855</v>
      </c>
      <c r="E53" s="21">
        <f t="shared" si="2"/>
        <v>0.32142857142857145</v>
      </c>
      <c r="F53" s="34">
        <v>702</v>
      </c>
      <c r="G53" s="34">
        <v>16776</v>
      </c>
      <c r="H53" s="35">
        <v>5.4</v>
      </c>
      <c r="I53" s="35">
        <v>6.487200000000001</v>
      </c>
      <c r="J53" s="35">
        <v>0.16920000000000004</v>
      </c>
      <c r="K53" s="35">
        <v>0.13140000000000002</v>
      </c>
      <c r="L53" s="35">
        <v>0.15660000000000002</v>
      </c>
      <c r="M53" s="35">
        <v>0.10260000000000001</v>
      </c>
      <c r="N53" s="35">
        <v>0.05400000000000001</v>
      </c>
      <c r="O53" s="35">
        <v>1411.2658994548758</v>
      </c>
      <c r="P53" s="35">
        <v>1.2876712328767126</v>
      </c>
      <c r="Q53" s="35">
        <f t="shared" si="3"/>
        <v>23.897435897435898</v>
      </c>
      <c r="R53" s="35">
        <v>1.9</v>
      </c>
    </row>
    <row r="54" spans="1:26" s="20" customFormat="1" ht="12">
      <c r="A54" s="20">
        <v>3090</v>
      </c>
      <c r="B54" s="35">
        <f t="shared" si="0"/>
        <v>942.0731707317074</v>
      </c>
      <c r="C54" s="20">
        <v>360</v>
      </c>
      <c r="D54" s="21">
        <f t="shared" si="1"/>
        <v>0.17142857142857143</v>
      </c>
      <c r="E54" s="21">
        <f t="shared" si="2"/>
        <v>0.32857142857142857</v>
      </c>
      <c r="F54" s="34">
        <v>920</v>
      </c>
      <c r="G54" s="34">
        <v>19895</v>
      </c>
      <c r="H54" s="35">
        <v>5.558333333333334</v>
      </c>
      <c r="I54" s="35">
        <v>0.7992499999999999</v>
      </c>
      <c r="J54" s="35">
        <v>0.2798333333333333</v>
      </c>
      <c r="K54" s="35">
        <v>0.20891666666666667</v>
      </c>
      <c r="L54" s="35">
        <v>0.29325</v>
      </c>
      <c r="M54" s="35">
        <v>0.13608333333333333</v>
      </c>
      <c r="N54" s="35">
        <v>0.059416666666666666</v>
      </c>
      <c r="O54" s="35">
        <v>3129.3337353029847</v>
      </c>
      <c r="P54" s="35">
        <v>1.3394495412844036</v>
      </c>
      <c r="Q54" s="35">
        <f t="shared" si="3"/>
        <v>21.625</v>
      </c>
      <c r="R54" s="35">
        <v>2.2903225806451615</v>
      </c>
      <c r="S54" s="12">
        <v>-14.98</v>
      </c>
      <c r="T54" s="12">
        <v>-49.5</v>
      </c>
      <c r="U54" s="35" t="s">
        <v>156</v>
      </c>
      <c r="V54" s="35" t="s">
        <v>156</v>
      </c>
      <c r="W54" s="35" t="s">
        <v>156</v>
      </c>
      <c r="X54" s="35" t="s">
        <v>156</v>
      </c>
      <c r="Y54" s="3"/>
      <c r="Z54" s="105">
        <f>(S54+1000)/(T54+1000)</f>
        <v>1.0363177275118358</v>
      </c>
    </row>
    <row r="55" spans="1:25" s="20" customFormat="1" ht="12">
      <c r="A55" s="20">
        <v>3150</v>
      </c>
      <c r="B55" s="35">
        <f t="shared" si="0"/>
        <v>960.3658536585366</v>
      </c>
      <c r="C55" s="20">
        <v>280</v>
      </c>
      <c r="D55" s="21">
        <f t="shared" si="1"/>
        <v>0.1333333333333333</v>
      </c>
      <c r="E55" s="21">
        <f t="shared" si="2"/>
        <v>0.3666666666666667</v>
      </c>
      <c r="F55" s="34">
        <v>110</v>
      </c>
      <c r="G55" s="34">
        <v>17550.362500000007</v>
      </c>
      <c r="H55" s="35">
        <v>4.18</v>
      </c>
      <c r="I55" s="35">
        <v>0.8607500000000002</v>
      </c>
      <c r="J55" s="35">
        <v>0.26400000000000007</v>
      </c>
      <c r="K55" s="35">
        <v>0.16225000000000003</v>
      </c>
      <c r="L55" s="35">
        <v>0.16775000000000004</v>
      </c>
      <c r="M55" s="35">
        <v>0.09350000000000004</v>
      </c>
      <c r="N55" s="35">
        <v>0.04950000000000001</v>
      </c>
      <c r="O55" s="35">
        <v>3481.6966721222047</v>
      </c>
      <c r="P55" s="35">
        <v>1.6271186440677967</v>
      </c>
      <c r="Q55" s="35">
        <f t="shared" si="3"/>
        <v>159.54875000000007</v>
      </c>
      <c r="R55" s="35">
        <v>1.8888888888888893</v>
      </c>
      <c r="S55" s="12"/>
      <c r="T55" s="12"/>
      <c r="U55" s="35" t="s">
        <v>156</v>
      </c>
      <c r="V55" s="35" t="s">
        <v>156</v>
      </c>
      <c r="W55" s="35" t="s">
        <v>156</v>
      </c>
      <c r="X55" s="35" t="s">
        <v>156</v>
      </c>
      <c r="Y55" s="3"/>
    </row>
    <row r="56" spans="1:18" s="20" customFormat="1" ht="12">
      <c r="A56" s="20">
        <v>3210</v>
      </c>
      <c r="B56" s="35">
        <f t="shared" si="0"/>
        <v>978.6585365853659</v>
      </c>
      <c r="C56" s="20">
        <v>288</v>
      </c>
      <c r="D56" s="21">
        <f t="shared" si="1"/>
        <v>0.13714285714285715</v>
      </c>
      <c r="E56" s="21">
        <f t="shared" si="2"/>
        <v>0.3628571428571429</v>
      </c>
      <c r="F56" s="34">
        <v>264.5833333333333</v>
      </c>
      <c r="G56" s="34">
        <v>3936.735416666667</v>
      </c>
      <c r="H56" s="35">
        <v>3.7041666666666666</v>
      </c>
      <c r="I56" s="35">
        <v>0.5450416666666666</v>
      </c>
      <c r="J56" s="35">
        <v>0.142875</v>
      </c>
      <c r="K56" s="35">
        <v>0.0555625</v>
      </c>
      <c r="L56" s="35">
        <v>0.08995833333333335</v>
      </c>
      <c r="M56" s="35">
        <v>0.0555625</v>
      </c>
      <c r="N56" s="35">
        <v>0.018520833333333334</v>
      </c>
      <c r="O56" s="35">
        <v>926.4632627646326</v>
      </c>
      <c r="P56" s="35">
        <v>2.5714285714285716</v>
      </c>
      <c r="Q56" s="35">
        <f t="shared" si="3"/>
        <v>14.879000000000001</v>
      </c>
      <c r="R56" s="35">
        <v>3</v>
      </c>
    </row>
    <row r="57" spans="1:18" s="20" customFormat="1" ht="12">
      <c r="A57" s="20">
        <v>3270</v>
      </c>
      <c r="B57" s="35">
        <f t="shared" si="0"/>
        <v>996.9512195121952</v>
      </c>
      <c r="C57" s="20">
        <v>375</v>
      </c>
      <c r="D57" s="21">
        <f t="shared" si="1"/>
        <v>0.17857142857142855</v>
      </c>
      <c r="E57" s="21">
        <f t="shared" si="2"/>
        <v>0.32142857142857145</v>
      </c>
      <c r="F57" s="34">
        <v>1422</v>
      </c>
      <c r="G57" s="34">
        <v>20019.294</v>
      </c>
      <c r="H57" s="35">
        <v>8.64</v>
      </c>
      <c r="I57" s="35">
        <v>1.2564000000000002</v>
      </c>
      <c r="J57" s="35">
        <v>0.34920000000000007</v>
      </c>
      <c r="K57" s="35">
        <v>0.42480000000000007</v>
      </c>
      <c r="L57" s="35">
        <v>0.4338000000000001</v>
      </c>
      <c r="M57" s="35">
        <v>0.2574</v>
      </c>
      <c r="N57" s="35">
        <v>0.17640000000000003</v>
      </c>
      <c r="O57" s="35">
        <v>2022.886504183339</v>
      </c>
      <c r="P57" s="35">
        <v>0.8220338983050848</v>
      </c>
      <c r="Q57" s="35">
        <f t="shared" si="3"/>
        <v>14.078265822784811</v>
      </c>
      <c r="R57" s="35">
        <v>1.4591836734693877</v>
      </c>
    </row>
    <row r="58" spans="1:26" s="20" customFormat="1" ht="12.75" thickBot="1">
      <c r="A58" s="112">
        <v>3330</v>
      </c>
      <c r="B58" s="113">
        <f t="shared" si="0"/>
        <v>1015.2439024390244</v>
      </c>
      <c r="C58" s="112">
        <v>468</v>
      </c>
      <c r="D58" s="114">
        <f t="shared" si="1"/>
        <v>0.22285714285714286</v>
      </c>
      <c r="E58" s="114">
        <f t="shared" si="2"/>
        <v>0.27714285714285714</v>
      </c>
      <c r="F58" s="115">
        <v>422.8205128205128</v>
      </c>
      <c r="G58" s="115">
        <v>12719.510512820512</v>
      </c>
      <c r="H58" s="113">
        <v>9.737307692307692</v>
      </c>
      <c r="I58" s="113">
        <v>0.9090641025641025</v>
      </c>
      <c r="J58" s="113">
        <v>0.22135897435897434</v>
      </c>
      <c r="K58" s="113">
        <v>0.6043846153846154</v>
      </c>
      <c r="L58" s="113">
        <v>0.8443974358974359</v>
      </c>
      <c r="M58" s="113">
        <v>0.42157692307692307</v>
      </c>
      <c r="N58" s="113">
        <v>0.3146282051282051</v>
      </c>
      <c r="O58" s="113">
        <v>1194.727251489312</v>
      </c>
      <c r="P58" s="113">
        <v>0.36625514403292175</v>
      </c>
      <c r="Q58" s="113">
        <f t="shared" si="3"/>
        <v>30.082529411764703</v>
      </c>
      <c r="R58" s="113">
        <v>1.3399209486166008</v>
      </c>
      <c r="S58" s="116">
        <v>-15.21</v>
      </c>
      <c r="T58" s="116">
        <v>-46.4</v>
      </c>
      <c r="U58" s="113" t="s">
        <v>156</v>
      </c>
      <c r="V58" s="113" t="s">
        <v>156</v>
      </c>
      <c r="W58" s="113" t="s">
        <v>156</v>
      </c>
      <c r="X58" s="113" t="s">
        <v>156</v>
      </c>
      <c r="Y58" s="117">
        <v>-291</v>
      </c>
      <c r="Z58" s="118">
        <f>(S58+1000)/(T58+1000)</f>
        <v>1.0327076342281878</v>
      </c>
    </row>
    <row r="60" ht="12.75">
      <c r="A60" s="32" t="s">
        <v>51</v>
      </c>
    </row>
  </sheetData>
  <printOptions/>
  <pageMargins left="0.75" right="0.75" top="1" bottom="1" header="0.5" footer="0.5"/>
  <pageSetup fitToHeight="1" fitToWidth="1" orientation="portrait"/>
</worksheet>
</file>

<file path=xl/worksheets/sheet7.xml><?xml version="1.0" encoding="utf-8"?>
<worksheet xmlns="http://schemas.openxmlformats.org/spreadsheetml/2006/main" xmlns:r="http://schemas.openxmlformats.org/officeDocument/2006/relationships">
  <sheetPr>
    <pageSetUpPr fitToPage="1"/>
  </sheetPr>
  <dimension ref="A1:AG52"/>
  <sheetViews>
    <sheetView workbookViewId="0" topLeftCell="A1">
      <selection activeCell="A1" sqref="A1"/>
    </sheetView>
  </sheetViews>
  <sheetFormatPr defaultColWidth="7.25390625" defaultRowHeight="12.75"/>
  <cols>
    <col min="1" max="1" width="6.625" style="24" customWidth="1"/>
    <col min="2" max="2" width="5.25390625" style="26" bestFit="1" customWidth="1"/>
    <col min="3" max="3" width="6.625" style="24" bestFit="1" customWidth="1"/>
    <col min="4" max="4" width="8.75390625" style="24" bestFit="1" customWidth="1"/>
    <col min="5" max="5" width="5.125" style="24" bestFit="1" customWidth="1"/>
    <col min="6" max="6" width="6.625" style="51" bestFit="1" customWidth="1"/>
    <col min="7" max="7" width="5.75390625" style="51" bestFit="1" customWidth="1"/>
    <col min="8" max="8" width="6.125" style="26" bestFit="1" customWidth="1"/>
    <col min="9" max="9" width="5.25390625" style="26" bestFit="1" customWidth="1"/>
    <col min="10" max="11" width="4.375" style="26" bestFit="1" customWidth="1"/>
    <col min="12" max="12" width="5.00390625" style="26" bestFit="1" customWidth="1"/>
    <col min="13" max="14" width="4.375" style="26" bestFit="1" customWidth="1"/>
    <col min="15" max="15" width="3.875" style="26" bestFit="1" customWidth="1"/>
    <col min="16" max="16" width="6.25390625" style="26" bestFit="1" customWidth="1"/>
    <col min="17" max="21" width="4.375" style="26" bestFit="1" customWidth="1"/>
    <col min="22" max="22" width="5.25390625" style="26" bestFit="1" customWidth="1"/>
    <col min="23" max="23" width="7.375" style="24" bestFit="1" customWidth="1"/>
    <col min="24" max="25" width="5.875" style="24" bestFit="1" customWidth="1"/>
    <col min="26" max="26" width="6.125" style="25" bestFit="1" customWidth="1"/>
    <col min="27" max="27" width="5.00390625" style="24" bestFit="1" customWidth="1"/>
    <col min="28" max="28" width="5.75390625" style="24" bestFit="1" customWidth="1"/>
    <col min="29" max="30" width="5.00390625" style="24" bestFit="1" customWidth="1"/>
    <col min="31" max="31" width="4.875" style="24" bestFit="1" customWidth="1"/>
    <col min="32" max="32" width="5.25390625" style="24" bestFit="1" customWidth="1"/>
    <col min="33" max="33" width="6.75390625" style="24" bestFit="1" customWidth="1"/>
    <col min="34" max="16384" width="7.25390625" style="24" customWidth="1"/>
  </cols>
  <sheetData>
    <row r="1" spans="1:2" ht="13.5" thickBot="1">
      <c r="A1" s="20" t="s">
        <v>145</v>
      </c>
      <c r="B1" s="35"/>
    </row>
    <row r="2" spans="1:33" ht="13.5">
      <c r="A2" s="106" t="s">
        <v>76</v>
      </c>
      <c r="B2" s="109" t="s">
        <v>76</v>
      </c>
      <c r="C2" s="106" t="s">
        <v>175</v>
      </c>
      <c r="D2" s="107" t="s">
        <v>305</v>
      </c>
      <c r="E2" s="107" t="s">
        <v>177</v>
      </c>
      <c r="F2" s="108" t="s">
        <v>127</v>
      </c>
      <c r="G2" s="108" t="s">
        <v>130</v>
      </c>
      <c r="H2" s="109" t="s">
        <v>131</v>
      </c>
      <c r="I2" s="109" t="s">
        <v>133</v>
      </c>
      <c r="J2" s="109" t="s">
        <v>303</v>
      </c>
      <c r="K2" s="109" t="s">
        <v>304</v>
      </c>
      <c r="L2" s="109" t="s">
        <v>56</v>
      </c>
      <c r="M2" s="109" t="s">
        <v>278</v>
      </c>
      <c r="N2" s="109" t="s">
        <v>279</v>
      </c>
      <c r="O2" s="131" t="s">
        <v>68</v>
      </c>
      <c r="P2" s="109" t="s">
        <v>231</v>
      </c>
      <c r="Q2" s="109" t="s">
        <v>232</v>
      </c>
      <c r="R2" s="109" t="s">
        <v>233</v>
      </c>
      <c r="S2" s="109" t="s">
        <v>57</v>
      </c>
      <c r="T2" s="132" t="s">
        <v>315</v>
      </c>
      <c r="U2" s="109" t="s">
        <v>67</v>
      </c>
      <c r="V2" s="109" t="s">
        <v>234</v>
      </c>
      <c r="W2" s="106" t="s">
        <v>186</v>
      </c>
      <c r="X2" s="109" t="s">
        <v>187</v>
      </c>
      <c r="Y2" s="109" t="s">
        <v>189</v>
      </c>
      <c r="Z2" s="107" t="s">
        <v>188</v>
      </c>
      <c r="AA2" s="111" t="s">
        <v>282</v>
      </c>
      <c r="AB2" s="111" t="s">
        <v>281</v>
      </c>
      <c r="AC2" s="111" t="s">
        <v>208</v>
      </c>
      <c r="AD2" s="110" t="s">
        <v>155</v>
      </c>
      <c r="AE2" s="110" t="s">
        <v>173</v>
      </c>
      <c r="AF2" s="110" t="s">
        <v>125</v>
      </c>
      <c r="AG2" s="110" t="s">
        <v>41</v>
      </c>
    </row>
    <row r="3" spans="1:33" ht="15" thickBot="1">
      <c r="A3" s="4" t="s">
        <v>58</v>
      </c>
      <c r="B3" s="7" t="s">
        <v>60</v>
      </c>
      <c r="C3" s="4" t="s">
        <v>115</v>
      </c>
      <c r="D3" s="37" t="s">
        <v>110</v>
      </c>
      <c r="E3" s="37" t="s">
        <v>110</v>
      </c>
      <c r="F3" s="48" t="s">
        <v>39</v>
      </c>
      <c r="G3" s="48" t="s">
        <v>39</v>
      </c>
      <c r="H3" s="50" t="s">
        <v>39</v>
      </c>
      <c r="I3" s="50" t="s">
        <v>39</v>
      </c>
      <c r="J3" s="50" t="s">
        <v>39</v>
      </c>
      <c r="K3" s="50" t="s">
        <v>39</v>
      </c>
      <c r="L3" s="50" t="s">
        <v>39</v>
      </c>
      <c r="M3" s="50" t="s">
        <v>39</v>
      </c>
      <c r="N3" s="50" t="s">
        <v>39</v>
      </c>
      <c r="O3" s="50" t="s">
        <v>39</v>
      </c>
      <c r="P3" s="50" t="s">
        <v>39</v>
      </c>
      <c r="Q3" s="50" t="s">
        <v>39</v>
      </c>
      <c r="R3" s="50" t="s">
        <v>39</v>
      </c>
      <c r="S3" s="50" t="s">
        <v>39</v>
      </c>
      <c r="T3" s="50" t="s">
        <v>39</v>
      </c>
      <c r="U3" s="50" t="s">
        <v>39</v>
      </c>
      <c r="V3" s="50" t="s">
        <v>39</v>
      </c>
      <c r="W3" s="7" t="s">
        <v>271</v>
      </c>
      <c r="X3" s="7" t="s">
        <v>271</v>
      </c>
      <c r="Y3" s="7" t="s">
        <v>271</v>
      </c>
      <c r="Z3" s="37" t="s">
        <v>271</v>
      </c>
      <c r="AA3" s="7" t="s">
        <v>118</v>
      </c>
      <c r="AB3" s="7" t="s">
        <v>118</v>
      </c>
      <c r="AC3" s="7" t="s">
        <v>118</v>
      </c>
      <c r="AD3" s="7" t="s">
        <v>118</v>
      </c>
      <c r="AE3" s="7" t="s">
        <v>118</v>
      </c>
      <c r="AF3" s="7" t="s">
        <v>118</v>
      </c>
      <c r="AG3" s="4"/>
    </row>
    <row r="4" spans="1:33" s="20" customFormat="1" ht="12.75" thickTop="1">
      <c r="A4" s="20">
        <v>120</v>
      </c>
      <c r="B4" s="35">
        <v>36.58536585365854</v>
      </c>
      <c r="C4" s="20">
        <v>324</v>
      </c>
      <c r="D4" s="21">
        <v>0.15428571428571428</v>
      </c>
      <c r="E4" s="21">
        <v>0.34571428571428575</v>
      </c>
      <c r="F4" s="34">
        <v>4324.6296296296305</v>
      </c>
      <c r="G4" s="34">
        <v>14.51103703703704</v>
      </c>
      <c r="H4" s="35">
        <v>0.6475740740740742</v>
      </c>
      <c r="I4" s="35">
        <v>0.7147962962962964</v>
      </c>
      <c r="J4" s="35">
        <v>0.5960370370370371</v>
      </c>
      <c r="K4" s="35">
        <v>0.8514814814814816</v>
      </c>
      <c r="L4" s="35">
        <v>0.11875925925925927</v>
      </c>
      <c r="M4" s="35">
        <v>0.7080740740740742</v>
      </c>
      <c r="N4" s="35">
        <v>0.7215185185185187</v>
      </c>
      <c r="O4" s="35">
        <v>0.1702962962962963</v>
      </c>
      <c r="P4" s="35">
        <v>0.09635185185185186</v>
      </c>
      <c r="Q4" s="35">
        <v>0.9455925925925928</v>
      </c>
      <c r="R4" s="35">
        <v>0.41677777777777786</v>
      </c>
      <c r="S4" s="35">
        <v>17.874388888888895</v>
      </c>
      <c r="T4" s="35">
        <v>4.277574074074074</v>
      </c>
      <c r="U4" s="35">
        <v>7.13451851851852</v>
      </c>
      <c r="V4" s="35">
        <v>19.58183333333334</v>
      </c>
      <c r="W4" s="34">
        <v>10.651315789473683</v>
      </c>
      <c r="X4" s="35">
        <v>0.7</v>
      </c>
      <c r="Y4" s="35">
        <v>0.9813664596273292</v>
      </c>
      <c r="Z4" s="21">
        <v>0.003355440414507772</v>
      </c>
      <c r="AA4" s="36">
        <v>-60.8</v>
      </c>
      <c r="AB4" s="36">
        <v>-9</v>
      </c>
      <c r="AG4" s="105">
        <f>(AB4+1000)/(AA4+1000)</f>
        <v>1.05515332197615</v>
      </c>
    </row>
    <row r="5" spans="1:33" s="20" customFormat="1" ht="12">
      <c r="A5" s="20">
        <v>180</v>
      </c>
      <c r="B5" s="35">
        <v>54.87804878048781</v>
      </c>
      <c r="C5" s="20">
        <v>426</v>
      </c>
      <c r="D5" s="21">
        <v>0.20285714285714287</v>
      </c>
      <c r="E5" s="21">
        <v>0.29714285714285715</v>
      </c>
      <c r="F5" s="34">
        <v>307.6056338028169</v>
      </c>
      <c r="G5" s="34">
        <v>13183.098591549295</v>
      </c>
      <c r="H5" s="35">
        <v>19.210704225352114</v>
      </c>
      <c r="I5" s="35">
        <v>0.6855211267605634</v>
      </c>
      <c r="J5" s="35">
        <v>0.14794366197183098</v>
      </c>
      <c r="K5" s="35">
        <v>0.36766197183098587</v>
      </c>
      <c r="L5" s="35">
        <v>0.2534084507042253</v>
      </c>
      <c r="M5" s="35">
        <v>0.284169014084507</v>
      </c>
      <c r="N5" s="35">
        <v>0.2973521126760563</v>
      </c>
      <c r="O5" s="35">
        <v>0.08788732394366197</v>
      </c>
      <c r="P5" s="35">
        <v>0.0952112676056338</v>
      </c>
      <c r="Q5" s="35">
        <v>0.5698028169014084</v>
      </c>
      <c r="R5" s="35">
        <v>0.26659154929577467</v>
      </c>
      <c r="S5" s="35">
        <v>9.147605633802817</v>
      </c>
      <c r="T5" s="35">
        <v>2.2411267605633802</v>
      </c>
      <c r="U5" s="35">
        <v>9.592901408450704</v>
      </c>
      <c r="V5" s="35">
        <v>13.405746478873237</v>
      </c>
      <c r="W5" s="34">
        <v>662.5929470661856</v>
      </c>
      <c r="X5" s="35">
        <v>0.402390438247012</v>
      </c>
      <c r="Y5" s="35">
        <v>0.9556650246305418</v>
      </c>
      <c r="Z5" s="21">
        <v>42.857142857142854</v>
      </c>
      <c r="AA5" s="36">
        <v>-81.7</v>
      </c>
      <c r="AB5" s="36">
        <v>-16.7</v>
      </c>
      <c r="AG5" s="105">
        <f>(AB5+1000)/(AA5+1000)</f>
        <v>1.0707829685288033</v>
      </c>
    </row>
    <row r="6" spans="1:33" s="20" customFormat="1" ht="12">
      <c r="A6" s="20">
        <v>240</v>
      </c>
      <c r="B6" s="35">
        <v>73.17073170731707</v>
      </c>
      <c r="C6" s="20">
        <v>379</v>
      </c>
      <c r="D6" s="21">
        <v>0.18047619047619048</v>
      </c>
      <c r="E6" s="21">
        <v>0.31952380952380954</v>
      </c>
      <c r="F6" s="34">
        <v>424.90765171503955</v>
      </c>
      <c r="G6" s="34">
        <v>7648.337730870712</v>
      </c>
      <c r="H6" s="35">
        <v>7.5934538258575195</v>
      </c>
      <c r="I6" s="35">
        <v>0.8533562005277044</v>
      </c>
      <c r="J6" s="35">
        <v>0.15402902374670185</v>
      </c>
      <c r="K6" s="35">
        <v>0.3664828496042216</v>
      </c>
      <c r="L6" s="35">
        <v>0.06019525065963061</v>
      </c>
      <c r="M6" s="35">
        <v>0.29566490765171505</v>
      </c>
      <c r="N6" s="35">
        <v>0.4284485488126649</v>
      </c>
      <c r="O6" s="35">
        <v>0.09206332453825858</v>
      </c>
      <c r="P6" s="35">
        <v>0</v>
      </c>
      <c r="Q6" s="35">
        <v>0.3080580474934037</v>
      </c>
      <c r="R6" s="35">
        <v>0.11507915567282323</v>
      </c>
      <c r="S6" s="35">
        <v>8.56365963060686</v>
      </c>
      <c r="T6" s="35">
        <v>2.273255936675462</v>
      </c>
      <c r="U6" s="35">
        <v>12.093934036939313</v>
      </c>
      <c r="V6" s="35">
        <v>18.68177308707124</v>
      </c>
      <c r="W6" s="34">
        <v>905.470551247118</v>
      </c>
      <c r="X6" s="35">
        <v>0.4202898550724638</v>
      </c>
      <c r="Y6" s="35">
        <v>0.6900826446280992</v>
      </c>
      <c r="Z6" s="21">
        <v>18</v>
      </c>
      <c r="AA6" s="36">
        <v>-81.5</v>
      </c>
      <c r="AB6" s="36">
        <v>-14.5</v>
      </c>
      <c r="AG6" s="105">
        <f>(AB6+1000)/(AA6+1000)</f>
        <v>1.0729450190528036</v>
      </c>
    </row>
    <row r="7" spans="1:26" s="20" customFormat="1" ht="12">
      <c r="A7" s="20">
        <v>300</v>
      </c>
      <c r="B7" s="35">
        <v>91.46341463414635</v>
      </c>
      <c r="C7" s="20">
        <v>387</v>
      </c>
      <c r="D7" s="21">
        <v>0.18428571428571427</v>
      </c>
      <c r="E7" s="21">
        <v>0.3157142857142857</v>
      </c>
      <c r="F7" s="34">
        <v>274.108527131783</v>
      </c>
      <c r="G7" s="34">
        <v>1283.5611472868218</v>
      </c>
      <c r="H7" s="35">
        <v>5.728868217054264</v>
      </c>
      <c r="I7" s="35">
        <v>1.6069612403100777</v>
      </c>
      <c r="J7" s="35">
        <v>0.29809302325581394</v>
      </c>
      <c r="K7" s="35">
        <v>0.7469457364341086</v>
      </c>
      <c r="L7" s="35">
        <v>0.0907984496124031</v>
      </c>
      <c r="M7" s="35">
        <v>0.5071007751937985</v>
      </c>
      <c r="N7" s="35">
        <v>0.5807674418604651</v>
      </c>
      <c r="O7" s="35">
        <v>0.15589922480620155</v>
      </c>
      <c r="P7" s="35">
        <v>0.10793023255813955</v>
      </c>
      <c r="Q7" s="35">
        <v>0.5996124031007752</v>
      </c>
      <c r="R7" s="35">
        <v>0.24327131782945738</v>
      </c>
      <c r="S7" s="35">
        <v>10.613139534883722</v>
      </c>
      <c r="T7" s="35">
        <v>2.0746589147286825</v>
      </c>
      <c r="U7" s="35">
        <v>4.901403100775195</v>
      </c>
      <c r="V7" s="35">
        <v>14.236511627906978</v>
      </c>
      <c r="W7" s="34">
        <v>174.97150864082204</v>
      </c>
      <c r="X7" s="35">
        <v>0.3990825688073394</v>
      </c>
      <c r="Y7" s="35">
        <v>0.8731563421828908</v>
      </c>
      <c r="Z7" s="21">
        <v>4.682675</v>
      </c>
    </row>
    <row r="8" spans="1:33" s="20" customFormat="1" ht="12">
      <c r="A8" s="20">
        <v>360</v>
      </c>
      <c r="B8" s="35">
        <v>109.75609756097562</v>
      </c>
      <c r="C8" s="20">
        <v>395</v>
      </c>
      <c r="D8" s="21">
        <v>0.18809523809523807</v>
      </c>
      <c r="E8" s="21">
        <v>0.3119047619047619</v>
      </c>
      <c r="F8" s="34">
        <v>315.06329113924056</v>
      </c>
      <c r="G8" s="34">
        <v>550.1220632911393</v>
      </c>
      <c r="H8" s="35">
        <v>6.341063291139242</v>
      </c>
      <c r="I8" s="35">
        <v>2.4392531645569626</v>
      </c>
      <c r="J8" s="35">
        <v>0.3001392405063292</v>
      </c>
      <c r="K8" s="35">
        <v>0.6649493670886077</v>
      </c>
      <c r="L8" s="35">
        <v>0.14426582278481015</v>
      </c>
      <c r="M8" s="35">
        <v>0.24541772151898736</v>
      </c>
      <c r="N8" s="35">
        <v>0.17411392405063295</v>
      </c>
      <c r="O8" s="35">
        <v>0.08125316455696205</v>
      </c>
      <c r="P8" s="35">
        <v>0.05637974683544305</v>
      </c>
      <c r="Q8" s="35">
        <v>0.3250126582278482</v>
      </c>
      <c r="R8" s="35">
        <v>0.1674810126582279</v>
      </c>
      <c r="S8" s="35">
        <v>2.926772151898734</v>
      </c>
      <c r="T8" s="35">
        <v>0.37807594936708866</v>
      </c>
      <c r="U8" s="35">
        <v>0.7097215189873418</v>
      </c>
      <c r="V8" s="35">
        <v>1.2005569620253167</v>
      </c>
      <c r="W8" s="34">
        <v>62.65401322001887</v>
      </c>
      <c r="X8" s="35">
        <v>0.4513715710723192</v>
      </c>
      <c r="Y8" s="35">
        <v>1.4095238095238094</v>
      </c>
      <c r="Z8" s="21">
        <v>1.7460684210526314</v>
      </c>
      <c r="AA8" s="36">
        <v>-73.3</v>
      </c>
      <c r="AB8" s="36">
        <v>-16.3</v>
      </c>
      <c r="AG8" s="105">
        <f>(AB8+1000)/(AA8+1000)</f>
        <v>1.0615085788280998</v>
      </c>
    </row>
    <row r="9" spans="1:26" s="20" customFormat="1" ht="12">
      <c r="A9" s="20">
        <v>420</v>
      </c>
      <c r="B9" s="35">
        <v>128.0487804878049</v>
      </c>
      <c r="C9" s="20">
        <v>404</v>
      </c>
      <c r="D9" s="21">
        <v>0.19238095238095237</v>
      </c>
      <c r="E9" s="21">
        <v>0.3076190476190476</v>
      </c>
      <c r="F9" s="34">
        <v>895.4455445544555</v>
      </c>
      <c r="G9" s="34">
        <v>387.14268316831686</v>
      </c>
      <c r="H9" s="35">
        <v>7.769589108910892</v>
      </c>
      <c r="I9" s="35">
        <v>0.03198019801980198</v>
      </c>
      <c r="J9" s="35">
        <v>0.145509900990099</v>
      </c>
      <c r="K9" s="35">
        <v>0.32140099009900996</v>
      </c>
      <c r="L9" s="35">
        <v>0.06076237623762376</v>
      </c>
      <c r="M9" s="35">
        <v>0.23825247524752477</v>
      </c>
      <c r="N9" s="35">
        <v>0.3293960396039604</v>
      </c>
      <c r="O9" s="35">
        <v>0.06396039603960396</v>
      </c>
      <c r="P9" s="35">
        <v>0.01439108910891089</v>
      </c>
      <c r="Q9" s="35">
        <v>0.30061386138613866</v>
      </c>
      <c r="R9" s="35">
        <v>0.10073762376237624</v>
      </c>
      <c r="S9" s="35">
        <v>6.232940594059407</v>
      </c>
      <c r="T9" s="35">
        <v>1.1113118811881189</v>
      </c>
      <c r="U9" s="35">
        <v>4.259762376237624</v>
      </c>
      <c r="V9" s="35">
        <v>10.121732673267328</v>
      </c>
      <c r="W9" s="34">
        <v>49.623693379790936</v>
      </c>
      <c r="X9" s="35">
        <v>0.4527363184079601</v>
      </c>
      <c r="Y9" s="35">
        <v>0.7233009708737864</v>
      </c>
      <c r="Z9" s="21">
        <v>0.4323464285714286</v>
      </c>
    </row>
    <row r="10" spans="1:33" s="20" customFormat="1" ht="12">
      <c r="A10" s="20">
        <v>480</v>
      </c>
      <c r="B10" s="35">
        <v>146.34146341463415</v>
      </c>
      <c r="C10" s="20">
        <v>362</v>
      </c>
      <c r="D10" s="21">
        <v>0.17238095238095238</v>
      </c>
      <c r="E10" s="21">
        <v>0.3276190476190476</v>
      </c>
      <c r="F10" s="34">
        <v>2052.5966850828727</v>
      </c>
      <c r="G10" s="34">
        <v>475.4460110497237</v>
      </c>
      <c r="H10" s="35">
        <v>23.078408839779005</v>
      </c>
      <c r="I10" s="35">
        <v>1.2182541436464087</v>
      </c>
      <c r="J10" s="35">
        <v>0.0627182320441989</v>
      </c>
      <c r="K10" s="35">
        <v>0.17865193370165744</v>
      </c>
      <c r="L10" s="35">
        <v>0.04181215469613259</v>
      </c>
      <c r="M10" s="35">
        <v>0.06651933701657459</v>
      </c>
      <c r="N10" s="35">
        <v>0.039911602209944746</v>
      </c>
      <c r="O10" s="35">
        <v>0.01900552486187845</v>
      </c>
      <c r="P10" s="35">
        <v>0.009502762430939225</v>
      </c>
      <c r="Q10" s="35">
        <v>0.09122651933701656</v>
      </c>
      <c r="R10" s="35">
        <v>0.04181215469613259</v>
      </c>
      <c r="S10" s="35">
        <v>1.7390055248618785</v>
      </c>
      <c r="T10" s="35">
        <v>0.29838674033149165</v>
      </c>
      <c r="U10" s="35">
        <v>1.2733701657458563</v>
      </c>
      <c r="V10" s="35">
        <v>2.501127071823204</v>
      </c>
      <c r="W10" s="34">
        <v>19.568366708385483</v>
      </c>
      <c r="X10" s="35">
        <v>0.35106382978723405</v>
      </c>
      <c r="Y10" s="35">
        <v>1.666666666666667</v>
      </c>
      <c r="Z10" s="21">
        <v>0.2316314814814815</v>
      </c>
      <c r="AA10" s="36">
        <v>-70.4</v>
      </c>
      <c r="AB10" s="36">
        <v>-25.5</v>
      </c>
      <c r="AG10" s="105">
        <f>(AB10+1000)/(AA10+1000)</f>
        <v>1.0483003442340793</v>
      </c>
    </row>
    <row r="11" spans="1:33" s="20" customFormat="1" ht="12">
      <c r="A11" s="20">
        <v>540</v>
      </c>
      <c r="B11" s="35">
        <v>164.63414634146343</v>
      </c>
      <c r="C11" s="20">
        <v>455</v>
      </c>
      <c r="D11" s="21">
        <v>0.21666666666666665</v>
      </c>
      <c r="E11" s="21">
        <v>0.2833333333333333</v>
      </c>
      <c r="F11" s="34">
        <v>2105.3846153846152</v>
      </c>
      <c r="G11" s="34">
        <v>2680.7692307692314</v>
      </c>
      <c r="H11" s="35">
        <v>28.138923076923078</v>
      </c>
      <c r="I11" s="35">
        <v>1.4554615384615384</v>
      </c>
      <c r="J11" s="35">
        <v>0.12030769230769231</v>
      </c>
      <c r="K11" s="35">
        <v>0.2497692307692308</v>
      </c>
      <c r="L11" s="35">
        <v>0.05753846153846154</v>
      </c>
      <c r="M11" s="35">
        <v>0.13338461538461538</v>
      </c>
      <c r="N11" s="35">
        <v>0.2157692307692308</v>
      </c>
      <c r="O11" s="35">
        <v>0.03661538461538462</v>
      </c>
      <c r="P11" s="35">
        <v>0.01830769230769231</v>
      </c>
      <c r="Q11" s="35">
        <v>0.20138461538461538</v>
      </c>
      <c r="R11" s="35">
        <v>0.07061538461538462</v>
      </c>
      <c r="S11" s="35">
        <v>3.996307692307693</v>
      </c>
      <c r="T11" s="35">
        <v>0.5361538461538461</v>
      </c>
      <c r="U11" s="35">
        <v>2.2623076923076924</v>
      </c>
      <c r="V11" s="35">
        <v>7.740230769230769</v>
      </c>
      <c r="W11" s="34">
        <v>90.58371260660158</v>
      </c>
      <c r="X11" s="35">
        <v>0.481675392670157</v>
      </c>
      <c r="Y11" s="35">
        <v>0.618181818181818</v>
      </c>
      <c r="Z11" s="21">
        <v>1.2732919254658388</v>
      </c>
      <c r="AA11" s="36">
        <v>-84.5</v>
      </c>
      <c r="AB11" s="36">
        <v>-29.7</v>
      </c>
      <c r="AG11" s="105">
        <f>(AB11+1000)/(AA11+1000)</f>
        <v>1.0598580010922993</v>
      </c>
    </row>
    <row r="12" spans="1:33" s="20" customFormat="1" ht="12">
      <c r="A12" s="20">
        <v>600</v>
      </c>
      <c r="B12" s="35">
        <v>182.9268292682927</v>
      </c>
      <c r="C12" s="20">
        <v>394</v>
      </c>
      <c r="D12" s="21">
        <v>0.18761904761904763</v>
      </c>
      <c r="E12" s="21">
        <v>0.31238095238095237</v>
      </c>
      <c r="F12" s="34">
        <v>2647.3096446700506</v>
      </c>
      <c r="G12" s="34">
        <v>11538.274111675124</v>
      </c>
      <c r="H12" s="35">
        <v>21.812832487309645</v>
      </c>
      <c r="I12" s="35">
        <v>1.3486294416243654</v>
      </c>
      <c r="J12" s="35">
        <v>0.23143147208121828</v>
      </c>
      <c r="K12" s="35">
        <v>0.259736040609137</v>
      </c>
      <c r="L12" s="35">
        <v>0.07325888324873095</v>
      </c>
      <c r="M12" s="35">
        <v>0.09989847715736039</v>
      </c>
      <c r="N12" s="35">
        <v>0.1215431472081218</v>
      </c>
      <c r="O12" s="35">
        <v>0.028304568527918784</v>
      </c>
      <c r="P12" s="35">
        <v>0.03496446700507614</v>
      </c>
      <c r="Q12" s="35">
        <v>0.24142131979695428</v>
      </c>
      <c r="R12" s="35">
        <v>0.1248730964467005</v>
      </c>
      <c r="S12" s="35">
        <v>3.248365482233502</v>
      </c>
      <c r="T12" s="35">
        <v>0.5211370558375634</v>
      </c>
      <c r="U12" s="35">
        <v>1.9696649746192894</v>
      </c>
      <c r="V12" s="35">
        <v>5.973928934010152</v>
      </c>
      <c r="W12" s="34">
        <v>498.1669182661202</v>
      </c>
      <c r="X12" s="35">
        <v>0.8910256410256412</v>
      </c>
      <c r="Y12" s="35">
        <v>0.8219178082191781</v>
      </c>
      <c r="Z12" s="21">
        <v>4.358490566037735</v>
      </c>
      <c r="AA12" s="36">
        <v>-77.7</v>
      </c>
      <c r="AB12" s="36">
        <v>-8.3</v>
      </c>
      <c r="AG12" s="105">
        <f>(AB12+1000)/(AA12+1000)</f>
        <v>1.0752466659438362</v>
      </c>
    </row>
    <row r="13" spans="1:26" s="20" customFormat="1" ht="12">
      <c r="A13" s="20">
        <v>660</v>
      </c>
      <c r="B13" s="35">
        <v>201.21951219512195</v>
      </c>
      <c r="C13" s="20">
        <v>415</v>
      </c>
      <c r="D13" s="21">
        <v>0.1976190476190476</v>
      </c>
      <c r="E13" s="21">
        <v>0.3023809523809524</v>
      </c>
      <c r="F13" s="34">
        <v>5539.036144578314</v>
      </c>
      <c r="G13" s="34">
        <v>37625.66265060242</v>
      </c>
      <c r="H13" s="35">
        <v>71.43673493975905</v>
      </c>
      <c r="I13" s="35">
        <v>5.164156626506024</v>
      </c>
      <c r="J13" s="35">
        <v>0.24175903614457833</v>
      </c>
      <c r="K13" s="35">
        <v>0.5401325301204819</v>
      </c>
      <c r="L13" s="35">
        <v>0.09333734939759038</v>
      </c>
      <c r="M13" s="35">
        <v>0.1514819277108434</v>
      </c>
      <c r="N13" s="35">
        <v>0.09945783132530123</v>
      </c>
      <c r="O13" s="35">
        <v>0.024481927710843378</v>
      </c>
      <c r="P13" s="35">
        <v>0.048963855421686756</v>
      </c>
      <c r="Q13" s="35">
        <v>0.18667469879518075</v>
      </c>
      <c r="R13" s="35">
        <v>0.08262650602409641</v>
      </c>
      <c r="S13" s="35">
        <v>1.735156626506024</v>
      </c>
      <c r="T13" s="35">
        <v>0.2524698795180723</v>
      </c>
      <c r="U13" s="35">
        <v>1.2807108433734942</v>
      </c>
      <c r="V13" s="35">
        <v>2.674650602409639</v>
      </c>
      <c r="W13" s="34">
        <v>491.1909232551636</v>
      </c>
      <c r="X13" s="35">
        <v>0.44759206798866863</v>
      </c>
      <c r="Y13" s="35">
        <v>1.523076923076923</v>
      </c>
      <c r="Z13" s="21">
        <v>6.792817679558012</v>
      </c>
    </row>
    <row r="14" spans="1:33" s="20" customFormat="1" ht="12">
      <c r="A14" s="20">
        <v>720</v>
      </c>
      <c r="B14" s="35">
        <v>219.51219512195124</v>
      </c>
      <c r="C14" s="20">
        <v>421</v>
      </c>
      <c r="D14" s="21">
        <v>0.20047619047619047</v>
      </c>
      <c r="E14" s="21">
        <v>0.2995238095238095</v>
      </c>
      <c r="F14" s="34">
        <v>5722.256532066508</v>
      </c>
      <c r="G14" s="34">
        <v>46554.96437054632</v>
      </c>
      <c r="H14" s="35">
        <v>82.17638479809976</v>
      </c>
      <c r="I14" s="35">
        <v>5.8895914489311165</v>
      </c>
      <c r="J14" s="35">
        <v>0.31674109263657957</v>
      </c>
      <c r="K14" s="35">
        <v>0.5946365795724466</v>
      </c>
      <c r="L14" s="35">
        <v>0.09263182897862232</v>
      </c>
      <c r="M14" s="35">
        <v>0.1972161520190024</v>
      </c>
      <c r="N14" s="35">
        <v>0.17480522565320666</v>
      </c>
      <c r="O14" s="35">
        <v>0.029881235154394302</v>
      </c>
      <c r="P14" s="35">
        <v>0.03585748218527316</v>
      </c>
      <c r="Q14" s="35">
        <v>0.2285914489311164</v>
      </c>
      <c r="R14" s="35">
        <v>0.08665558194774346</v>
      </c>
      <c r="S14" s="35">
        <v>2.744591448931116</v>
      </c>
      <c r="T14" s="35">
        <v>0.5049928741092637</v>
      </c>
      <c r="U14" s="35">
        <v>1.8944703087885988</v>
      </c>
      <c r="V14" s="35">
        <v>4.156479809976247</v>
      </c>
      <c r="W14" s="34">
        <v>528.6373507057547</v>
      </c>
      <c r="X14" s="35">
        <v>0.5326633165829144</v>
      </c>
      <c r="Y14" s="35">
        <v>1.1282051282051282</v>
      </c>
      <c r="Z14" s="21">
        <v>8.135770234986945</v>
      </c>
      <c r="AA14" s="36">
        <v>-54.5</v>
      </c>
      <c r="AB14" s="36">
        <v>-5</v>
      </c>
      <c r="AG14" s="105">
        <f>(AB14+1000)/(AA14+1000)</f>
        <v>1.052353252247488</v>
      </c>
    </row>
    <row r="15" spans="1:26" s="20" customFormat="1" ht="12">
      <c r="A15" s="20">
        <v>780</v>
      </c>
      <c r="B15" s="35">
        <v>237.8048780487805</v>
      </c>
      <c r="C15" s="20">
        <v>418</v>
      </c>
      <c r="D15" s="21">
        <v>0.19904761904761903</v>
      </c>
      <c r="E15" s="21">
        <v>0.30095238095238097</v>
      </c>
      <c r="F15" s="34">
        <v>6032.727272727274</v>
      </c>
      <c r="G15" s="34">
        <v>37587.36842105263</v>
      </c>
      <c r="H15" s="35">
        <v>57.312421052631585</v>
      </c>
      <c r="I15" s="35">
        <v>2.0910430622009573</v>
      </c>
      <c r="J15" s="35">
        <v>0.20260287081339715</v>
      </c>
      <c r="K15" s="35">
        <v>0.27366507177033494</v>
      </c>
      <c r="L15" s="35">
        <v>0.09071770334928231</v>
      </c>
      <c r="M15" s="35">
        <v>0.20562679425837327</v>
      </c>
      <c r="N15" s="35">
        <v>0.1300287081339713</v>
      </c>
      <c r="O15" s="35">
        <v>0.031751196172248815</v>
      </c>
      <c r="P15" s="35">
        <v>0.04233492822966508</v>
      </c>
      <c r="Q15" s="35">
        <v>0.20562679425837327</v>
      </c>
      <c r="R15" s="35">
        <v>0.09071770334928231</v>
      </c>
      <c r="S15" s="35">
        <v>2.931693779904307</v>
      </c>
      <c r="T15" s="35">
        <v>0.588153110047847</v>
      </c>
      <c r="U15" s="35">
        <v>1.8022583732057418</v>
      </c>
      <c r="V15" s="35">
        <v>4.275827751196172</v>
      </c>
      <c r="W15" s="34">
        <v>632.7470793351828</v>
      </c>
      <c r="X15" s="35">
        <v>0.7403314917127072</v>
      </c>
      <c r="Y15" s="35">
        <v>1.5813953488372097</v>
      </c>
      <c r="Z15" s="21">
        <v>6.230576441102756</v>
      </c>
    </row>
    <row r="16" spans="1:33" s="20" customFormat="1" ht="12">
      <c r="A16" s="20">
        <v>840</v>
      </c>
      <c r="B16" s="35">
        <v>256.0975609756098</v>
      </c>
      <c r="C16" s="20">
        <v>396</v>
      </c>
      <c r="D16" s="21">
        <v>0.18857142857142856</v>
      </c>
      <c r="E16" s="21">
        <v>0.31142857142857144</v>
      </c>
      <c r="F16" s="34">
        <v>7151.060606060607</v>
      </c>
      <c r="G16" s="34">
        <v>53839.39393939395</v>
      </c>
      <c r="H16" s="35">
        <v>60.19277272727274</v>
      </c>
      <c r="I16" s="35">
        <v>3.0437424242424242</v>
      </c>
      <c r="J16" s="35">
        <v>1.4302121212121213</v>
      </c>
      <c r="K16" s="35">
        <v>0.21469696969696975</v>
      </c>
      <c r="L16" s="35">
        <v>1.8695151515151516</v>
      </c>
      <c r="M16" s="35">
        <v>0.6209696969696971</v>
      </c>
      <c r="N16" s="35">
        <v>0.046242424242424245</v>
      </c>
      <c r="O16" s="35">
        <v>0.01981818181818182</v>
      </c>
      <c r="P16" s="35">
        <v>0.18496969696969698</v>
      </c>
      <c r="Q16" s="35">
        <v>0.11065151515151518</v>
      </c>
      <c r="R16" s="35">
        <v>0.05615151515151516</v>
      </c>
      <c r="S16" s="35">
        <v>1.598666666666667</v>
      </c>
      <c r="T16" s="35">
        <v>0.32700000000000007</v>
      </c>
      <c r="U16" s="35">
        <v>1.0470606060606062</v>
      </c>
      <c r="V16" s="35">
        <v>2.7398636363636366</v>
      </c>
      <c r="W16" s="34">
        <v>851.3972316531732</v>
      </c>
      <c r="X16" s="35">
        <v>6.66153846153846</v>
      </c>
      <c r="Y16" s="35">
        <v>13.42857142857143</v>
      </c>
      <c r="Z16" s="21">
        <v>7.528868360277137</v>
      </c>
      <c r="AA16" s="36">
        <v>-57.3</v>
      </c>
      <c r="AB16" s="36">
        <v>-4.8</v>
      </c>
      <c r="AG16" s="105">
        <f>(AB16+1000)/(AA16+1000)</f>
        <v>1.0556911000318234</v>
      </c>
    </row>
    <row r="17" spans="1:26" s="20" customFormat="1" ht="12">
      <c r="A17" s="20">
        <v>900</v>
      </c>
      <c r="B17" s="35">
        <v>274.39024390243907</v>
      </c>
      <c r="C17" s="20">
        <v>385</v>
      </c>
      <c r="D17" s="21">
        <v>0.18333333333333332</v>
      </c>
      <c r="E17" s="21">
        <v>0.31666666666666665</v>
      </c>
      <c r="F17" s="34">
        <v>5959.09090909091</v>
      </c>
      <c r="G17" s="34">
        <v>71491.81818181818</v>
      </c>
      <c r="H17" s="35">
        <v>92.4039090909091</v>
      </c>
      <c r="I17" s="35">
        <v>12.225636363636363</v>
      </c>
      <c r="J17" s="35">
        <v>5.434</v>
      </c>
      <c r="K17" s="35">
        <v>1.4699090909090908</v>
      </c>
      <c r="L17" s="35">
        <v>2.654818181818182</v>
      </c>
      <c r="M17" s="35">
        <v>0.9517272727272729</v>
      </c>
      <c r="N17" s="35">
        <v>0.13818181818181818</v>
      </c>
      <c r="O17" s="35">
        <v>0.02936363636363637</v>
      </c>
      <c r="P17" s="35">
        <v>0.3972727272727273</v>
      </c>
      <c r="Q17" s="35">
        <v>0.285</v>
      </c>
      <c r="R17" s="35">
        <v>0.05354545454545455</v>
      </c>
      <c r="S17" s="35">
        <v>1.5493636363636363</v>
      </c>
      <c r="T17" s="35">
        <v>0.20727272727272728</v>
      </c>
      <c r="U17" s="35">
        <v>0.9586363636363638</v>
      </c>
      <c r="V17" s="35">
        <v>1.6685454545454543</v>
      </c>
      <c r="W17" s="34">
        <v>683.2851836566239</v>
      </c>
      <c r="X17" s="35">
        <v>3.696827262044654</v>
      </c>
      <c r="Y17" s="35">
        <v>6.8875</v>
      </c>
      <c r="Z17" s="21">
        <v>11.997101449275359</v>
      </c>
    </row>
    <row r="18" spans="1:33" s="20" customFormat="1" ht="12">
      <c r="A18" s="20">
        <v>1020</v>
      </c>
      <c r="B18" s="35">
        <v>310.9756097560976</v>
      </c>
      <c r="C18" s="20">
        <v>466</v>
      </c>
      <c r="D18" s="21">
        <v>0.2219047619047619</v>
      </c>
      <c r="E18" s="21">
        <v>0.27809523809523806</v>
      </c>
      <c r="F18" s="34">
        <v>4448.927038626609</v>
      </c>
      <c r="G18" s="34">
        <v>73263.17596566523</v>
      </c>
      <c r="H18" s="35">
        <v>71.55754506437766</v>
      </c>
      <c r="I18" s="35">
        <v>39.87491845493562</v>
      </c>
      <c r="J18" s="35">
        <v>44.70607725321888</v>
      </c>
      <c r="K18" s="35">
        <v>4.055416309012875</v>
      </c>
      <c r="L18" s="35">
        <v>3.4776824034334757</v>
      </c>
      <c r="M18" s="35">
        <v>3.279673819742489</v>
      </c>
      <c r="N18" s="35">
        <v>1.0802746781115877</v>
      </c>
      <c r="O18" s="35">
        <v>0.11905579399141629</v>
      </c>
      <c r="P18" s="35">
        <v>0.5852532188841201</v>
      </c>
      <c r="Q18" s="35">
        <v>0.6466609442060085</v>
      </c>
      <c r="R18" s="35">
        <v>0.2957596566523605</v>
      </c>
      <c r="S18" s="35">
        <v>2.6681030042918454</v>
      </c>
      <c r="T18" s="35">
        <v>0.27946781115879826</v>
      </c>
      <c r="U18" s="35">
        <v>1.760772532188841</v>
      </c>
      <c r="V18" s="35">
        <v>1.302094420600858</v>
      </c>
      <c r="W18" s="34">
        <v>657.4670760372034</v>
      </c>
      <c r="X18" s="35">
        <v>11.02379480840544</v>
      </c>
      <c r="Y18" s="35">
        <v>3.0359628770301628</v>
      </c>
      <c r="Z18" s="21">
        <v>16.467605633802815</v>
      </c>
      <c r="AA18" s="36">
        <v>-53.3</v>
      </c>
      <c r="AB18" s="36">
        <v>-5</v>
      </c>
      <c r="AG18" s="105">
        <f>(AB18+1000)/(AA18+1000)</f>
        <v>1.0510193303052708</v>
      </c>
    </row>
    <row r="19" spans="1:26" s="20" customFormat="1" ht="12">
      <c r="A19" s="20">
        <v>1080</v>
      </c>
      <c r="B19" s="35">
        <v>329.26829268292687</v>
      </c>
      <c r="C19" s="20">
        <v>404</v>
      </c>
      <c r="D19" s="21">
        <v>0.19238095238095237</v>
      </c>
      <c r="E19" s="21">
        <v>0.3076190476190476</v>
      </c>
      <c r="F19" s="34">
        <v>5772.425742574257</v>
      </c>
      <c r="G19" s="34">
        <v>58299.900990099006</v>
      </c>
      <c r="H19" s="35">
        <v>32.94440099009901</v>
      </c>
      <c r="I19" s="35">
        <v>12.155673267326733</v>
      </c>
      <c r="J19" s="35">
        <v>26.262138613861385</v>
      </c>
      <c r="K19" s="35">
        <v>0.5468613861386139</v>
      </c>
      <c r="L19" s="35">
        <v>2.2913811881188124</v>
      </c>
      <c r="M19" s="35">
        <v>1.1416930693069307</v>
      </c>
      <c r="N19" s="35">
        <v>0.11672772277227723</v>
      </c>
      <c r="O19" s="35">
        <v>0.020787128712871288</v>
      </c>
      <c r="P19" s="35">
        <v>0.4605148514851485</v>
      </c>
      <c r="Q19" s="35">
        <v>0.22705940594059407</v>
      </c>
      <c r="R19" s="35">
        <v>0.1391138613861386</v>
      </c>
      <c r="S19" s="35">
        <v>1.12890099009901</v>
      </c>
      <c r="T19" s="35">
        <v>0.23825247524752477</v>
      </c>
      <c r="U19" s="35">
        <v>0.8410792079207922</v>
      </c>
      <c r="V19" s="35">
        <v>2.145871287128713</v>
      </c>
      <c r="W19" s="34">
        <v>1292.6786030845592</v>
      </c>
      <c r="X19" s="35">
        <v>48.02339181286549</v>
      </c>
      <c r="Y19" s="35">
        <v>9.780821917808218</v>
      </c>
      <c r="Z19" s="21">
        <v>10.09972299168975</v>
      </c>
    </row>
    <row r="20" spans="1:33" s="20" customFormat="1" ht="12">
      <c r="A20" s="20">
        <v>1140</v>
      </c>
      <c r="B20" s="35">
        <v>347.5609756097561</v>
      </c>
      <c r="C20" s="20">
        <v>436</v>
      </c>
      <c r="D20" s="21">
        <v>0.20761904761904762</v>
      </c>
      <c r="E20" s="21">
        <v>0.2923809523809524</v>
      </c>
      <c r="F20" s="34">
        <v>4661.330275229358</v>
      </c>
      <c r="G20" s="34">
        <v>66554.22018348625</v>
      </c>
      <c r="H20" s="35">
        <v>27.01881651376147</v>
      </c>
      <c r="I20" s="35">
        <v>2.101119266055046</v>
      </c>
      <c r="J20" s="35">
        <v>9.75922018348624</v>
      </c>
      <c r="K20" s="35">
        <v>0.19152293577981652</v>
      </c>
      <c r="L20" s="35">
        <v>0.46613302752293584</v>
      </c>
      <c r="M20" s="35">
        <v>0.17884862385321104</v>
      </c>
      <c r="N20" s="35">
        <v>0.05773853211009175</v>
      </c>
      <c r="O20" s="35">
        <v>0.015490825688073395</v>
      </c>
      <c r="P20" s="35">
        <v>0.10280275229357799</v>
      </c>
      <c r="Q20" s="35">
        <v>0.11266055045871562</v>
      </c>
      <c r="R20" s="35">
        <v>0.05633027522935781</v>
      </c>
      <c r="S20" s="35">
        <v>1.354743119266055</v>
      </c>
      <c r="T20" s="35">
        <v>0.26475229357798163</v>
      </c>
      <c r="U20" s="35">
        <v>1.489935779816514</v>
      </c>
      <c r="V20" s="35">
        <v>3.1699862385321103</v>
      </c>
      <c r="W20" s="34">
        <v>2285.5208434084534</v>
      </c>
      <c r="X20" s="35">
        <v>50.95588235294118</v>
      </c>
      <c r="Y20" s="35">
        <v>3.097560975609756</v>
      </c>
      <c r="Z20" s="21">
        <v>14.277945619335348</v>
      </c>
      <c r="AA20" s="36">
        <v>-56.8</v>
      </c>
      <c r="AB20" s="36">
        <v>-4.5</v>
      </c>
      <c r="AG20" s="105">
        <f>(AB20+1000)/(AA20+1000)</f>
        <v>1.0554495335029686</v>
      </c>
    </row>
    <row r="21" spans="1:26" s="20" customFormat="1" ht="12">
      <c r="A21" s="20">
        <v>1200</v>
      </c>
      <c r="B21" s="35">
        <v>365.8536585365854</v>
      </c>
      <c r="C21" s="20">
        <v>427</v>
      </c>
      <c r="D21" s="21">
        <v>0.2033333333333333</v>
      </c>
      <c r="E21" s="21">
        <v>0.2966666666666667</v>
      </c>
      <c r="F21" s="34">
        <v>12999.836065573772</v>
      </c>
      <c r="G21" s="34">
        <v>55384.26229508198</v>
      </c>
      <c r="H21" s="35">
        <v>33.493180327868856</v>
      </c>
      <c r="I21" s="35">
        <v>3.196704918032787</v>
      </c>
      <c r="J21" s="35">
        <v>4.289508196721313</v>
      </c>
      <c r="K21" s="35">
        <v>0.21739344262295088</v>
      </c>
      <c r="L21" s="35">
        <v>0.25970491803278695</v>
      </c>
      <c r="M21" s="35">
        <v>0.13714754098360657</v>
      </c>
      <c r="N21" s="35">
        <v>0.07440983606557378</v>
      </c>
      <c r="O21" s="35">
        <v>0.014590163934426232</v>
      </c>
      <c r="P21" s="35">
        <v>0.07440983606557378</v>
      </c>
      <c r="Q21" s="35">
        <v>0.11234426229508199</v>
      </c>
      <c r="R21" s="35">
        <v>0.049606557377049186</v>
      </c>
      <c r="S21" s="35">
        <v>1.208065573770492</v>
      </c>
      <c r="T21" s="35">
        <v>0.18967213114754103</v>
      </c>
      <c r="U21" s="35">
        <v>1.2445409836065577</v>
      </c>
      <c r="V21" s="35">
        <v>2.686049180327869</v>
      </c>
      <c r="W21" s="34">
        <v>1509.5239988865474</v>
      </c>
      <c r="X21" s="35">
        <v>19.731543624161073</v>
      </c>
      <c r="Y21" s="35">
        <v>1.843137254901961</v>
      </c>
      <c r="Z21" s="21">
        <v>4.260381593714928</v>
      </c>
    </row>
    <row r="22" spans="1:33" s="20" customFormat="1" ht="12">
      <c r="A22" s="20">
        <v>1260</v>
      </c>
      <c r="B22" s="35">
        <v>384.1463414634147</v>
      </c>
      <c r="C22" s="20">
        <v>419</v>
      </c>
      <c r="D22" s="21">
        <v>0.19952380952380952</v>
      </c>
      <c r="E22" s="21">
        <v>0.30047619047619045</v>
      </c>
      <c r="F22" s="34">
        <v>13177.207637231502</v>
      </c>
      <c r="G22" s="34">
        <v>56533.98568019093</v>
      </c>
      <c r="H22" s="35">
        <v>30.03198568019093</v>
      </c>
      <c r="I22" s="35">
        <v>1.6896945107398569</v>
      </c>
      <c r="J22" s="35">
        <v>0.6566014319809069</v>
      </c>
      <c r="K22" s="35">
        <v>0.2514964200477327</v>
      </c>
      <c r="L22" s="35">
        <v>0.16113842482100238</v>
      </c>
      <c r="M22" s="35">
        <v>0.14306682577565633</v>
      </c>
      <c r="N22" s="35">
        <v>0.0798162291169451</v>
      </c>
      <c r="O22" s="35">
        <v>0.01656563245823389</v>
      </c>
      <c r="P22" s="35">
        <v>0.07379236276849642</v>
      </c>
      <c r="Q22" s="35">
        <v>0.16113842482100238</v>
      </c>
      <c r="R22" s="35">
        <v>0.058732696897374696</v>
      </c>
      <c r="S22" s="35">
        <v>1.1611002386634846</v>
      </c>
      <c r="T22" s="35">
        <v>0.15059665871121716</v>
      </c>
      <c r="U22" s="35">
        <v>1.1068854415274463</v>
      </c>
      <c r="V22" s="35">
        <v>2.3342482100238664</v>
      </c>
      <c r="W22" s="34">
        <v>1782.1876186859095</v>
      </c>
      <c r="X22" s="35">
        <v>2.610778443113772</v>
      </c>
      <c r="Y22" s="35">
        <v>1.7924528301886795</v>
      </c>
      <c r="Z22" s="21">
        <v>4.290285714285715</v>
      </c>
      <c r="AA22" s="36">
        <v>-58</v>
      </c>
      <c r="AB22" s="36">
        <v>-5.1</v>
      </c>
      <c r="AG22" s="105">
        <f>(AB22+1000)/(AA22+1000)</f>
        <v>1.0561571125265392</v>
      </c>
    </row>
    <row r="23" spans="1:26" s="20" customFormat="1" ht="12">
      <c r="A23" s="20">
        <v>1320</v>
      </c>
      <c r="B23" s="35">
        <v>402.4390243902439</v>
      </c>
      <c r="C23" s="20">
        <v>394</v>
      </c>
      <c r="D23" s="21">
        <v>0.18761904761904763</v>
      </c>
      <c r="E23" s="21">
        <v>0.31238095238095237</v>
      </c>
      <c r="F23" s="34">
        <v>17532.18274111675</v>
      </c>
      <c r="G23" s="34">
        <v>59606.09137055837</v>
      </c>
      <c r="H23" s="35">
        <v>32.470335025380706</v>
      </c>
      <c r="I23" s="35">
        <v>1.86643654822335</v>
      </c>
      <c r="J23" s="35">
        <v>0.30968527918781724</v>
      </c>
      <c r="K23" s="35">
        <v>0.3579695431472081</v>
      </c>
      <c r="L23" s="35">
        <v>0.20146192893401013</v>
      </c>
      <c r="M23" s="35">
        <v>0.13153299492385787</v>
      </c>
      <c r="N23" s="35">
        <v>0.04828426395939086</v>
      </c>
      <c r="O23" s="35">
        <v>0.018314720812182737</v>
      </c>
      <c r="P23" s="35">
        <v>0.054944162436548226</v>
      </c>
      <c r="Q23" s="35">
        <v>0.13985786802030456</v>
      </c>
      <c r="R23" s="35">
        <v>0.049949238578680194</v>
      </c>
      <c r="S23" s="35">
        <v>0.8474720812182741</v>
      </c>
      <c r="T23" s="35">
        <v>0.11821319796954312</v>
      </c>
      <c r="U23" s="35">
        <v>0.8141725888324872</v>
      </c>
      <c r="V23" s="35">
        <v>1.6333401015228424</v>
      </c>
      <c r="W23" s="34">
        <v>1735.9259079668334</v>
      </c>
      <c r="X23" s="35">
        <v>0.8651162790697675</v>
      </c>
      <c r="Y23" s="35">
        <v>2.724137931034483</v>
      </c>
      <c r="Z23" s="21">
        <v>3.399810066476733</v>
      </c>
    </row>
    <row r="24" spans="1:33" s="20" customFormat="1" ht="12">
      <c r="A24" s="20">
        <v>1380</v>
      </c>
      <c r="B24" s="35">
        <v>420.7317073170732</v>
      </c>
      <c r="C24" s="20">
        <v>431</v>
      </c>
      <c r="D24" s="21">
        <v>0.20523809523809525</v>
      </c>
      <c r="E24" s="21">
        <v>0.2947619047619048</v>
      </c>
      <c r="F24" s="34">
        <v>7123.526682134571</v>
      </c>
      <c r="G24" s="34">
        <v>53900.39443155453</v>
      </c>
      <c r="H24" s="35">
        <v>21.55010440835267</v>
      </c>
      <c r="I24" s="35">
        <v>1.7636473317865429</v>
      </c>
      <c r="J24" s="35">
        <v>0.5155939675174014</v>
      </c>
      <c r="K24" s="35">
        <v>0.272877030162413</v>
      </c>
      <c r="L24" s="35">
        <v>0.14792807424593968</v>
      </c>
      <c r="M24" s="35">
        <v>0.12351276102088166</v>
      </c>
      <c r="N24" s="35">
        <v>0.05313921113689095</v>
      </c>
      <c r="O24" s="35">
        <v>0.0301600928074246</v>
      </c>
      <c r="P24" s="35">
        <v>0.10484222737819025</v>
      </c>
      <c r="Q24" s="35">
        <v>0.10196983758700696</v>
      </c>
      <c r="R24" s="35">
        <v>0.045958236658932713</v>
      </c>
      <c r="S24" s="35">
        <v>0.6060742459396752</v>
      </c>
      <c r="T24" s="35">
        <v>0.08904408352668214</v>
      </c>
      <c r="U24" s="35">
        <v>0.3518677494199536</v>
      </c>
      <c r="V24" s="35">
        <v>1.2308190255220417</v>
      </c>
      <c r="W24" s="34">
        <v>2311.9571243762707</v>
      </c>
      <c r="X24" s="35">
        <v>1.8894736842105262</v>
      </c>
      <c r="Y24" s="35">
        <v>2.324324324324324</v>
      </c>
      <c r="Z24" s="21">
        <v>7.566532258064516</v>
      </c>
      <c r="AA24" s="36">
        <v>-55.9</v>
      </c>
      <c r="AB24" s="36">
        <v>-4.8</v>
      </c>
      <c r="AG24" s="105">
        <f>(AB24+1000)/(AA24+1000)</f>
        <v>1.0541256222857749</v>
      </c>
    </row>
    <row r="25" spans="1:26" s="20" customFormat="1" ht="12">
      <c r="A25" s="20">
        <v>1440</v>
      </c>
      <c r="B25" s="35">
        <v>439.0243902439025</v>
      </c>
      <c r="C25" s="20">
        <v>368</v>
      </c>
      <c r="D25" s="21">
        <v>0.17523809523809525</v>
      </c>
      <c r="E25" s="21">
        <v>0.32476190476190475</v>
      </c>
      <c r="F25" s="34">
        <v>3372.934782608695</v>
      </c>
      <c r="G25" s="34">
        <v>45404.89130434782</v>
      </c>
      <c r="H25" s="35">
        <v>2.4259184782608694</v>
      </c>
      <c r="I25" s="35">
        <v>0.16494021739130432</v>
      </c>
      <c r="J25" s="35">
        <v>0.018532608695652174</v>
      </c>
      <c r="K25" s="35">
        <v>0.029652173913043475</v>
      </c>
      <c r="L25" s="35">
        <v>0.05930434782608695</v>
      </c>
      <c r="M25" s="35">
        <v>0.016679347826086953</v>
      </c>
      <c r="N25" s="35">
        <v>0.012972826086956522</v>
      </c>
      <c r="O25" s="35">
        <v>0.0018532608695652172</v>
      </c>
      <c r="P25" s="35">
        <v>0.007413043478260869</v>
      </c>
      <c r="Q25" s="35">
        <v>0.003891847826086956</v>
      </c>
      <c r="R25" s="35">
        <v>0.012972826086956522</v>
      </c>
      <c r="S25" s="35">
        <v>0.0630108695652174</v>
      </c>
      <c r="T25" s="35">
        <v>0.0018532608695652172</v>
      </c>
      <c r="U25" s="35">
        <v>0.09080978260869565</v>
      </c>
      <c r="V25" s="35">
        <v>0.12416847826086956</v>
      </c>
      <c r="W25" s="34">
        <v>17525.03576537911</v>
      </c>
      <c r="X25" s="35">
        <v>0.625</v>
      </c>
      <c r="Y25" s="35">
        <v>1.2857142857142854</v>
      </c>
      <c r="Z25" s="21">
        <v>13.461538461538462</v>
      </c>
    </row>
    <row r="26" spans="1:33" s="20" customFormat="1" ht="12">
      <c r="A26" s="20">
        <v>1500</v>
      </c>
      <c r="B26" s="35">
        <v>457.31707317073176</v>
      </c>
      <c r="C26" s="20">
        <v>486</v>
      </c>
      <c r="D26" s="21">
        <v>0.23142857142857143</v>
      </c>
      <c r="E26" s="21">
        <v>0.26857142857142857</v>
      </c>
      <c r="F26" s="34">
        <v>6742.469135802469</v>
      </c>
      <c r="G26" s="34">
        <v>41684.938271604944</v>
      </c>
      <c r="H26" s="35">
        <v>3.9224691358024693</v>
      </c>
      <c r="I26" s="35">
        <v>1.031679012345679</v>
      </c>
      <c r="J26" s="35">
        <v>0.10444444444444444</v>
      </c>
      <c r="K26" s="35">
        <v>0.1148888888888889</v>
      </c>
      <c r="L26" s="35">
        <v>0.2541481481481482</v>
      </c>
      <c r="M26" s="35">
        <v>0.10328395061728395</v>
      </c>
      <c r="N26" s="35">
        <v>0.048740740740740744</v>
      </c>
      <c r="O26" s="35">
        <v>0.0371358024691358</v>
      </c>
      <c r="P26" s="35">
        <v>0.0069629629629629625</v>
      </c>
      <c r="Q26" s="35">
        <v>0.15898765432098766</v>
      </c>
      <c r="R26" s="35">
        <v>0.013925925925925925</v>
      </c>
      <c r="S26" s="35">
        <v>0.7659259259259259</v>
      </c>
      <c r="T26" s="35">
        <v>0.09864197530864198</v>
      </c>
      <c r="U26" s="35">
        <v>0.40849382716049376</v>
      </c>
      <c r="V26" s="35">
        <v>1.1129135802469137</v>
      </c>
      <c r="W26" s="34">
        <v>8414.14851253221</v>
      </c>
      <c r="X26" s="35">
        <v>0.909090909090909</v>
      </c>
      <c r="Y26" s="35">
        <v>2.1190476190476186</v>
      </c>
      <c r="Z26" s="21">
        <v>6.182444061962135</v>
      </c>
      <c r="AA26" s="36">
        <v>-54.1</v>
      </c>
      <c r="AB26" s="36">
        <v>-3.7</v>
      </c>
      <c r="AG26" s="105">
        <f>(AB26+1000)/(AA26+1000)</f>
        <v>1.0532825880114176</v>
      </c>
    </row>
    <row r="27" spans="1:26" s="20" customFormat="1" ht="12">
      <c r="A27" s="20">
        <v>1560</v>
      </c>
      <c r="B27" s="35">
        <v>475.609756097561</v>
      </c>
      <c r="C27" s="20">
        <v>358</v>
      </c>
      <c r="D27" s="21">
        <v>0.17047619047619048</v>
      </c>
      <c r="E27" s="21">
        <v>0.32952380952380955</v>
      </c>
      <c r="F27" s="34">
        <v>6398.100558659219</v>
      </c>
      <c r="G27" s="34">
        <v>39451.73184357542</v>
      </c>
      <c r="H27" s="35">
        <v>30.08460335195531</v>
      </c>
      <c r="I27" s="35">
        <v>3.4909273743016764</v>
      </c>
      <c r="J27" s="35">
        <v>0.16816759776536314</v>
      </c>
      <c r="K27" s="35">
        <v>0.2628826815642459</v>
      </c>
      <c r="L27" s="35">
        <v>0.0869832402234637</v>
      </c>
      <c r="M27" s="35">
        <v>0.0792513966480447</v>
      </c>
      <c r="N27" s="35">
        <v>0.06572067039106147</v>
      </c>
      <c r="O27" s="35">
        <v>0.01739664804469274</v>
      </c>
      <c r="P27" s="35">
        <v>0.06572067039106147</v>
      </c>
      <c r="Q27" s="35">
        <v>0.09664804469273744</v>
      </c>
      <c r="R27" s="35">
        <v>0.02899441340782123</v>
      </c>
      <c r="S27" s="35">
        <v>0.7035977653631286</v>
      </c>
      <c r="T27" s="35">
        <v>0.11791061452513968</v>
      </c>
      <c r="U27" s="35">
        <v>0.9336201117318436</v>
      </c>
      <c r="V27" s="35">
        <v>1.813117318435754</v>
      </c>
      <c r="W27" s="34">
        <v>1175.014392630973</v>
      </c>
      <c r="X27" s="35">
        <v>0.639705882352941</v>
      </c>
      <c r="Y27" s="35">
        <v>1.2058823529411764</v>
      </c>
      <c r="Z27" s="21">
        <v>6.166163141993957</v>
      </c>
    </row>
    <row r="28" spans="1:33" s="20" customFormat="1" ht="12">
      <c r="A28" s="20">
        <v>1680</v>
      </c>
      <c r="B28" s="35">
        <v>512.1951219512196</v>
      </c>
      <c r="C28" s="20">
        <v>425</v>
      </c>
      <c r="D28" s="21">
        <v>0.20238095238095238</v>
      </c>
      <c r="E28" s="21">
        <v>0.2976190476190476</v>
      </c>
      <c r="F28" s="34">
        <v>3294.1176470588234</v>
      </c>
      <c r="G28" s="34">
        <v>42294.11764705882</v>
      </c>
      <c r="H28" s="35">
        <v>9.126470588235295</v>
      </c>
      <c r="I28" s="35">
        <v>0.41029411764705886</v>
      </c>
      <c r="J28" s="35">
        <v>0.24558823529411766</v>
      </c>
      <c r="K28" s="35">
        <v>0.11470588235294119</v>
      </c>
      <c r="L28" s="35">
        <v>0.12058823529411765</v>
      </c>
      <c r="M28" s="35">
        <v>0.16176470588235295</v>
      </c>
      <c r="N28" s="35">
        <v>0.0985294117647059</v>
      </c>
      <c r="O28" s="35">
        <v>0</v>
      </c>
      <c r="P28" s="35">
        <v>0.1661764705882353</v>
      </c>
      <c r="Q28" s="35">
        <v>0.3176470588235294</v>
      </c>
      <c r="R28" s="35">
        <v>0.07205882352941176</v>
      </c>
      <c r="S28" s="35">
        <v>1.6485294117647058</v>
      </c>
      <c r="T28" s="35">
        <v>0.2676470588235294</v>
      </c>
      <c r="U28" s="35">
        <v>1.3897058823529411</v>
      </c>
      <c r="V28" s="35">
        <v>5.3352941176470585</v>
      </c>
      <c r="W28" s="34">
        <v>4434.849653045489</v>
      </c>
      <c r="X28" s="35">
        <v>2.141025641025641</v>
      </c>
      <c r="Y28" s="35">
        <v>1.6417910447761193</v>
      </c>
      <c r="Z28" s="21">
        <v>12.839285714285714</v>
      </c>
      <c r="AA28" s="36">
        <v>-55.4</v>
      </c>
      <c r="AB28" s="36">
        <v>-5.6</v>
      </c>
      <c r="AG28" s="105">
        <f>(AB28+1000)/(AA28+1000)</f>
        <v>1.0527207283506246</v>
      </c>
    </row>
    <row r="29" spans="1:26" s="20" customFormat="1" ht="12">
      <c r="A29" s="20">
        <v>1740</v>
      </c>
      <c r="B29" s="35">
        <v>530.4878048780488</v>
      </c>
      <c r="C29" s="20">
        <v>445</v>
      </c>
      <c r="D29" s="21">
        <v>0.2119047619047619</v>
      </c>
      <c r="E29" s="21">
        <v>0.28809523809523807</v>
      </c>
      <c r="F29" s="34">
        <v>2243.258426966292</v>
      </c>
      <c r="G29" s="34">
        <v>52668.98876404494</v>
      </c>
      <c r="H29" s="35">
        <v>18.322662921348314</v>
      </c>
      <c r="I29" s="35">
        <v>2.875449438202247</v>
      </c>
      <c r="J29" s="35">
        <v>0.43913483146067417</v>
      </c>
      <c r="K29" s="35">
        <v>0.20257303370786514</v>
      </c>
      <c r="L29" s="35">
        <v>0.32901123595505616</v>
      </c>
      <c r="M29" s="35">
        <v>0.08293258426966292</v>
      </c>
      <c r="N29" s="35">
        <v>0.031269662921348314</v>
      </c>
      <c r="O29" s="35">
        <v>0.009516853932584269</v>
      </c>
      <c r="P29" s="35">
        <v>0.07885393258426966</v>
      </c>
      <c r="Q29" s="35">
        <v>0.11828089887640447</v>
      </c>
      <c r="R29" s="35">
        <v>0.03670786516853933</v>
      </c>
      <c r="S29" s="35">
        <v>0.263752808988764</v>
      </c>
      <c r="T29" s="35">
        <v>0.04350561797752808</v>
      </c>
      <c r="U29" s="35">
        <v>0.10060674157303369</v>
      </c>
      <c r="V29" s="35">
        <v>0.3099775280898876</v>
      </c>
      <c r="W29" s="34">
        <v>2484.6074910210364</v>
      </c>
      <c r="X29" s="35">
        <v>2.167785234899329</v>
      </c>
      <c r="Y29" s="35">
        <v>2.6521739130434785</v>
      </c>
      <c r="Z29" s="21">
        <v>23.478787878787877</v>
      </c>
    </row>
    <row r="30" spans="1:33" s="20" customFormat="1" ht="12">
      <c r="A30" s="20">
        <v>1800</v>
      </c>
      <c r="B30" s="35">
        <v>548.7804878048781</v>
      </c>
      <c r="C30" s="20">
        <v>406</v>
      </c>
      <c r="D30" s="21">
        <v>0.1933333333333333</v>
      </c>
      <c r="E30" s="21">
        <v>0.3066666666666667</v>
      </c>
      <c r="F30" s="34">
        <v>4822.068965517243</v>
      </c>
      <c r="G30" s="34">
        <v>22904.827586206902</v>
      </c>
      <c r="H30" s="35">
        <v>27.3176551724138</v>
      </c>
      <c r="I30" s="35">
        <v>1.8019310344827588</v>
      </c>
      <c r="J30" s="35">
        <v>0.24110344827586214</v>
      </c>
      <c r="K30" s="35">
        <v>0.3093103448275863</v>
      </c>
      <c r="L30" s="35">
        <v>0.16496551724137934</v>
      </c>
      <c r="M30" s="35">
        <v>0.16655172413793107</v>
      </c>
      <c r="N30" s="35">
        <v>0.18241379310344835</v>
      </c>
      <c r="O30" s="35">
        <v>0.02696551724137932</v>
      </c>
      <c r="P30" s="35">
        <v>0.05551724137931037</v>
      </c>
      <c r="Q30" s="35">
        <v>0.1538620689655173</v>
      </c>
      <c r="R30" s="35">
        <v>0.03331034482758622</v>
      </c>
      <c r="S30" s="35">
        <v>1.083379310344828</v>
      </c>
      <c r="T30" s="35">
        <v>0.1348275862068966</v>
      </c>
      <c r="U30" s="35">
        <v>0.7820000000000003</v>
      </c>
      <c r="V30" s="35">
        <v>2.2936551724137937</v>
      </c>
      <c r="W30" s="34">
        <v>786.5780586120492</v>
      </c>
      <c r="X30" s="35">
        <v>0.7794871794871795</v>
      </c>
      <c r="Y30" s="35">
        <v>0.9130434782608694</v>
      </c>
      <c r="Z30" s="21">
        <v>4.75</v>
      </c>
      <c r="AA30" s="36">
        <v>-55.5</v>
      </c>
      <c r="AB30" s="36">
        <v>-4.6</v>
      </c>
      <c r="AG30" s="105">
        <f>(AB30+1000)/(AA30+1000)</f>
        <v>1.053890947591318</v>
      </c>
    </row>
    <row r="31" spans="1:26" s="20" customFormat="1" ht="12">
      <c r="A31" s="20">
        <v>1860</v>
      </c>
      <c r="B31" s="35">
        <v>567.0731707317074</v>
      </c>
      <c r="C31" s="20">
        <v>423</v>
      </c>
      <c r="D31" s="21">
        <v>0.20142857142857143</v>
      </c>
      <c r="E31" s="21">
        <v>0.2985714285714286</v>
      </c>
      <c r="F31" s="34">
        <v>6299.645390070923</v>
      </c>
      <c r="G31" s="34">
        <v>31690.921985815607</v>
      </c>
      <c r="H31" s="35">
        <v>62.24049645390072</v>
      </c>
      <c r="I31" s="35">
        <v>6.4597304964539015</v>
      </c>
      <c r="J31" s="35">
        <v>0.2549503546099291</v>
      </c>
      <c r="K31" s="35">
        <v>0.32165248226950355</v>
      </c>
      <c r="L31" s="35">
        <v>0.7633687943262413</v>
      </c>
      <c r="M31" s="35">
        <v>0.14081560283687944</v>
      </c>
      <c r="N31" s="35">
        <v>0.14081560283687944</v>
      </c>
      <c r="O31" s="35">
        <v>0.011858156028368795</v>
      </c>
      <c r="P31" s="35">
        <v>0.11265248226950356</v>
      </c>
      <c r="Q31" s="35">
        <v>0.2253049645390071</v>
      </c>
      <c r="R31" s="35">
        <v>0.059290780141843975</v>
      </c>
      <c r="S31" s="35">
        <v>0.9456879432624115</v>
      </c>
      <c r="T31" s="35">
        <v>0.12006382978723405</v>
      </c>
      <c r="U31" s="35">
        <v>0.910113475177305</v>
      </c>
      <c r="V31" s="35">
        <v>1.5549007092198581</v>
      </c>
      <c r="W31" s="34">
        <v>461.2928281695003</v>
      </c>
      <c r="X31" s="35">
        <v>0.7926267281105991</v>
      </c>
      <c r="Y31" s="35">
        <v>1</v>
      </c>
      <c r="Z31" s="21">
        <v>5.030588235294117</v>
      </c>
    </row>
    <row r="32" spans="1:33" s="20" customFormat="1" ht="12">
      <c r="A32" s="20">
        <v>1920</v>
      </c>
      <c r="B32" s="35">
        <v>585.3658536585366</v>
      </c>
      <c r="C32" s="20">
        <v>425</v>
      </c>
      <c r="D32" s="21">
        <v>0.20238095238095238</v>
      </c>
      <c r="E32" s="21">
        <v>0.2976190476190476</v>
      </c>
      <c r="F32" s="34">
        <v>16985.29411764706</v>
      </c>
      <c r="G32" s="34">
        <v>38897.05882352941</v>
      </c>
      <c r="H32" s="35">
        <v>166.17647058823528</v>
      </c>
      <c r="I32" s="35">
        <v>34.55882352941176</v>
      </c>
      <c r="J32" s="35">
        <v>8.939705882352941</v>
      </c>
      <c r="K32" s="35">
        <v>6.732352941176471</v>
      </c>
      <c r="L32" s="35">
        <v>1.5441176470588236</v>
      </c>
      <c r="M32" s="35">
        <v>8.09705882352941</v>
      </c>
      <c r="N32" s="35">
        <v>2.2558823529411764</v>
      </c>
      <c r="O32" s="35">
        <v>0.125</v>
      </c>
      <c r="P32" s="35">
        <v>1.5073529411764703</v>
      </c>
      <c r="Q32" s="35">
        <v>4.901470588235294</v>
      </c>
      <c r="R32" s="35">
        <v>2.0911764705882354</v>
      </c>
      <c r="S32" s="35">
        <v>11.586764705882352</v>
      </c>
      <c r="T32" s="35">
        <v>0.36470588235294116</v>
      </c>
      <c r="U32" s="35">
        <v>6.030882352941176</v>
      </c>
      <c r="V32" s="35">
        <v>2.541176470588235</v>
      </c>
      <c r="W32" s="34">
        <v>193.77289377289378</v>
      </c>
      <c r="X32" s="35">
        <v>1.3278724333770204</v>
      </c>
      <c r="Y32" s="35">
        <v>3.5893089960886564</v>
      </c>
      <c r="Z32" s="21">
        <v>2.29004329004329</v>
      </c>
      <c r="AA32" s="36">
        <v>-55.9</v>
      </c>
      <c r="AB32" s="36">
        <v>-4</v>
      </c>
      <c r="AC32" s="36">
        <v>-45.2</v>
      </c>
      <c r="AD32" s="36">
        <v>-26.2</v>
      </c>
      <c r="AG32" s="105">
        <f>(AB32+1000)/(AA32+1000)</f>
        <v>1.0549729901493485</v>
      </c>
    </row>
    <row r="33" spans="1:26" s="20" customFormat="1" ht="12">
      <c r="A33" s="20">
        <v>1980</v>
      </c>
      <c r="B33" s="35">
        <v>603.6585365853659</v>
      </c>
      <c r="C33" s="20">
        <v>458</v>
      </c>
      <c r="D33" s="21">
        <v>0.21809523809523806</v>
      </c>
      <c r="E33" s="21">
        <v>0.28190476190476194</v>
      </c>
      <c r="F33" s="34">
        <v>17113.711790393016</v>
      </c>
      <c r="G33" s="34">
        <v>38505.851528384286</v>
      </c>
      <c r="H33" s="35">
        <v>196.47161572052408</v>
      </c>
      <c r="I33" s="35">
        <v>55.58078602620089</v>
      </c>
      <c r="J33" s="35">
        <v>17.520873362445418</v>
      </c>
      <c r="K33" s="35">
        <v>23.09963318777293</v>
      </c>
      <c r="L33" s="35">
        <v>2.0758777292576425</v>
      </c>
      <c r="M33" s="35">
        <v>35.04433187772926</v>
      </c>
      <c r="N33" s="35">
        <v>40.69806113537119</v>
      </c>
      <c r="O33" s="35">
        <v>0.3373624454148473</v>
      </c>
      <c r="P33" s="35">
        <v>2.366707423580787</v>
      </c>
      <c r="Q33" s="35">
        <v>32.17222707423581</v>
      </c>
      <c r="R33" s="35">
        <v>11.814148471615724</v>
      </c>
      <c r="S33" s="35">
        <v>42.2620786026201</v>
      </c>
      <c r="T33" s="35">
        <v>2.0254672489082974</v>
      </c>
      <c r="U33" s="35">
        <v>26.4357729257642</v>
      </c>
      <c r="V33" s="35">
        <v>13.852541484716163</v>
      </c>
      <c r="W33" s="34">
        <v>152.76923076923075</v>
      </c>
      <c r="X33" s="35">
        <v>0.7584914106653237</v>
      </c>
      <c r="Y33" s="35">
        <v>0.8610811154163754</v>
      </c>
      <c r="Z33" s="21">
        <v>2.25</v>
      </c>
    </row>
    <row r="34" spans="1:33" s="20" customFormat="1" ht="12">
      <c r="A34" s="20">
        <v>2040</v>
      </c>
      <c r="B34" s="35">
        <v>621.9512195121952</v>
      </c>
      <c r="C34" s="20">
        <v>393</v>
      </c>
      <c r="D34" s="21">
        <v>0.18714285714285714</v>
      </c>
      <c r="E34" s="21">
        <v>0.31285714285714283</v>
      </c>
      <c r="F34" s="34">
        <v>20111.2213740458</v>
      </c>
      <c r="G34" s="34">
        <v>30392.519083969462</v>
      </c>
      <c r="H34" s="35">
        <v>287.5419847328244</v>
      </c>
      <c r="I34" s="35">
        <v>193.92366412213738</v>
      </c>
      <c r="J34" s="35">
        <v>24.307328244274807</v>
      </c>
      <c r="K34" s="35">
        <v>65.28707633587786</v>
      </c>
      <c r="L34" s="35">
        <v>1.469473282442748</v>
      </c>
      <c r="M34" s="35">
        <v>33.02553435114503</v>
      </c>
      <c r="N34" s="35">
        <v>31.968984732824428</v>
      </c>
      <c r="O34" s="35">
        <v>1.2036641221374045</v>
      </c>
      <c r="P34" s="35">
        <v>0.5366335877862596</v>
      </c>
      <c r="Q34" s="35">
        <v>3.8082595419847323</v>
      </c>
      <c r="R34" s="35">
        <v>1.031473282442748</v>
      </c>
      <c r="S34" s="35">
        <v>26.806603053435115</v>
      </c>
      <c r="T34" s="35">
        <v>1.5179541984732825</v>
      </c>
      <c r="U34" s="35">
        <v>3.811603053435114</v>
      </c>
      <c r="V34" s="35">
        <v>2.5912213740458014</v>
      </c>
      <c r="W34" s="34">
        <v>63.125</v>
      </c>
      <c r="X34" s="35">
        <v>0.3723145468978055</v>
      </c>
      <c r="Y34" s="35">
        <v>1.0330492077602884</v>
      </c>
      <c r="Z34" s="21">
        <v>1.5112219451371571</v>
      </c>
      <c r="AA34" s="36">
        <v>-55.6</v>
      </c>
      <c r="AB34" s="36">
        <v>-4.4</v>
      </c>
      <c r="AC34" s="36">
        <v>-40.9</v>
      </c>
      <c r="AD34" s="36">
        <v>-22.7</v>
      </c>
      <c r="AE34" s="36"/>
      <c r="AF34" s="36">
        <v>-25.6</v>
      </c>
      <c r="AG34" s="105">
        <f>(AB34+1000)/(AA34+1000)</f>
        <v>1.0542143159678103</v>
      </c>
    </row>
    <row r="35" spans="1:26" s="20" customFormat="1" ht="12">
      <c r="A35" s="20">
        <v>2100</v>
      </c>
      <c r="B35" s="35">
        <v>640.2439024390244</v>
      </c>
      <c r="C35" s="20">
        <v>457</v>
      </c>
      <c r="D35" s="21">
        <v>0.21761904761904763</v>
      </c>
      <c r="E35" s="21">
        <v>0.2823809523809524</v>
      </c>
      <c r="F35" s="34">
        <v>12794.266958424507</v>
      </c>
      <c r="G35" s="34">
        <v>29987.374179431074</v>
      </c>
      <c r="H35" s="35">
        <v>290.66083150984684</v>
      </c>
      <c r="I35" s="35">
        <v>199.8293216630197</v>
      </c>
      <c r="J35" s="35">
        <v>5.391498905908097</v>
      </c>
      <c r="K35" s="35">
        <v>25.60540262582057</v>
      </c>
      <c r="L35" s="35">
        <v>1.1821072210065646</v>
      </c>
      <c r="M35" s="35">
        <v>4.80887964989059</v>
      </c>
      <c r="N35" s="35">
        <v>3.938194748358862</v>
      </c>
      <c r="O35" s="35">
        <v>1.361175054704595</v>
      </c>
      <c r="P35" s="35">
        <v>0.15571115973741795</v>
      </c>
      <c r="Q35" s="35">
        <v>4.389757111597374</v>
      </c>
      <c r="R35" s="35">
        <v>0.41133698030634575</v>
      </c>
      <c r="S35" s="35">
        <v>17.72641794310722</v>
      </c>
      <c r="T35" s="35">
        <v>0.685129102844639</v>
      </c>
      <c r="U35" s="35">
        <v>1.226225382932166</v>
      </c>
      <c r="V35" s="35">
        <v>0.8006148796498905</v>
      </c>
      <c r="W35" s="34">
        <v>61.13756613756614</v>
      </c>
      <c r="X35" s="35">
        <v>0.21056098920589877</v>
      </c>
      <c r="Y35" s="35">
        <v>1.2210873146622734</v>
      </c>
      <c r="Z35" s="21">
        <v>2.3438133874239355</v>
      </c>
    </row>
    <row r="36" spans="1:33" s="20" customFormat="1" ht="12">
      <c r="A36" s="20">
        <v>2160</v>
      </c>
      <c r="B36" s="35">
        <v>658.5365853658537</v>
      </c>
      <c r="C36" s="20">
        <v>442</v>
      </c>
      <c r="D36" s="21">
        <v>0.21047619047619046</v>
      </c>
      <c r="E36" s="21">
        <v>0.2895238095238095</v>
      </c>
      <c r="F36" s="34">
        <v>14374.660633484165</v>
      </c>
      <c r="G36" s="34">
        <v>40070.226244343896</v>
      </c>
      <c r="H36" s="35">
        <v>647.8914027149322</v>
      </c>
      <c r="I36" s="35">
        <v>284.7420814479638</v>
      </c>
      <c r="J36" s="35">
        <v>1.8611402714932128</v>
      </c>
      <c r="K36" s="35">
        <v>10.168180995475113</v>
      </c>
      <c r="L36" s="35">
        <v>0.47181900452488695</v>
      </c>
      <c r="M36" s="35">
        <v>0.6699004524886878</v>
      </c>
      <c r="N36" s="35">
        <v>0.6121266968325791</v>
      </c>
      <c r="O36" s="35">
        <v>0.3507692307692308</v>
      </c>
      <c r="P36" s="35">
        <v>0.056398190045248875</v>
      </c>
      <c r="Q36" s="35">
        <v>0.9353846153846155</v>
      </c>
      <c r="R36" s="35">
        <v>0.04401809954751131</v>
      </c>
      <c r="S36" s="35">
        <v>4.013900452488689</v>
      </c>
      <c r="T36" s="35">
        <v>0.3287601809954751</v>
      </c>
      <c r="U36" s="35">
        <v>0.4470588235294118</v>
      </c>
      <c r="V36" s="35">
        <v>0.2641085972850679</v>
      </c>
      <c r="W36" s="34">
        <v>42.96460176991151</v>
      </c>
      <c r="X36" s="35">
        <v>0.1830357142857143</v>
      </c>
      <c r="Y36" s="35">
        <v>1.0943820224719103</v>
      </c>
      <c r="Z36" s="21">
        <v>2.78755980861244</v>
      </c>
      <c r="AA36" s="36">
        <v>-54.9</v>
      </c>
      <c r="AB36" s="36">
        <v>-3.9</v>
      </c>
      <c r="AG36" s="105">
        <f>(AB36+1000)/(AA36+1000)</f>
        <v>1.053962543646175</v>
      </c>
    </row>
    <row r="37" spans="1:26" s="20" customFormat="1" ht="12">
      <c r="A37" s="20">
        <v>2220</v>
      </c>
      <c r="B37" s="35">
        <v>676.829268292683</v>
      </c>
      <c r="C37" s="20">
        <v>455</v>
      </c>
      <c r="D37" s="21">
        <v>0.21666666666666665</v>
      </c>
      <c r="E37" s="21">
        <v>0.2833333333333333</v>
      </c>
      <c r="F37" s="34">
        <v>13168.461538461539</v>
      </c>
      <c r="G37" s="34">
        <v>20779.230769230773</v>
      </c>
      <c r="H37" s="35">
        <v>323</v>
      </c>
      <c r="I37" s="35">
        <v>142.53846153846155</v>
      </c>
      <c r="J37" s="35">
        <v>6.596</v>
      </c>
      <c r="K37" s="35">
        <v>6.796076923076924</v>
      </c>
      <c r="L37" s="35">
        <v>0.31646153846153846</v>
      </c>
      <c r="M37" s="35">
        <v>2.335538461538462</v>
      </c>
      <c r="N37" s="35">
        <v>1.1063076923076924</v>
      </c>
      <c r="O37" s="35">
        <v>0.2536923076923077</v>
      </c>
      <c r="P37" s="35">
        <v>0.08630769230769232</v>
      </c>
      <c r="Q37" s="35">
        <v>1.0723076923076922</v>
      </c>
      <c r="R37" s="35">
        <v>0.25238461538461543</v>
      </c>
      <c r="S37" s="35">
        <v>8.292076923076925</v>
      </c>
      <c r="T37" s="35">
        <v>0.3086153846153846</v>
      </c>
      <c r="U37" s="35">
        <v>2.9789230769230772</v>
      </c>
      <c r="V37" s="35">
        <v>1.7732307692307696</v>
      </c>
      <c r="W37" s="34">
        <v>44.63483146067416</v>
      </c>
      <c r="X37" s="35">
        <v>0.970559938426015</v>
      </c>
      <c r="Y37" s="35">
        <v>2.111111111111111</v>
      </c>
      <c r="Z37" s="21">
        <v>1.5779543197616686</v>
      </c>
    </row>
    <row r="38" spans="1:33" s="20" customFormat="1" ht="12">
      <c r="A38" s="20">
        <v>2280</v>
      </c>
      <c r="B38" s="35">
        <v>695.1219512195122</v>
      </c>
      <c r="C38" s="20">
        <v>445</v>
      </c>
      <c r="D38" s="21">
        <v>0.2119047619047619</v>
      </c>
      <c r="E38" s="21">
        <v>0.28809523809523807</v>
      </c>
      <c r="F38" s="34">
        <v>5560.561797752808</v>
      </c>
      <c r="G38" s="34">
        <v>68195.05617977527</v>
      </c>
      <c r="H38" s="35">
        <v>1287.4943820224719</v>
      </c>
      <c r="I38" s="35">
        <v>444.5730337078652</v>
      </c>
      <c r="J38" s="35">
        <v>43.22962921348314</v>
      </c>
      <c r="K38" s="35">
        <v>22.61068539325843</v>
      </c>
      <c r="L38" s="35">
        <v>0.6716179775280898</v>
      </c>
      <c r="M38" s="35">
        <v>8.160022471910112</v>
      </c>
      <c r="N38" s="35">
        <v>3.343134831460674</v>
      </c>
      <c r="O38" s="35">
        <v>1.061808988764045</v>
      </c>
      <c r="P38" s="35">
        <v>0.048943820224719096</v>
      </c>
      <c r="Q38" s="35">
        <v>1.9754269662921349</v>
      </c>
      <c r="R38" s="35">
        <v>0.2324831460674157</v>
      </c>
      <c r="S38" s="35">
        <v>22.039674157303367</v>
      </c>
      <c r="T38" s="35">
        <v>0.3358089887640449</v>
      </c>
      <c r="U38" s="35">
        <v>4.0704943820224715</v>
      </c>
      <c r="V38" s="35">
        <v>2.6008202247191012</v>
      </c>
      <c r="W38" s="34">
        <v>39.37205651491366</v>
      </c>
      <c r="X38" s="35">
        <v>1.911911490589862</v>
      </c>
      <c r="Y38" s="35">
        <v>2.4408296055307037</v>
      </c>
      <c r="Z38" s="21">
        <v>12.264058679706602</v>
      </c>
      <c r="AA38" s="36">
        <v>-54.2</v>
      </c>
      <c r="AB38" s="36">
        <v>-5.9</v>
      </c>
      <c r="AC38" s="36">
        <v>-38.9</v>
      </c>
      <c r="AD38" s="36">
        <v>-33.5</v>
      </c>
      <c r="AG38" s="105">
        <f>(AB38+1000)/(AA38+1000)</f>
        <v>1.0510678790441954</v>
      </c>
    </row>
    <row r="39" spans="1:26" s="20" customFormat="1" ht="12">
      <c r="A39" s="20">
        <v>2340</v>
      </c>
      <c r="B39" s="35">
        <v>713.4146341463415</v>
      </c>
      <c r="C39" s="20">
        <v>463</v>
      </c>
      <c r="D39" s="21">
        <v>0.22047619047619046</v>
      </c>
      <c r="E39" s="21">
        <v>0.2795238095238095</v>
      </c>
      <c r="F39" s="34">
        <v>67346.52267818575</v>
      </c>
      <c r="G39" s="34">
        <v>31961.70626349892</v>
      </c>
      <c r="H39" s="35">
        <v>611.0885529157667</v>
      </c>
      <c r="I39" s="35">
        <v>197.77969762419008</v>
      </c>
      <c r="J39" s="35">
        <v>34.323652267818574</v>
      </c>
      <c r="K39" s="35">
        <v>12.55013606911447</v>
      </c>
      <c r="L39" s="35">
        <v>0.7353347732181424</v>
      </c>
      <c r="M39" s="35">
        <v>6.86523758099352</v>
      </c>
      <c r="N39" s="35">
        <v>1.8725680345572355</v>
      </c>
      <c r="O39" s="35">
        <v>0.7087105831533478</v>
      </c>
      <c r="P39" s="35">
        <v>0.1039611231101512</v>
      </c>
      <c r="Q39" s="35">
        <v>1.498561555075594</v>
      </c>
      <c r="R39" s="35">
        <v>0.33343628509719225</v>
      </c>
      <c r="S39" s="35">
        <v>18.011898488120952</v>
      </c>
      <c r="T39" s="35">
        <v>0.32582937365010795</v>
      </c>
      <c r="U39" s="35">
        <v>4.054483801295896</v>
      </c>
      <c r="V39" s="35">
        <v>2.274466522678186</v>
      </c>
      <c r="W39" s="34">
        <v>39.5141065830721</v>
      </c>
      <c r="X39" s="35">
        <v>2.7349227194666126</v>
      </c>
      <c r="Y39" s="35">
        <v>3.666215301286391</v>
      </c>
      <c r="Z39" s="21">
        <v>0.47458584337349397</v>
      </c>
    </row>
    <row r="40" spans="1:33" s="20" customFormat="1" ht="12">
      <c r="A40" s="20">
        <v>2400</v>
      </c>
      <c r="B40" s="35">
        <v>731.7073170731708</v>
      </c>
      <c r="C40" s="20">
        <v>431</v>
      </c>
      <c r="D40" s="21">
        <v>0.20523809523809525</v>
      </c>
      <c r="E40" s="21">
        <v>0.2947619047619048</v>
      </c>
      <c r="F40" s="34">
        <v>31897.88863109049</v>
      </c>
      <c r="G40" s="34">
        <v>29973.387470997677</v>
      </c>
      <c r="H40" s="35">
        <v>455.27378190255223</v>
      </c>
      <c r="I40" s="35">
        <v>123.51276102088167</v>
      </c>
      <c r="J40" s="35">
        <v>25.111867749419954</v>
      </c>
      <c r="K40" s="35">
        <v>7.855986078886311</v>
      </c>
      <c r="L40" s="35">
        <v>0.7295870069605569</v>
      </c>
      <c r="M40" s="35">
        <v>5.585361948955915</v>
      </c>
      <c r="N40" s="35">
        <v>1.1532645011600928</v>
      </c>
      <c r="O40" s="35">
        <v>0.3633573085846868</v>
      </c>
      <c r="P40" s="35">
        <v>0.0876078886310905</v>
      </c>
      <c r="Q40" s="35">
        <v>1.3126821345707655</v>
      </c>
      <c r="R40" s="35">
        <v>0.2944199535962877</v>
      </c>
      <c r="S40" s="35">
        <v>11.781106728538283</v>
      </c>
      <c r="T40" s="35">
        <v>0.29154756380510444</v>
      </c>
      <c r="U40" s="35">
        <v>3.6508074245939675</v>
      </c>
      <c r="V40" s="35">
        <v>2.234719257540603</v>
      </c>
      <c r="W40" s="34">
        <v>51.786600496277906</v>
      </c>
      <c r="X40" s="35">
        <v>3.196526508226691</v>
      </c>
      <c r="Y40" s="35">
        <v>4.843088418430884</v>
      </c>
      <c r="Z40" s="21">
        <v>0.9396668167492119</v>
      </c>
      <c r="AA40" s="36">
        <v>-53.4</v>
      </c>
      <c r="AB40" s="36">
        <v>-3.8</v>
      </c>
      <c r="AC40" s="36">
        <v>-39.8</v>
      </c>
      <c r="AD40" s="36">
        <v>-35.1</v>
      </c>
      <c r="AG40" s="105">
        <f>(AB40+1000)/(AA40+1000)</f>
        <v>1.052398056201141</v>
      </c>
    </row>
    <row r="41" spans="1:26" s="20" customFormat="1" ht="12">
      <c r="A41" s="20">
        <v>2460</v>
      </c>
      <c r="B41" s="35">
        <v>750</v>
      </c>
      <c r="C41" s="20">
        <v>450</v>
      </c>
      <c r="D41" s="21">
        <v>0.21428571428571427</v>
      </c>
      <c r="E41" s="21">
        <v>0.2857142857142857</v>
      </c>
      <c r="F41" s="34">
        <v>6440</v>
      </c>
      <c r="G41" s="34">
        <v>20826.666666666664</v>
      </c>
      <c r="H41" s="35">
        <v>217.33333333333334</v>
      </c>
      <c r="I41" s="35">
        <v>44</v>
      </c>
      <c r="J41" s="35">
        <v>14.304</v>
      </c>
      <c r="K41" s="35">
        <v>4.394666666666667</v>
      </c>
      <c r="L41" s="35">
        <v>0.7133333333333334</v>
      </c>
      <c r="M41" s="35">
        <v>5.592</v>
      </c>
      <c r="N41" s="35">
        <v>1.248</v>
      </c>
      <c r="O41" s="35">
        <v>0.33866666666666667</v>
      </c>
      <c r="P41" s="35">
        <v>0.11333333333333334</v>
      </c>
      <c r="Q41" s="35">
        <v>1.2053333333333334</v>
      </c>
      <c r="R41" s="35">
        <v>0.2906666666666667</v>
      </c>
      <c r="S41" s="35">
        <v>13.636</v>
      </c>
      <c r="T41" s="35">
        <v>0.5106666666666667</v>
      </c>
      <c r="U41" s="35">
        <v>4.412</v>
      </c>
      <c r="V41" s="35">
        <v>2.581333333333333</v>
      </c>
      <c r="W41" s="34">
        <v>79.69387755102039</v>
      </c>
      <c r="X41" s="35">
        <v>3.254854368932039</v>
      </c>
      <c r="Y41" s="35">
        <v>4.480769230769231</v>
      </c>
      <c r="Z41" s="21">
        <v>3.233954451345755</v>
      </c>
    </row>
    <row r="42" spans="1:33" s="20" customFormat="1" ht="12">
      <c r="A42" s="20">
        <v>2520</v>
      </c>
      <c r="B42" s="35">
        <v>768.2926829268293</v>
      </c>
      <c r="C42" s="20">
        <v>347</v>
      </c>
      <c r="D42" s="21">
        <v>0.16523809523809524</v>
      </c>
      <c r="E42" s="21">
        <v>0.33476190476190476</v>
      </c>
      <c r="F42" s="34">
        <v>263.371757925072</v>
      </c>
      <c r="G42" s="34">
        <v>39363.94812680115</v>
      </c>
      <c r="H42" s="35">
        <v>800.2449567723343</v>
      </c>
      <c r="I42" s="35">
        <v>125.60806916426513</v>
      </c>
      <c r="J42" s="35">
        <v>42.690536023054754</v>
      </c>
      <c r="K42" s="35">
        <v>13.502867435158501</v>
      </c>
      <c r="L42" s="35">
        <v>4.2200259365994235</v>
      </c>
      <c r="M42" s="35">
        <v>17.09080115273775</v>
      </c>
      <c r="N42" s="35">
        <v>6.136561959654178</v>
      </c>
      <c r="O42" s="35">
        <v>0.9846051873198847</v>
      </c>
      <c r="P42" s="35">
        <v>0.7637780979827089</v>
      </c>
      <c r="Q42" s="35">
        <v>3.438014409221902</v>
      </c>
      <c r="R42" s="35">
        <v>1.0534870317002882</v>
      </c>
      <c r="S42" s="35">
        <v>33.57584726224784</v>
      </c>
      <c r="T42" s="35">
        <v>1.0008126801152737</v>
      </c>
      <c r="U42" s="35">
        <v>10.095242074927953</v>
      </c>
      <c r="V42" s="35">
        <v>4.98785590778098</v>
      </c>
      <c r="W42" s="34">
        <v>42.5164113785558</v>
      </c>
      <c r="X42" s="35">
        <v>3.1615903975994</v>
      </c>
      <c r="Y42" s="35">
        <v>2.785077583360845</v>
      </c>
      <c r="Z42" s="21">
        <v>149.46153846153848</v>
      </c>
      <c r="AA42" s="36">
        <v>-50.9</v>
      </c>
      <c r="AB42" s="36">
        <v>-9.1</v>
      </c>
      <c r="AC42" s="36">
        <v>-41</v>
      </c>
      <c r="AG42" s="105">
        <f>(AB42+1000)/(AA42+1000)</f>
        <v>1.0440417237382784</v>
      </c>
    </row>
    <row r="43" spans="1:26" s="20" customFormat="1" ht="12">
      <c r="A43" s="20">
        <v>2580</v>
      </c>
      <c r="B43" s="35">
        <v>786.5853658536586</v>
      </c>
      <c r="C43" s="20">
        <v>220</v>
      </c>
      <c r="D43" s="21">
        <v>0.10476190476190476</v>
      </c>
      <c r="E43" s="21">
        <v>0.3952380952380952</v>
      </c>
      <c r="F43" s="34">
        <v>27201.363636363636</v>
      </c>
      <c r="G43" s="34">
        <v>21051.818181818184</v>
      </c>
      <c r="H43" s="35">
        <v>149.02272727272725</v>
      </c>
      <c r="I43" s="35">
        <v>26.409090909090907</v>
      </c>
      <c r="J43" s="35">
        <v>2.4032272727272725</v>
      </c>
      <c r="K43" s="35">
        <v>4.640454545454545</v>
      </c>
      <c r="L43" s="35">
        <v>1.4223181818181816</v>
      </c>
      <c r="M43" s="35">
        <v>2.3466363636363634</v>
      </c>
      <c r="N43" s="35">
        <v>2.1429090909090904</v>
      </c>
      <c r="O43" s="35">
        <v>0.3810454545454545</v>
      </c>
      <c r="P43" s="35">
        <v>0.5395</v>
      </c>
      <c r="Q43" s="35">
        <v>2.5730000000000004</v>
      </c>
      <c r="R43" s="35">
        <v>0.83</v>
      </c>
      <c r="S43" s="35">
        <v>21.131045454545454</v>
      </c>
      <c r="T43" s="35">
        <v>0.9280909090909091</v>
      </c>
      <c r="U43" s="35">
        <v>5.568545454545454</v>
      </c>
      <c r="V43" s="35">
        <v>4.251863636363636</v>
      </c>
      <c r="W43" s="34">
        <v>120</v>
      </c>
      <c r="X43" s="35">
        <v>0.5178861788617887</v>
      </c>
      <c r="Y43" s="35">
        <v>1.0950704225352115</v>
      </c>
      <c r="Z43" s="21">
        <v>0.7739251040221915</v>
      </c>
    </row>
    <row r="44" spans="1:33" s="20" customFormat="1" ht="12">
      <c r="A44" s="20">
        <v>2640</v>
      </c>
      <c r="B44" s="35">
        <v>804.8780487804878</v>
      </c>
      <c r="C44" s="20">
        <v>406</v>
      </c>
      <c r="D44" s="21">
        <v>0.1933333333333333</v>
      </c>
      <c r="E44" s="21">
        <v>0.3066666666666667</v>
      </c>
      <c r="F44" s="34">
        <v>19161.379310344833</v>
      </c>
      <c r="G44" s="34">
        <v>54391.03448275863</v>
      </c>
      <c r="H44" s="35">
        <v>469.51724137931046</v>
      </c>
      <c r="I44" s="35">
        <v>26.172413793103456</v>
      </c>
      <c r="J44" s="35">
        <v>15.720896551724142</v>
      </c>
      <c r="K44" s="35">
        <v>5.204344827586209</v>
      </c>
      <c r="L44" s="35">
        <v>5.553310344827588</v>
      </c>
      <c r="M44" s="35">
        <v>29.955517241379322</v>
      </c>
      <c r="N44" s="35">
        <v>21.188551724137938</v>
      </c>
      <c r="O44" s="35">
        <v>0.7724827586206898</v>
      </c>
      <c r="P44" s="35">
        <v>2.085862068965518</v>
      </c>
      <c r="Q44" s="35">
        <v>8.678137931034485</v>
      </c>
      <c r="R44" s="35">
        <v>2.509379310344828</v>
      </c>
      <c r="S44" s="35">
        <v>30.734344827586217</v>
      </c>
      <c r="T44" s="35">
        <v>18.363517241379316</v>
      </c>
      <c r="U44" s="35">
        <v>11.14786206896552</v>
      </c>
      <c r="V44" s="35">
        <v>13.439931034482765</v>
      </c>
      <c r="W44" s="34">
        <v>109.728</v>
      </c>
      <c r="X44" s="35">
        <v>3.0207253886010355</v>
      </c>
      <c r="Y44" s="35">
        <v>1.4137595448420424</v>
      </c>
      <c r="Z44" s="21">
        <v>2.838576158940397</v>
      </c>
      <c r="AA44" s="36">
        <v>-51</v>
      </c>
      <c r="AB44" s="36">
        <v>-3</v>
      </c>
      <c r="AC44" s="36">
        <v>-43.9</v>
      </c>
      <c r="AG44" s="105">
        <f>(AB44+1000)/(AA44+1000)</f>
        <v>1.0505795574288725</v>
      </c>
    </row>
    <row r="45" spans="1:26" s="20" customFormat="1" ht="12">
      <c r="A45" s="20">
        <v>2700</v>
      </c>
      <c r="B45" s="35">
        <v>823.1707317073171</v>
      </c>
      <c r="C45" s="20">
        <v>380</v>
      </c>
      <c r="D45" s="21">
        <v>0.18095238095238095</v>
      </c>
      <c r="E45" s="21">
        <v>0.319047619047619</v>
      </c>
      <c r="F45" s="34">
        <v>74581.57894736841</v>
      </c>
      <c r="G45" s="34">
        <v>35280.78947368421</v>
      </c>
      <c r="H45" s="35">
        <v>236.26315789473682</v>
      </c>
      <c r="I45" s="35">
        <v>22.921052631578945</v>
      </c>
      <c r="J45" s="35">
        <v>51.187999999999995</v>
      </c>
      <c r="K45" s="35">
        <v>11.388236842105263</v>
      </c>
      <c r="L45" s="35">
        <v>6.848105263157894</v>
      </c>
      <c r="M45" s="35">
        <v>69.26565789473683</v>
      </c>
      <c r="N45" s="35">
        <v>49.05457894736842</v>
      </c>
      <c r="O45" s="35">
        <v>1.5603947368421054</v>
      </c>
      <c r="P45" s="35">
        <v>5.545131578947369</v>
      </c>
      <c r="Q45" s="35">
        <v>45.1103947368421</v>
      </c>
      <c r="R45" s="35">
        <v>13.14963157894737</v>
      </c>
      <c r="S45" s="35">
        <v>69.68705263157894</v>
      </c>
      <c r="T45" s="35">
        <v>54.76897368421053</v>
      </c>
      <c r="U45" s="35">
        <v>57.74871052631578</v>
      </c>
      <c r="V45" s="35">
        <v>111.49505263157893</v>
      </c>
      <c r="W45" s="34">
        <v>136.12244897959187</v>
      </c>
      <c r="X45" s="35">
        <v>4.4948134386127885</v>
      </c>
      <c r="Y45" s="35">
        <v>1.412012076773776</v>
      </c>
      <c r="Z45" s="21">
        <v>0.473049645390071</v>
      </c>
    </row>
    <row r="46" spans="1:33" s="20" customFormat="1" ht="12">
      <c r="A46" s="20">
        <v>2760</v>
      </c>
      <c r="B46" s="35">
        <v>841.4634146341464</v>
      </c>
      <c r="C46" s="20">
        <v>484</v>
      </c>
      <c r="D46" s="21">
        <v>0.23047619047619045</v>
      </c>
      <c r="E46" s="21">
        <v>0.26952380952380955</v>
      </c>
      <c r="F46" s="34">
        <v>40953.140495867774</v>
      </c>
      <c r="G46" s="34">
        <v>46613.140495867774</v>
      </c>
      <c r="H46" s="35">
        <v>123.95867768595043</v>
      </c>
      <c r="I46" s="35">
        <v>14.033057851239674</v>
      </c>
      <c r="J46" s="35">
        <v>38.30206198347108</v>
      </c>
      <c r="K46" s="35">
        <v>6.823574380165291</v>
      </c>
      <c r="L46" s="35">
        <v>12.237995867768598</v>
      </c>
      <c r="M46" s="35">
        <v>19.131735537190085</v>
      </c>
      <c r="N46" s="35">
        <v>13.097520661157027</v>
      </c>
      <c r="O46" s="35">
        <v>0.4549049586776861</v>
      </c>
      <c r="P46" s="35">
        <v>7.243396694214877</v>
      </c>
      <c r="Q46" s="35">
        <v>25.341363636363646</v>
      </c>
      <c r="R46" s="35">
        <v>4.370128099173555</v>
      </c>
      <c r="S46" s="35">
        <v>26.77975206611571</v>
      </c>
      <c r="T46" s="35">
        <v>9.825479338842976</v>
      </c>
      <c r="U46" s="35">
        <v>43.63228512396695</v>
      </c>
      <c r="V46" s="35">
        <v>53.042619834710756</v>
      </c>
      <c r="W46" s="34">
        <v>337.79661016949154</v>
      </c>
      <c r="X46" s="35">
        <v>5.613196229648671</v>
      </c>
      <c r="Y46" s="35">
        <v>1.4607142857142856</v>
      </c>
      <c r="Z46" s="21">
        <v>1.138206739006282</v>
      </c>
      <c r="AA46" s="36">
        <v>-49.5</v>
      </c>
      <c r="AB46" s="36">
        <v>-9.7</v>
      </c>
      <c r="AG46" s="105">
        <f>(AB46+1000)/(AA46+1000)</f>
        <v>1.041872698579695</v>
      </c>
    </row>
    <row r="47" spans="1:26" s="20" customFormat="1" ht="12">
      <c r="A47" s="20">
        <v>2820</v>
      </c>
      <c r="B47" s="35">
        <v>859.7560975609756</v>
      </c>
      <c r="C47" s="20">
        <v>452</v>
      </c>
      <c r="D47" s="21">
        <v>0.21523809523809523</v>
      </c>
      <c r="E47" s="21">
        <v>0.28476190476190477</v>
      </c>
      <c r="F47" s="34">
        <v>61612.52212389381</v>
      </c>
      <c r="G47" s="34">
        <v>78203.05309734514</v>
      </c>
      <c r="H47" s="35">
        <v>194.48230088495575</v>
      </c>
      <c r="I47" s="35">
        <v>17.19911504424779</v>
      </c>
      <c r="J47" s="35">
        <v>8.936924778761062</v>
      </c>
      <c r="K47" s="35">
        <v>4.794584070796461</v>
      </c>
      <c r="L47" s="35">
        <v>32.622752212389386</v>
      </c>
      <c r="M47" s="35">
        <v>2.1895796460176995</v>
      </c>
      <c r="N47" s="35">
        <v>1.2767035398230089</v>
      </c>
      <c r="O47" s="35">
        <v>0.1786061946902655</v>
      </c>
      <c r="P47" s="35">
        <v>10.152769911504427</v>
      </c>
      <c r="Q47" s="35">
        <v>10.646252212389383</v>
      </c>
      <c r="R47" s="35">
        <v>0.6032920353982302</v>
      </c>
      <c r="S47" s="35">
        <v>6.121561946902656</v>
      </c>
      <c r="T47" s="35">
        <v>0.5794778761061947</v>
      </c>
      <c r="U47" s="35">
        <v>4.219075221238938</v>
      </c>
      <c r="V47" s="35">
        <v>2.3390796460176997</v>
      </c>
      <c r="W47" s="34">
        <v>369.4375</v>
      </c>
      <c r="X47" s="35">
        <v>1.863962472406181</v>
      </c>
      <c r="Y47" s="35">
        <v>1.7150259067357516</v>
      </c>
      <c r="Z47" s="21">
        <v>1.269272063560232</v>
      </c>
    </row>
    <row r="48" spans="1:33" s="20" customFormat="1" ht="12">
      <c r="A48" s="20">
        <v>2880</v>
      </c>
      <c r="B48" s="35">
        <v>878.048780487805</v>
      </c>
      <c r="C48" s="20">
        <v>466</v>
      </c>
      <c r="D48" s="21">
        <v>0.2219047619047619</v>
      </c>
      <c r="E48" s="21">
        <v>0.27809523809523806</v>
      </c>
      <c r="F48" s="34">
        <v>32759.141630901286</v>
      </c>
      <c r="G48" s="34">
        <v>45128.41201716738</v>
      </c>
      <c r="H48" s="35">
        <v>206.7811158798283</v>
      </c>
      <c r="I48" s="35">
        <v>22.05665236051502</v>
      </c>
      <c r="J48" s="35">
        <v>4.971519313304721</v>
      </c>
      <c r="K48" s="35">
        <v>4.314832618025751</v>
      </c>
      <c r="L48" s="35">
        <v>22.2170643776824</v>
      </c>
      <c r="M48" s="35">
        <v>1.1441888412017165</v>
      </c>
      <c r="N48" s="35">
        <v>0.8860257510729612</v>
      </c>
      <c r="O48" s="35">
        <v>0.08145922746781115</v>
      </c>
      <c r="P48" s="35">
        <v>2.967622317596566</v>
      </c>
      <c r="Q48" s="35">
        <v>1.709390557939914</v>
      </c>
      <c r="R48" s="35">
        <v>0.1842231759656652</v>
      </c>
      <c r="S48" s="35">
        <v>3.7909871244635185</v>
      </c>
      <c r="T48" s="35">
        <v>0.4148154506437768</v>
      </c>
      <c r="U48" s="35">
        <v>2.3184549356223174</v>
      </c>
      <c r="V48" s="35">
        <v>2.0853562231759653</v>
      </c>
      <c r="W48" s="34">
        <v>197.2070098576123</v>
      </c>
      <c r="X48" s="35">
        <v>1.1521928550682545</v>
      </c>
      <c r="Y48" s="35">
        <v>1.2913719943422912</v>
      </c>
      <c r="Z48" s="21">
        <v>1.3775822494261667</v>
      </c>
      <c r="AA48" s="36">
        <v>-48.7</v>
      </c>
      <c r="AB48" s="36">
        <v>-9</v>
      </c>
      <c r="AG48" s="105">
        <f>(AB48+1000)/(AA48+1000)</f>
        <v>1.0417323662356774</v>
      </c>
    </row>
    <row r="49" spans="1:26" s="20" customFormat="1" ht="12">
      <c r="A49" s="20">
        <v>2940</v>
      </c>
      <c r="B49" s="35">
        <v>896.3414634146342</v>
      </c>
      <c r="C49" s="20">
        <v>449</v>
      </c>
      <c r="D49" s="21">
        <v>0.21380952380952378</v>
      </c>
      <c r="E49" s="21">
        <v>0.2861904761904762</v>
      </c>
      <c r="F49" s="34">
        <v>47357.19376391984</v>
      </c>
      <c r="G49" s="34">
        <v>37786.703786191545</v>
      </c>
      <c r="H49" s="35">
        <v>216.8418708240535</v>
      </c>
      <c r="I49" s="35">
        <v>57.55679287305124</v>
      </c>
      <c r="J49" s="35">
        <v>23.42427616926504</v>
      </c>
      <c r="K49" s="35">
        <v>18.75682182628063</v>
      </c>
      <c r="L49" s="35">
        <v>15.18830066815145</v>
      </c>
      <c r="M49" s="35">
        <v>9.417897550111359</v>
      </c>
      <c r="N49" s="35">
        <v>9.002953229398665</v>
      </c>
      <c r="O49" s="35">
        <v>0.15259242761692657</v>
      </c>
      <c r="P49" s="35">
        <v>2.3785679287305124</v>
      </c>
      <c r="Q49" s="35">
        <v>15.367663697104682</v>
      </c>
      <c r="R49" s="35">
        <v>4.635329621380848</v>
      </c>
      <c r="S49" s="35">
        <v>26.868314031180407</v>
      </c>
      <c r="T49" s="35">
        <v>0.46714699331848564</v>
      </c>
      <c r="U49" s="35">
        <v>84.87886859688199</v>
      </c>
      <c r="V49" s="35">
        <v>62.79713808463253</v>
      </c>
      <c r="W49" s="34">
        <v>137.70731707317074</v>
      </c>
      <c r="X49" s="35">
        <v>1.2488403625205167</v>
      </c>
      <c r="Y49" s="35">
        <v>1.0460898007731192</v>
      </c>
      <c r="Z49" s="21">
        <v>0.7979084228377614</v>
      </c>
    </row>
    <row r="50" spans="1:33" s="20" customFormat="1" ht="12.75" thickBot="1">
      <c r="A50" s="112">
        <v>3000</v>
      </c>
      <c r="B50" s="113">
        <v>914.6341463414635</v>
      </c>
      <c r="C50" s="112">
        <v>381</v>
      </c>
      <c r="D50" s="114">
        <v>0.1814285714285714</v>
      </c>
      <c r="E50" s="114">
        <v>0.3185714285714286</v>
      </c>
      <c r="F50" s="115">
        <v>140630.47244094493</v>
      </c>
      <c r="G50" s="115">
        <v>36206.771653543314</v>
      </c>
      <c r="H50" s="113">
        <v>352.9370078740158</v>
      </c>
      <c r="I50" s="113">
        <v>43.8976377952756</v>
      </c>
      <c r="J50" s="113">
        <v>15.882165354330713</v>
      </c>
      <c r="K50" s="113">
        <v>13.868141732283467</v>
      </c>
      <c r="L50" s="113">
        <v>8.184275590551183</v>
      </c>
      <c r="M50" s="113">
        <v>7.130732283464568</v>
      </c>
      <c r="N50" s="113">
        <v>3.7734409448818904</v>
      </c>
      <c r="O50" s="113">
        <v>0.3985905511811025</v>
      </c>
      <c r="P50" s="113">
        <v>1.9578346456692917</v>
      </c>
      <c r="Q50" s="113">
        <v>11.174582677165358</v>
      </c>
      <c r="R50" s="113">
        <v>4.036826771653544</v>
      </c>
      <c r="S50" s="113">
        <v>29.63441732283465</v>
      </c>
      <c r="T50" s="113">
        <v>1.9192047244094492</v>
      </c>
      <c r="U50" s="113">
        <v>67.60938582677167</v>
      </c>
      <c r="V50" s="113">
        <v>60.47514173228349</v>
      </c>
      <c r="W50" s="115">
        <v>91.23893805309734</v>
      </c>
      <c r="X50" s="113">
        <v>1.145226639655609</v>
      </c>
      <c r="Y50" s="113">
        <v>1.8897161470451374</v>
      </c>
      <c r="Z50" s="114">
        <v>0.2574603570982644</v>
      </c>
      <c r="AA50" s="133">
        <v>-46.9</v>
      </c>
      <c r="AB50" s="133">
        <v>-12.2</v>
      </c>
      <c r="AC50" s="112"/>
      <c r="AD50" s="112"/>
      <c r="AE50" s="112"/>
      <c r="AF50" s="112"/>
      <c r="AG50" s="118">
        <f>(AB50+1000)/(AA50+1000)</f>
        <v>1.0364075123281922</v>
      </c>
    </row>
    <row r="52" ht="12.75">
      <c r="A52" s="32" t="s">
        <v>51</v>
      </c>
    </row>
  </sheetData>
  <printOptions/>
  <pageMargins left="0.75" right="0.75" top="1" bottom="1" header="0.5" footer="0.5"/>
  <pageSetup fitToHeight="1" fitToWidth="1" orientation="portrait"/>
</worksheet>
</file>

<file path=xl/worksheets/sheet8.xml><?xml version="1.0" encoding="utf-8"?>
<worksheet xmlns="http://schemas.openxmlformats.org/spreadsheetml/2006/main" xmlns:r="http://schemas.openxmlformats.org/officeDocument/2006/relationships">
  <sheetPr>
    <pageSetUpPr fitToPage="1"/>
  </sheetPr>
  <dimension ref="A1:AC54"/>
  <sheetViews>
    <sheetView workbookViewId="0" topLeftCell="A1">
      <selection activeCell="A1" sqref="A1"/>
    </sheetView>
  </sheetViews>
  <sheetFormatPr defaultColWidth="11.00390625" defaultRowHeight="12.75"/>
  <cols>
    <col min="1" max="1" width="7.125" style="0" customWidth="1"/>
    <col min="2" max="2" width="4.875" style="0" bestFit="1" customWidth="1"/>
    <col min="3" max="3" width="6.625" style="0" bestFit="1" customWidth="1"/>
    <col min="4" max="4" width="8.75390625" style="0" bestFit="1" customWidth="1"/>
    <col min="5" max="5" width="5.125" style="0" bestFit="1" customWidth="1"/>
    <col min="6" max="7" width="5.00390625" style="17" bestFit="1" customWidth="1"/>
    <col min="8" max="8" width="4.75390625" style="8" bestFit="1" customWidth="1"/>
    <col min="9" max="11" width="3.875" style="8" bestFit="1" customWidth="1"/>
    <col min="12" max="12" width="5.00390625" style="8" bestFit="1" customWidth="1"/>
    <col min="13" max="15" width="3.875" style="8" bestFit="1" customWidth="1"/>
    <col min="16" max="16" width="6.25390625" style="8" bestFit="1" customWidth="1"/>
    <col min="17" max="18" width="4.00390625" style="8" bestFit="1" customWidth="1"/>
    <col min="19" max="19" width="3.875" style="8" bestFit="1" customWidth="1"/>
    <col min="20" max="20" width="4.125" style="8" bestFit="1" customWidth="1"/>
    <col min="21" max="21" width="3.875" style="8" bestFit="1" customWidth="1"/>
    <col min="22" max="22" width="4.25390625" style="8" bestFit="1" customWidth="1"/>
    <col min="23" max="23" width="7.375" style="0" bestFit="1" customWidth="1"/>
    <col min="24" max="25" width="5.875" style="0" bestFit="1" customWidth="1"/>
    <col min="26" max="26" width="6.25390625" style="38" bestFit="1" customWidth="1"/>
    <col min="27" max="27" width="4.625" style="0" bestFit="1" customWidth="1"/>
    <col min="28" max="28" width="5.75390625" style="0" bestFit="1" customWidth="1"/>
    <col min="29" max="29" width="6.75390625" style="0" bestFit="1" customWidth="1"/>
  </cols>
  <sheetData>
    <row r="1" ht="13.5" thickBot="1">
      <c r="A1" s="20" t="s">
        <v>13</v>
      </c>
    </row>
    <row r="2" spans="1:29" s="24" customFormat="1" ht="13.5">
      <c r="A2" s="106" t="s">
        <v>76</v>
      </c>
      <c r="B2" s="109" t="s">
        <v>76</v>
      </c>
      <c r="C2" s="106" t="s">
        <v>175</v>
      </c>
      <c r="D2" s="107" t="s">
        <v>305</v>
      </c>
      <c r="E2" s="107" t="s">
        <v>177</v>
      </c>
      <c r="F2" s="108" t="s">
        <v>127</v>
      </c>
      <c r="G2" s="108" t="s">
        <v>130</v>
      </c>
      <c r="H2" s="109" t="s">
        <v>131</v>
      </c>
      <c r="I2" s="109" t="s">
        <v>133</v>
      </c>
      <c r="J2" s="109" t="s">
        <v>303</v>
      </c>
      <c r="K2" s="109" t="s">
        <v>304</v>
      </c>
      <c r="L2" s="109" t="s">
        <v>56</v>
      </c>
      <c r="M2" s="109" t="s">
        <v>278</v>
      </c>
      <c r="N2" s="109" t="s">
        <v>279</v>
      </c>
      <c r="O2" s="131" t="s">
        <v>68</v>
      </c>
      <c r="P2" s="109" t="s">
        <v>231</v>
      </c>
      <c r="Q2" s="109" t="s">
        <v>232</v>
      </c>
      <c r="R2" s="109" t="s">
        <v>233</v>
      </c>
      <c r="S2" s="109" t="s">
        <v>57</v>
      </c>
      <c r="T2" s="132" t="s">
        <v>315</v>
      </c>
      <c r="U2" s="109" t="s">
        <v>67</v>
      </c>
      <c r="V2" s="109" t="s">
        <v>234</v>
      </c>
      <c r="W2" s="106" t="s">
        <v>186</v>
      </c>
      <c r="X2" s="109" t="s">
        <v>187</v>
      </c>
      <c r="Y2" s="109" t="s">
        <v>189</v>
      </c>
      <c r="Z2" s="107" t="s">
        <v>188</v>
      </c>
      <c r="AA2" s="111" t="s">
        <v>282</v>
      </c>
      <c r="AB2" s="111" t="s">
        <v>281</v>
      </c>
      <c r="AC2" s="110" t="s">
        <v>41</v>
      </c>
    </row>
    <row r="3" spans="1:29" s="24" customFormat="1" ht="15" thickBot="1">
      <c r="A3" s="4" t="s">
        <v>58</v>
      </c>
      <c r="B3" s="7" t="s">
        <v>60</v>
      </c>
      <c r="C3" s="4" t="s">
        <v>115</v>
      </c>
      <c r="D3" s="37" t="s">
        <v>110</v>
      </c>
      <c r="E3" s="37" t="s">
        <v>110</v>
      </c>
      <c r="F3" s="48" t="s">
        <v>39</v>
      </c>
      <c r="G3" s="48" t="s">
        <v>39</v>
      </c>
      <c r="H3" s="50" t="s">
        <v>39</v>
      </c>
      <c r="I3" s="50" t="s">
        <v>39</v>
      </c>
      <c r="J3" s="50" t="s">
        <v>39</v>
      </c>
      <c r="K3" s="50" t="s">
        <v>39</v>
      </c>
      <c r="L3" s="50" t="s">
        <v>39</v>
      </c>
      <c r="M3" s="50" t="s">
        <v>39</v>
      </c>
      <c r="N3" s="50" t="s">
        <v>39</v>
      </c>
      <c r="O3" s="50" t="s">
        <v>39</v>
      </c>
      <c r="P3" s="50" t="s">
        <v>39</v>
      </c>
      <c r="Q3" s="50" t="s">
        <v>39</v>
      </c>
      <c r="R3" s="50" t="s">
        <v>39</v>
      </c>
      <c r="S3" s="50" t="s">
        <v>39</v>
      </c>
      <c r="T3" s="50" t="s">
        <v>39</v>
      </c>
      <c r="U3" s="50" t="s">
        <v>39</v>
      </c>
      <c r="V3" s="50" t="s">
        <v>39</v>
      </c>
      <c r="W3" s="7" t="s">
        <v>271</v>
      </c>
      <c r="X3" s="7" t="s">
        <v>271</v>
      </c>
      <c r="Y3" s="7" t="s">
        <v>271</v>
      </c>
      <c r="Z3" s="37" t="s">
        <v>271</v>
      </c>
      <c r="AA3" s="7" t="s">
        <v>118</v>
      </c>
      <c r="AB3" s="7" t="s">
        <v>118</v>
      </c>
      <c r="AC3" s="4"/>
    </row>
    <row r="4" spans="1:29" s="20" customFormat="1" ht="12.75" thickTop="1">
      <c r="A4" s="20">
        <v>120</v>
      </c>
      <c r="B4" s="20">
        <v>120</v>
      </c>
      <c r="C4" s="20">
        <v>493</v>
      </c>
      <c r="D4" s="21">
        <v>0.23476190476190475</v>
      </c>
      <c r="E4" s="21">
        <v>0.2652380952380953</v>
      </c>
      <c r="F4" s="34">
        <v>3197.3833671399602</v>
      </c>
      <c r="G4" s="34">
        <v>60.22491886409737</v>
      </c>
      <c r="H4" s="35">
        <v>2.2562454361054773</v>
      </c>
      <c r="I4" s="35">
        <v>1.533162271805274</v>
      </c>
      <c r="J4" s="35">
        <v>0.2801947261663286</v>
      </c>
      <c r="K4" s="35">
        <v>0.3513732251521299</v>
      </c>
      <c r="L4" s="35">
        <v>0.185290060851927</v>
      </c>
      <c r="M4" s="35">
        <v>0.12653955375253553</v>
      </c>
      <c r="N4" s="35">
        <v>0.11298174442190673</v>
      </c>
      <c r="O4" s="35">
        <v>0.001129817444219067</v>
      </c>
      <c r="P4" s="35">
        <v>0.001129817444219067</v>
      </c>
      <c r="Q4" s="35">
        <v>0.010168356997971603</v>
      </c>
      <c r="R4" s="35">
        <v>0.0033894523326572015</v>
      </c>
      <c r="S4" s="35">
        <v>0.32764705882352946</v>
      </c>
      <c r="T4" s="35">
        <v>0</v>
      </c>
      <c r="U4" s="35">
        <v>0.05988032454361056</v>
      </c>
      <c r="V4" s="35">
        <v>0</v>
      </c>
      <c r="W4" s="34">
        <v>15.892963625521764</v>
      </c>
      <c r="X4" s="35">
        <v>0.7974276527331189</v>
      </c>
      <c r="Y4" s="35">
        <v>1.12</v>
      </c>
      <c r="Z4" s="21">
        <v>0.018835689045936393</v>
      </c>
      <c r="AA4" s="36">
        <v>-50.1</v>
      </c>
      <c r="AB4" s="36">
        <v>-23.5</v>
      </c>
      <c r="AC4" s="105">
        <f>(AB4+1000)/(AA4+1000)</f>
        <v>1.0280029476787031</v>
      </c>
    </row>
    <row r="5" spans="1:29" s="20" customFormat="1" ht="12">
      <c r="A5" s="20">
        <v>180</v>
      </c>
      <c r="B5" s="20">
        <v>180</v>
      </c>
      <c r="C5" s="20">
        <v>552</v>
      </c>
      <c r="D5" s="21">
        <v>0.26285714285714284</v>
      </c>
      <c r="E5" s="21">
        <v>0.23714285714285716</v>
      </c>
      <c r="F5" s="34">
        <v>42050.32608695653</v>
      </c>
      <c r="G5" s="34">
        <v>3554.5652173913045</v>
      </c>
      <c r="H5" s="35">
        <v>2.2112282608695653</v>
      </c>
      <c r="I5" s="35">
        <v>1.272967391304348</v>
      </c>
      <c r="J5" s="35">
        <v>0.1623913043478261</v>
      </c>
      <c r="K5" s="35">
        <v>0.15427173913043482</v>
      </c>
      <c r="L5" s="35">
        <v>0.11096739130434784</v>
      </c>
      <c r="M5" s="35">
        <v>0.050521739130434784</v>
      </c>
      <c r="N5" s="35">
        <v>0.029771739130434786</v>
      </c>
      <c r="O5" s="35">
        <v>0.09111956521739133</v>
      </c>
      <c r="P5" s="35">
        <v>0</v>
      </c>
      <c r="Q5" s="35">
        <v>0.014434782608695653</v>
      </c>
      <c r="R5" s="35">
        <v>0.0018043478260869566</v>
      </c>
      <c r="S5" s="35">
        <v>0.15246739130434783</v>
      </c>
      <c r="T5" s="35">
        <v>0</v>
      </c>
      <c r="U5" s="35">
        <v>0.07217391304347827</v>
      </c>
      <c r="V5" s="35">
        <v>0</v>
      </c>
      <c r="W5" s="34">
        <v>1020.1967892283791</v>
      </c>
      <c r="X5" s="35">
        <v>1.0526315789473681</v>
      </c>
      <c r="Y5" s="35">
        <v>1.6969696969696968</v>
      </c>
      <c r="Z5" s="21">
        <v>0.08453121647715081</v>
      </c>
      <c r="AA5" s="36">
        <v>-68.1</v>
      </c>
      <c r="AB5" s="36">
        <v>-3.8</v>
      </c>
      <c r="AC5" s="105">
        <f aca="true" t="shared" si="0" ref="AC5:AC39">(AB5+1000)/(AA5+1000)</f>
        <v>1.0689988196158386</v>
      </c>
    </row>
    <row r="6" spans="1:29" s="20" customFormat="1" ht="12">
      <c r="A6" s="20">
        <v>240</v>
      </c>
      <c r="B6" s="20">
        <v>240</v>
      </c>
      <c r="C6" s="20">
        <v>637</v>
      </c>
      <c r="D6" s="21">
        <v>0.3033333333333333</v>
      </c>
      <c r="E6" s="21">
        <v>0.1966666666666667</v>
      </c>
      <c r="F6" s="34">
        <v>1659.7802197802205</v>
      </c>
      <c r="G6" s="34">
        <v>460.49694505494523</v>
      </c>
      <c r="H6" s="35">
        <v>0.5614725274725277</v>
      </c>
      <c r="I6" s="35">
        <v>0.2223846153846155</v>
      </c>
      <c r="J6" s="35">
        <v>0.06613186813186815</v>
      </c>
      <c r="K6" s="35">
        <v>0.07585714285714289</v>
      </c>
      <c r="L6" s="35">
        <v>0.006483516483516486</v>
      </c>
      <c r="M6" s="35">
        <v>0.03565934065934067</v>
      </c>
      <c r="N6" s="35">
        <v>0.033065934065934076</v>
      </c>
      <c r="O6" s="35">
        <v>0.009076923076923081</v>
      </c>
      <c r="P6" s="35">
        <v>0</v>
      </c>
      <c r="Q6" s="35">
        <v>0.002593406593406594</v>
      </c>
      <c r="R6" s="35">
        <v>0</v>
      </c>
      <c r="S6" s="35">
        <v>0.3060219780219781</v>
      </c>
      <c r="T6" s="35">
        <v>0</v>
      </c>
      <c r="U6" s="35">
        <v>0.08752747252747256</v>
      </c>
      <c r="V6" s="35">
        <v>0.025934065934065945</v>
      </c>
      <c r="W6" s="34">
        <v>587.475599669148</v>
      </c>
      <c r="X6" s="35">
        <v>0.8717948717948717</v>
      </c>
      <c r="Y6" s="35">
        <v>1.0784313725490196</v>
      </c>
      <c r="Z6" s="21">
        <v>0.27744453125</v>
      </c>
      <c r="AA6" s="36">
        <v>-68.6</v>
      </c>
      <c r="AB6" s="36">
        <v>-25.3</v>
      </c>
      <c r="AC6" s="105">
        <f t="shared" si="0"/>
        <v>1.0464891561090832</v>
      </c>
    </row>
    <row r="7" spans="1:29" s="20" customFormat="1" ht="12">
      <c r="A7" s="20">
        <v>300</v>
      </c>
      <c r="B7" s="20">
        <v>300</v>
      </c>
      <c r="C7" s="20">
        <v>578</v>
      </c>
      <c r="D7" s="21">
        <v>0.2752380952380952</v>
      </c>
      <c r="E7" s="21">
        <v>0.22476190476190477</v>
      </c>
      <c r="F7" s="34">
        <v>14445.81314878893</v>
      </c>
      <c r="G7" s="34">
        <v>22211.764705882357</v>
      </c>
      <c r="H7" s="35">
        <v>14.698145328719724</v>
      </c>
      <c r="I7" s="35">
        <v>2.4735086505190313</v>
      </c>
      <c r="J7" s="35">
        <v>0.31602768166089973</v>
      </c>
      <c r="K7" s="35">
        <v>0.20986851211072668</v>
      </c>
      <c r="L7" s="35">
        <v>0.12412456747404846</v>
      </c>
      <c r="M7" s="35">
        <v>0.26866435986159176</v>
      </c>
      <c r="N7" s="35">
        <v>0.1518892733564014</v>
      </c>
      <c r="O7" s="35">
        <v>0.031847750865051906</v>
      </c>
      <c r="P7" s="35">
        <v>0.0032664359861591698</v>
      </c>
      <c r="Q7" s="35">
        <v>0.018782006920415227</v>
      </c>
      <c r="R7" s="35">
        <v>0.0008166089965397924</v>
      </c>
      <c r="S7" s="35">
        <v>0.2057854671280277</v>
      </c>
      <c r="T7" s="35">
        <v>0</v>
      </c>
      <c r="U7" s="35">
        <v>0.05879584775086505</v>
      </c>
      <c r="V7" s="35">
        <v>0</v>
      </c>
      <c r="W7" s="34">
        <v>1293.513410690508</v>
      </c>
      <c r="X7" s="35">
        <v>1.5058365758754864</v>
      </c>
      <c r="Y7" s="35">
        <v>1.7688172043010755</v>
      </c>
      <c r="Z7" s="21">
        <v>1.537591859807801</v>
      </c>
      <c r="AA7" s="36">
        <v>-71.4</v>
      </c>
      <c r="AB7" s="36">
        <v>-26.4</v>
      </c>
      <c r="AC7" s="105">
        <f t="shared" si="0"/>
        <v>1.0484600473831573</v>
      </c>
    </row>
    <row r="8" spans="1:29" s="20" customFormat="1" ht="12">
      <c r="A8" s="20">
        <v>360</v>
      </c>
      <c r="B8" s="20">
        <v>360</v>
      </c>
      <c r="C8" s="20">
        <v>444</v>
      </c>
      <c r="D8" s="21">
        <v>0.2114285714285714</v>
      </c>
      <c r="E8" s="21">
        <v>0.2885714285714286</v>
      </c>
      <c r="F8" s="34">
        <v>5841.621621621623</v>
      </c>
      <c r="G8" s="34">
        <v>34271.75675675676</v>
      </c>
      <c r="H8" s="35">
        <v>35.41005405405406</v>
      </c>
      <c r="I8" s="35">
        <v>2.8361891891891897</v>
      </c>
      <c r="J8" s="35">
        <v>0.5991756756756758</v>
      </c>
      <c r="K8" s="35">
        <v>0.222472972972973</v>
      </c>
      <c r="L8" s="35">
        <v>0.21701351351351356</v>
      </c>
      <c r="M8" s="35">
        <v>0.4108243243243244</v>
      </c>
      <c r="N8" s="35">
        <v>0.23612162162162165</v>
      </c>
      <c r="O8" s="35">
        <v>0.009554054054054056</v>
      </c>
      <c r="P8" s="35">
        <v>0.010918918918918922</v>
      </c>
      <c r="Q8" s="35">
        <v>0.0859864864864865</v>
      </c>
      <c r="R8" s="35">
        <v>0.009554054054054056</v>
      </c>
      <c r="S8" s="35">
        <v>0.39854054054054056</v>
      </c>
      <c r="T8" s="35">
        <v>0</v>
      </c>
      <c r="U8" s="35">
        <v>0.21701351351351356</v>
      </c>
      <c r="V8" s="35">
        <v>0.03275675675675676</v>
      </c>
      <c r="W8" s="34">
        <v>896.081650132039</v>
      </c>
      <c r="X8" s="35">
        <v>2.6932515337423313</v>
      </c>
      <c r="Y8" s="35">
        <v>1.7398843930635841</v>
      </c>
      <c r="Z8" s="21">
        <v>5.8668224299065415</v>
      </c>
      <c r="AA8" s="36">
        <v>-77.6</v>
      </c>
      <c r="AB8" s="36">
        <v>-19.5</v>
      </c>
      <c r="AC8" s="105">
        <f t="shared" si="0"/>
        <v>1.062987857762359</v>
      </c>
    </row>
    <row r="9" spans="1:29" s="20" customFormat="1" ht="12">
      <c r="A9" s="20">
        <v>420</v>
      </c>
      <c r="B9" s="20">
        <v>420</v>
      </c>
      <c r="C9" s="20">
        <v>455</v>
      </c>
      <c r="D9" s="21">
        <v>0.21666666666666665</v>
      </c>
      <c r="E9" s="21">
        <v>0.2833333333333333</v>
      </c>
      <c r="F9" s="34">
        <v>2445.3846153846157</v>
      </c>
      <c r="G9" s="34">
        <v>23106.923076923078</v>
      </c>
      <c r="H9" s="35">
        <v>36.33946153846154</v>
      </c>
      <c r="I9" s="35">
        <v>3.318923076923077</v>
      </c>
      <c r="J9" s="35">
        <v>0.6015384615384616</v>
      </c>
      <c r="K9" s="35">
        <v>0.20661538461538462</v>
      </c>
      <c r="L9" s="35">
        <v>0.10853846153846156</v>
      </c>
      <c r="M9" s="35">
        <v>0.547923076923077</v>
      </c>
      <c r="N9" s="35">
        <v>0.1516923076923077</v>
      </c>
      <c r="O9" s="35">
        <v>0.013076923076923076</v>
      </c>
      <c r="P9" s="35">
        <v>0.009153846153846155</v>
      </c>
      <c r="Q9" s="35">
        <v>0.0823846153846154</v>
      </c>
      <c r="R9" s="35">
        <v>0.007846153846153846</v>
      </c>
      <c r="S9" s="35">
        <v>0.24584615384615385</v>
      </c>
      <c r="T9" s="35">
        <v>0</v>
      </c>
      <c r="U9" s="35">
        <v>0.10330769230769231</v>
      </c>
      <c r="V9" s="35">
        <v>0</v>
      </c>
      <c r="W9" s="34">
        <v>582.6491245424869</v>
      </c>
      <c r="X9" s="35">
        <v>2.911392405063291</v>
      </c>
      <c r="Y9" s="35">
        <v>3.612068965517241</v>
      </c>
      <c r="Z9" s="21">
        <v>9.449197860962567</v>
      </c>
      <c r="AC9" s="105"/>
    </row>
    <row r="10" spans="1:29" s="20" customFormat="1" ht="12">
      <c r="A10" s="20">
        <v>480</v>
      </c>
      <c r="B10" s="20">
        <v>480</v>
      </c>
      <c r="C10" s="20">
        <v>505</v>
      </c>
      <c r="D10" s="21">
        <v>0.24047619047619045</v>
      </c>
      <c r="E10" s="21">
        <v>0.25952380952380955</v>
      </c>
      <c r="F10" s="34">
        <v>1208.7128712871288</v>
      </c>
      <c r="G10" s="34">
        <v>18886.13861386139</v>
      </c>
      <c r="H10" s="35">
        <v>38.43059405940595</v>
      </c>
      <c r="I10" s="35">
        <v>2.8890396039603963</v>
      </c>
      <c r="J10" s="35">
        <v>0.4198118811881189</v>
      </c>
      <c r="K10" s="35">
        <v>0.3453465346534654</v>
      </c>
      <c r="L10" s="35">
        <v>0.08201980198019804</v>
      </c>
      <c r="M10" s="35">
        <v>0.3043366336633664</v>
      </c>
      <c r="N10" s="35">
        <v>0.29354455445544564</v>
      </c>
      <c r="O10" s="35">
        <v>0.007554455445544556</v>
      </c>
      <c r="P10" s="35">
        <v>0.010792079207920793</v>
      </c>
      <c r="Q10" s="35">
        <v>0.05072277227722773</v>
      </c>
      <c r="R10" s="35">
        <v>0.008633663366336634</v>
      </c>
      <c r="S10" s="35">
        <v>0.28275247524752484</v>
      </c>
      <c r="T10" s="35">
        <v>0</v>
      </c>
      <c r="U10" s="35">
        <v>0.1208712871287129</v>
      </c>
      <c r="V10" s="35">
        <v>0.0021584158415841586</v>
      </c>
      <c r="W10" s="34">
        <v>457.0742027319978</v>
      </c>
      <c r="X10" s="35">
        <v>1.215625</v>
      </c>
      <c r="Y10" s="35">
        <v>1.0367647058823528</v>
      </c>
      <c r="Z10" s="21">
        <v>15.625</v>
      </c>
      <c r="AA10" s="36">
        <v>-68</v>
      </c>
      <c r="AB10" s="36">
        <v>-16.3</v>
      </c>
      <c r="AC10" s="105">
        <f t="shared" si="0"/>
        <v>1.055472103004292</v>
      </c>
    </row>
    <row r="11" spans="1:29" s="20" customFormat="1" ht="12">
      <c r="A11" s="20">
        <v>540</v>
      </c>
      <c r="B11" s="20">
        <v>540</v>
      </c>
      <c r="C11" s="20">
        <v>481</v>
      </c>
      <c r="D11" s="21">
        <v>0.22904761904761903</v>
      </c>
      <c r="E11" s="21">
        <v>0.27095238095238094</v>
      </c>
      <c r="F11" s="34">
        <v>21163.014553014553</v>
      </c>
      <c r="G11" s="34">
        <v>42444.32432432433</v>
      </c>
      <c r="H11" s="35">
        <v>64.44841787941789</v>
      </c>
      <c r="I11" s="35">
        <v>2.6983139293139295</v>
      </c>
      <c r="J11" s="35">
        <v>0.2425051975051975</v>
      </c>
      <c r="K11" s="35">
        <v>0.1892723492723493</v>
      </c>
      <c r="L11" s="35">
        <v>0.10173388773388774</v>
      </c>
      <c r="M11" s="35">
        <v>0.13012474012474012</v>
      </c>
      <c r="N11" s="35">
        <v>0.26024948024948025</v>
      </c>
      <c r="O11" s="35">
        <v>0.02247609147609148</v>
      </c>
      <c r="P11" s="35">
        <v>0.004731808731808732</v>
      </c>
      <c r="Q11" s="35">
        <v>0.04495218295218296</v>
      </c>
      <c r="R11" s="35">
        <v>0.004731808731808732</v>
      </c>
      <c r="S11" s="35">
        <v>0.18572349272349276</v>
      </c>
      <c r="T11" s="35">
        <v>0.003548856548856549</v>
      </c>
      <c r="U11" s="35">
        <v>0.054415800415800415</v>
      </c>
      <c r="V11" s="35">
        <v>0</v>
      </c>
      <c r="W11" s="34">
        <v>632.1130333673937</v>
      </c>
      <c r="X11" s="35">
        <v>1.28125</v>
      </c>
      <c r="Y11" s="35">
        <v>0.5</v>
      </c>
      <c r="Z11" s="21">
        <v>2.005589714924539</v>
      </c>
      <c r="AA11" s="36"/>
      <c r="AB11" s="36"/>
      <c r="AC11" s="105"/>
    </row>
    <row r="12" spans="1:29" s="20" customFormat="1" ht="12">
      <c r="A12" s="20">
        <v>600</v>
      </c>
      <c r="B12" s="20">
        <v>600</v>
      </c>
      <c r="C12" s="20">
        <v>554</v>
      </c>
      <c r="D12" s="21">
        <v>0.26380952380952377</v>
      </c>
      <c r="E12" s="21">
        <v>0.23619047619047623</v>
      </c>
      <c r="F12" s="34">
        <v>21747.00361010831</v>
      </c>
      <c r="G12" s="34">
        <v>25095.451263537914</v>
      </c>
      <c r="H12" s="35">
        <v>54.05146570397113</v>
      </c>
      <c r="I12" s="35">
        <v>2.602657039711192</v>
      </c>
      <c r="J12" s="35">
        <v>0.3196245487364622</v>
      </c>
      <c r="K12" s="35">
        <v>0.27038267148014444</v>
      </c>
      <c r="L12" s="35">
        <v>0.06177617328519858</v>
      </c>
      <c r="M12" s="35">
        <v>0.17637545126353796</v>
      </c>
      <c r="N12" s="35">
        <v>1.0519855595667873</v>
      </c>
      <c r="O12" s="35">
        <v>0.0644620938628159</v>
      </c>
      <c r="P12" s="35">
        <v>0.003581227436823106</v>
      </c>
      <c r="Q12" s="35">
        <v>0.006267148014440435</v>
      </c>
      <c r="R12" s="35">
        <v>0.001790613718411553</v>
      </c>
      <c r="S12" s="35">
        <v>0.14503971119133577</v>
      </c>
      <c r="T12" s="35">
        <v>0.005371841155234659</v>
      </c>
      <c r="U12" s="35">
        <v>0.026859205776173293</v>
      </c>
      <c r="V12" s="35">
        <v>0</v>
      </c>
      <c r="W12" s="34">
        <v>442.9589595284376</v>
      </c>
      <c r="X12" s="35">
        <v>1.1821192052980134</v>
      </c>
      <c r="Y12" s="35">
        <v>0.1676595744680851</v>
      </c>
      <c r="Z12" s="21">
        <v>1.1539728283244133</v>
      </c>
      <c r="AA12" s="36">
        <v>-66.2</v>
      </c>
      <c r="AB12" s="36">
        <v>-25.4</v>
      </c>
      <c r="AC12" s="105">
        <f t="shared" si="0"/>
        <v>1.0436924394945386</v>
      </c>
    </row>
    <row r="13" spans="1:29" s="20" customFormat="1" ht="12">
      <c r="A13" s="20">
        <v>660</v>
      </c>
      <c r="B13" s="20">
        <v>660</v>
      </c>
      <c r="C13" s="20">
        <v>486</v>
      </c>
      <c r="D13" s="21">
        <v>0.23142857142857143</v>
      </c>
      <c r="E13" s="21">
        <v>0.26857142857142857</v>
      </c>
      <c r="F13" s="34">
        <v>16223.703703703704</v>
      </c>
      <c r="G13" s="34">
        <v>28582.962962962964</v>
      </c>
      <c r="H13" s="35">
        <v>37.67891358024691</v>
      </c>
      <c r="I13" s="35">
        <v>2.1144197530864197</v>
      </c>
      <c r="J13" s="35">
        <v>0.3028888888888889</v>
      </c>
      <c r="K13" s="35">
        <v>0.24022222222222223</v>
      </c>
      <c r="L13" s="35">
        <v>0.06382716049382715</v>
      </c>
      <c r="M13" s="35">
        <v>0.12301234567901234</v>
      </c>
      <c r="N13" s="35">
        <v>0.18567901234567902</v>
      </c>
      <c r="O13" s="35">
        <v>0.07311111111111111</v>
      </c>
      <c r="P13" s="35">
        <v>0</v>
      </c>
      <c r="Q13" s="35">
        <v>0.010444444444444444</v>
      </c>
      <c r="R13" s="35">
        <v>0.0011604938271604938</v>
      </c>
      <c r="S13" s="35">
        <v>0.15550617283950618</v>
      </c>
      <c r="T13" s="35">
        <v>0.0568641975308642</v>
      </c>
      <c r="U13" s="35">
        <v>0</v>
      </c>
      <c r="V13" s="35">
        <v>0.17523456790123457</v>
      </c>
      <c r="W13" s="34">
        <v>718.2852143482064</v>
      </c>
      <c r="X13" s="35">
        <v>1.2608695652173911</v>
      </c>
      <c r="Y13" s="35">
        <v>0.6625</v>
      </c>
      <c r="Z13" s="21">
        <v>1.761802575107296</v>
      </c>
      <c r="AC13" s="105"/>
    </row>
    <row r="14" spans="1:29" s="20" customFormat="1" ht="12">
      <c r="A14" s="20">
        <v>720</v>
      </c>
      <c r="B14" s="20">
        <v>720</v>
      </c>
      <c r="C14" s="20">
        <v>568</v>
      </c>
      <c r="D14" s="21">
        <v>0.2704761904761905</v>
      </c>
      <c r="E14" s="21">
        <v>0.22952380952380952</v>
      </c>
      <c r="F14" s="34">
        <v>3631.9718309859154</v>
      </c>
      <c r="G14" s="34">
        <v>11201.408450704226</v>
      </c>
      <c r="H14" s="35">
        <v>9.76644014084507</v>
      </c>
      <c r="I14" s="35">
        <v>0.42344718309859153</v>
      </c>
      <c r="J14" s="35">
        <v>0.04752112676056338</v>
      </c>
      <c r="K14" s="35">
        <v>0.044126760563380274</v>
      </c>
      <c r="L14" s="35">
        <v>0.04242957746478873</v>
      </c>
      <c r="M14" s="35">
        <v>0.022063380281690137</v>
      </c>
      <c r="N14" s="35">
        <v>0.0704330985915493</v>
      </c>
      <c r="O14" s="35">
        <v>0.021214788732394366</v>
      </c>
      <c r="P14" s="35">
        <v>0</v>
      </c>
      <c r="Q14" s="35">
        <v>0.01866901408450704</v>
      </c>
      <c r="R14" s="35">
        <v>0.0008485915492957747</v>
      </c>
      <c r="S14" s="35">
        <v>0.25203169014084503</v>
      </c>
      <c r="T14" s="35">
        <v>0.0059401408450704225</v>
      </c>
      <c r="U14" s="35">
        <v>0.10607394366197183</v>
      </c>
      <c r="V14" s="35">
        <v>0</v>
      </c>
      <c r="W14" s="34">
        <v>1099.2671552298468</v>
      </c>
      <c r="X14" s="35">
        <v>1.076923076923077</v>
      </c>
      <c r="Y14" s="35">
        <v>0.3132530120481927</v>
      </c>
      <c r="Z14" s="21">
        <v>3.0841121495327104</v>
      </c>
      <c r="AA14" s="36">
        <v>-66.6</v>
      </c>
      <c r="AB14" s="36">
        <v>-19.1</v>
      </c>
      <c r="AC14" s="105">
        <f t="shared" si="0"/>
        <v>1.0508892221984143</v>
      </c>
    </row>
    <row r="15" spans="1:29" s="20" customFormat="1" ht="12">
      <c r="A15" s="20">
        <v>780</v>
      </c>
      <c r="B15" s="20">
        <v>780</v>
      </c>
      <c r="C15" s="20">
        <v>615</v>
      </c>
      <c r="D15" s="21">
        <v>0.2928571428571428</v>
      </c>
      <c r="E15" s="21">
        <v>0.20714285714285718</v>
      </c>
      <c r="F15" s="34">
        <v>9407.317073170734</v>
      </c>
      <c r="G15" s="34">
        <v>20943.65853658537</v>
      </c>
      <c r="H15" s="35">
        <v>17.293902439024397</v>
      </c>
      <c r="I15" s="35">
        <v>1.5935853658536592</v>
      </c>
      <c r="J15" s="35">
        <v>0.12943902439024393</v>
      </c>
      <c r="K15" s="35">
        <v>0.10751219512195125</v>
      </c>
      <c r="L15" s="35">
        <v>0.028292682926829276</v>
      </c>
      <c r="M15" s="35">
        <v>0.03890243902439026</v>
      </c>
      <c r="N15" s="35">
        <v>0.03253658536585367</v>
      </c>
      <c r="O15" s="35">
        <v>0.031829268292682934</v>
      </c>
      <c r="P15" s="35">
        <v>0</v>
      </c>
      <c r="Q15" s="35">
        <v>0.015560975609756101</v>
      </c>
      <c r="R15" s="35">
        <v>0.0028292682926829276</v>
      </c>
      <c r="S15" s="35">
        <v>0.09478048780487809</v>
      </c>
      <c r="T15" s="35">
        <v>0</v>
      </c>
      <c r="U15" s="35">
        <v>0.038195121951219525</v>
      </c>
      <c r="V15" s="35">
        <v>0</v>
      </c>
      <c r="W15" s="34">
        <v>1108.8641725648802</v>
      </c>
      <c r="X15" s="35">
        <v>1.2039473684210527</v>
      </c>
      <c r="Y15" s="35">
        <v>1.1956521739130437</v>
      </c>
      <c r="Z15" s="21">
        <v>2.2263157894736842</v>
      </c>
      <c r="AC15" s="105"/>
    </row>
    <row r="16" spans="1:29" s="20" customFormat="1" ht="12">
      <c r="A16" s="20">
        <v>840</v>
      </c>
      <c r="B16" s="20">
        <v>840</v>
      </c>
      <c r="C16" s="20">
        <v>545</v>
      </c>
      <c r="D16" s="21">
        <v>0.25952380952380955</v>
      </c>
      <c r="E16" s="21">
        <v>0.24047619047619045</v>
      </c>
      <c r="F16" s="34">
        <v>472.5688073394495</v>
      </c>
      <c r="G16" s="34">
        <v>35609.4495412844</v>
      </c>
      <c r="H16" s="35">
        <v>36.09499082568807</v>
      </c>
      <c r="I16" s="35">
        <v>1.2129266055045869</v>
      </c>
      <c r="J16" s="35">
        <v>0.07227522935779815</v>
      </c>
      <c r="K16" s="35">
        <v>0.0648623853211009</v>
      </c>
      <c r="L16" s="35">
        <v>0.025944954128440362</v>
      </c>
      <c r="M16" s="35">
        <v>0.021311926605504582</v>
      </c>
      <c r="N16" s="35">
        <v>0.15381651376146788</v>
      </c>
      <c r="O16" s="35">
        <v>0</v>
      </c>
      <c r="P16" s="35">
        <v>0.0009266055045871557</v>
      </c>
      <c r="Q16" s="35">
        <v>0.025018348623853208</v>
      </c>
      <c r="R16" s="35">
        <v>0.0064862385321100904</v>
      </c>
      <c r="S16" s="35">
        <v>0.029651376146788984</v>
      </c>
      <c r="T16" s="35">
        <v>0</v>
      </c>
      <c r="U16" s="35">
        <v>0</v>
      </c>
      <c r="V16" s="35">
        <v>0</v>
      </c>
      <c r="W16" s="34">
        <v>954.4743312718873</v>
      </c>
      <c r="X16" s="35">
        <v>1.1142857142857143</v>
      </c>
      <c r="Y16" s="35">
        <v>0.13855421686746985</v>
      </c>
      <c r="Z16" s="21">
        <v>75.35294117647058</v>
      </c>
      <c r="AA16" s="36">
        <v>-65.1</v>
      </c>
      <c r="AB16" s="36">
        <v>-17.5</v>
      </c>
      <c r="AC16" s="105">
        <f t="shared" si="0"/>
        <v>1.0509145363140444</v>
      </c>
    </row>
    <row r="17" spans="1:29" s="20" customFormat="1" ht="12">
      <c r="A17" s="20">
        <v>900</v>
      </c>
      <c r="B17" s="20">
        <v>900</v>
      </c>
      <c r="C17" s="20">
        <v>526</v>
      </c>
      <c r="D17" s="21">
        <v>0.25047619047619046</v>
      </c>
      <c r="E17" s="21">
        <v>0.24952380952380954</v>
      </c>
      <c r="F17" s="34">
        <v>2022.281368821293</v>
      </c>
      <c r="G17" s="34">
        <v>17981.368821292777</v>
      </c>
      <c r="H17" s="35">
        <v>20.025566539923954</v>
      </c>
      <c r="I17" s="35">
        <v>1.353832699619772</v>
      </c>
      <c r="J17" s="35">
        <v>0.11854752851711027</v>
      </c>
      <c r="K17" s="35">
        <v>0.12153612167300382</v>
      </c>
      <c r="L17" s="35">
        <v>0.0468212927756654</v>
      </c>
      <c r="M17" s="35">
        <v>0.05877566539923955</v>
      </c>
      <c r="N17" s="35">
        <v>0.573809885931559</v>
      </c>
      <c r="O17" s="35">
        <v>0.011954372623574147</v>
      </c>
      <c r="P17" s="35">
        <v>0</v>
      </c>
      <c r="Q17" s="35">
        <v>0.0189277566539924</v>
      </c>
      <c r="R17" s="35">
        <v>0.0029885931558935367</v>
      </c>
      <c r="S17" s="35">
        <v>0.10858555133079849</v>
      </c>
      <c r="T17" s="35">
        <v>0.006973384030418252</v>
      </c>
      <c r="U17" s="35">
        <v>0.010958174904942967</v>
      </c>
      <c r="V17" s="35">
        <v>0</v>
      </c>
      <c r="W17" s="34">
        <v>841.0605284003542</v>
      </c>
      <c r="X17" s="35">
        <v>0.9754098360655737</v>
      </c>
      <c r="Y17" s="35">
        <v>0.10243055555555555</v>
      </c>
      <c r="Z17" s="21">
        <v>8.891625615763546</v>
      </c>
      <c r="AC17" s="105"/>
    </row>
    <row r="18" spans="1:29" s="20" customFormat="1" ht="12">
      <c r="A18" s="20">
        <v>960</v>
      </c>
      <c r="B18" s="20">
        <v>960</v>
      </c>
      <c r="C18" s="20">
        <v>418</v>
      </c>
      <c r="D18" s="21">
        <v>0.19904761904761903</v>
      </c>
      <c r="E18" s="21">
        <v>0.30095238095238097</v>
      </c>
      <c r="F18" s="34">
        <v>619.9043062200958</v>
      </c>
      <c r="G18" s="34">
        <v>19867.177033492826</v>
      </c>
      <c r="H18" s="35">
        <v>27.086794258373207</v>
      </c>
      <c r="I18" s="35">
        <v>3.1766315789473687</v>
      </c>
      <c r="J18" s="35">
        <v>0.1527081339712919</v>
      </c>
      <c r="K18" s="35">
        <v>0.2192344497607656</v>
      </c>
      <c r="L18" s="35">
        <v>0.05140669856459332</v>
      </c>
      <c r="M18" s="35">
        <v>0.12851674641148328</v>
      </c>
      <c r="N18" s="35">
        <v>0.13456459330143541</v>
      </c>
      <c r="O18" s="35">
        <v>0</v>
      </c>
      <c r="P18" s="35">
        <v>0.0015119617224880386</v>
      </c>
      <c r="Q18" s="35">
        <v>0.05291866028708136</v>
      </c>
      <c r="R18" s="35">
        <v>0.004535885167464115</v>
      </c>
      <c r="S18" s="35">
        <v>0.16631578947368425</v>
      </c>
      <c r="T18" s="35">
        <v>0</v>
      </c>
      <c r="U18" s="35">
        <v>0</v>
      </c>
      <c r="V18" s="35">
        <v>0</v>
      </c>
      <c r="W18" s="34">
        <v>656.4748201438849</v>
      </c>
      <c r="X18" s="35">
        <v>0.6965517241379311</v>
      </c>
      <c r="Y18" s="35">
        <v>0.955056179775281</v>
      </c>
      <c r="Z18" s="21">
        <v>32.048780487804876</v>
      </c>
      <c r="AA18" s="36">
        <v>-63.8</v>
      </c>
      <c r="AB18" s="36">
        <v>-12.6</v>
      </c>
      <c r="AC18" s="105">
        <f t="shared" si="0"/>
        <v>1.054689168980987</v>
      </c>
    </row>
    <row r="19" spans="1:29" s="20" customFormat="1" ht="12">
      <c r="A19" s="20">
        <v>1020</v>
      </c>
      <c r="B19" s="20">
        <v>1020</v>
      </c>
      <c r="C19" s="20">
        <v>367</v>
      </c>
      <c r="D19" s="21">
        <v>0.17476190476190476</v>
      </c>
      <c r="E19" s="21">
        <v>0.3252380952380952</v>
      </c>
      <c r="F19" s="34">
        <v>8895.749318801089</v>
      </c>
      <c r="G19" s="34">
        <v>16991.25340599455</v>
      </c>
      <c r="H19" s="35">
        <v>25.096062670299723</v>
      </c>
      <c r="I19" s="35">
        <v>1.5967683923705722</v>
      </c>
      <c r="J19" s="35">
        <v>0.10421798365122616</v>
      </c>
      <c r="K19" s="35">
        <v>0.1395776566757493</v>
      </c>
      <c r="L19" s="35">
        <v>0.05024795640326975</v>
      </c>
      <c r="M19" s="35">
        <v>0.06513623978201635</v>
      </c>
      <c r="N19" s="35">
        <v>0.2233242506811989</v>
      </c>
      <c r="O19" s="35">
        <v>0</v>
      </c>
      <c r="P19" s="35">
        <v>0</v>
      </c>
      <c r="Q19" s="35">
        <v>0.07071934604904632</v>
      </c>
      <c r="R19" s="35">
        <v>0.011166212534059946</v>
      </c>
      <c r="S19" s="35">
        <v>0.3182370572207085</v>
      </c>
      <c r="T19" s="35">
        <v>0</v>
      </c>
      <c r="U19" s="35">
        <v>0</v>
      </c>
      <c r="V19" s="35">
        <v>0</v>
      </c>
      <c r="W19" s="34">
        <v>636.5474447465664</v>
      </c>
      <c r="X19" s="35">
        <v>0.7466666666666667</v>
      </c>
      <c r="Y19" s="35">
        <v>0.2916666666666667</v>
      </c>
      <c r="Z19" s="21">
        <v>1.9100418410041844</v>
      </c>
      <c r="AC19" s="105"/>
    </row>
    <row r="20" spans="1:29" s="20" customFormat="1" ht="12">
      <c r="A20" s="20">
        <v>1080</v>
      </c>
      <c r="B20" s="20">
        <v>1080</v>
      </c>
      <c r="C20" s="20">
        <v>428</v>
      </c>
      <c r="D20" s="21">
        <v>0.2038095238095238</v>
      </c>
      <c r="E20" s="21">
        <v>0.2961904761904762</v>
      </c>
      <c r="F20" s="34">
        <v>930.0934579439253</v>
      </c>
      <c r="G20" s="34">
        <v>13471.822429906544</v>
      </c>
      <c r="H20" s="35">
        <v>20.549252336448603</v>
      </c>
      <c r="I20" s="35">
        <v>0.8923084112149534</v>
      </c>
      <c r="J20" s="35">
        <v>0.1395140186915888</v>
      </c>
      <c r="K20" s="35">
        <v>0.17148598130841122</v>
      </c>
      <c r="L20" s="35">
        <v>0.04214485981308412</v>
      </c>
      <c r="M20" s="35">
        <v>0.19764485981308416</v>
      </c>
      <c r="N20" s="35">
        <v>0.4752196261682244</v>
      </c>
      <c r="O20" s="35">
        <v>0.03197196261682243</v>
      </c>
      <c r="P20" s="35">
        <v>0.0029065420560747666</v>
      </c>
      <c r="Q20" s="35">
        <v>0.04505140186915888</v>
      </c>
      <c r="R20" s="35">
        <v>0.007266355140186917</v>
      </c>
      <c r="S20" s="35">
        <v>1.6218504672897203</v>
      </c>
      <c r="T20" s="35">
        <v>0.018892523364485984</v>
      </c>
      <c r="U20" s="35">
        <v>0.3080934579439253</v>
      </c>
      <c r="V20" s="35">
        <v>0.22961682242990658</v>
      </c>
      <c r="W20" s="34">
        <v>628.3041886945913</v>
      </c>
      <c r="X20" s="35">
        <v>0.8135593220338984</v>
      </c>
      <c r="Y20" s="35">
        <v>0.4159021406727829</v>
      </c>
      <c r="Z20" s="21">
        <v>14.484375</v>
      </c>
      <c r="AA20" s="36">
        <v>-64.6</v>
      </c>
      <c r="AB20" s="36">
        <v>-11.8</v>
      </c>
      <c r="AC20" s="105">
        <f t="shared" si="0"/>
        <v>1.0564464400256575</v>
      </c>
    </row>
    <row r="21" spans="1:29" s="20" customFormat="1" ht="12">
      <c r="A21" s="20">
        <v>1140</v>
      </c>
      <c r="B21" s="20">
        <v>1140</v>
      </c>
      <c r="C21" s="20">
        <v>427</v>
      </c>
      <c r="D21" s="21">
        <v>0.2033333333333333</v>
      </c>
      <c r="E21" s="21">
        <v>0.2966666666666667</v>
      </c>
      <c r="F21" s="34">
        <v>423.1147540983608</v>
      </c>
      <c r="G21" s="34">
        <v>12372.459016393444</v>
      </c>
      <c r="H21" s="35">
        <v>23.99352459016394</v>
      </c>
      <c r="I21" s="35">
        <v>13.4594262295082</v>
      </c>
      <c r="J21" s="35">
        <v>0.13422950819672133</v>
      </c>
      <c r="K21" s="35">
        <v>0.06565573770491805</v>
      </c>
      <c r="L21" s="35">
        <v>0.048147540983606574</v>
      </c>
      <c r="M21" s="35">
        <v>0.05544262295081968</v>
      </c>
      <c r="N21" s="35">
        <v>0.00875409836065574</v>
      </c>
      <c r="O21" s="35">
        <v>0</v>
      </c>
      <c r="P21" s="35">
        <v>0.029180327868852465</v>
      </c>
      <c r="Q21" s="35">
        <v>0.00437704918032787</v>
      </c>
      <c r="R21" s="35">
        <v>0.05836065573770493</v>
      </c>
      <c r="S21" s="35">
        <v>0</v>
      </c>
      <c r="T21" s="35">
        <v>0</v>
      </c>
      <c r="U21" s="35">
        <v>0</v>
      </c>
      <c r="V21" s="35">
        <v>0</v>
      </c>
      <c r="W21" s="34">
        <v>330.34670821971173</v>
      </c>
      <c r="X21" s="35">
        <v>2.0444444444444443</v>
      </c>
      <c r="Y21" s="35">
        <v>6.333333333333332</v>
      </c>
      <c r="Z21" s="21">
        <v>29.241379310344822</v>
      </c>
      <c r="AC21" s="105"/>
    </row>
    <row r="22" spans="1:29" s="20" customFormat="1" ht="12">
      <c r="A22" s="20">
        <v>1200</v>
      </c>
      <c r="B22" s="20">
        <v>1200</v>
      </c>
      <c r="C22" s="20">
        <v>378</v>
      </c>
      <c r="D22" s="21">
        <v>0.18</v>
      </c>
      <c r="E22" s="21">
        <v>0.32</v>
      </c>
      <c r="F22" s="34">
        <v>1084.4444444444446</v>
      </c>
      <c r="G22" s="34">
        <v>26471.111111111113</v>
      </c>
      <c r="H22" s="35">
        <v>56.47466666666667</v>
      </c>
      <c r="I22" s="35">
        <v>3.102222222222222</v>
      </c>
      <c r="J22" s="35">
        <v>0.14222222222222222</v>
      </c>
      <c r="K22" s="35">
        <v>0.24533333333333338</v>
      </c>
      <c r="L22" s="35">
        <v>0.0728888888888889</v>
      </c>
      <c r="M22" s="35">
        <v>0.09244444444444444</v>
      </c>
      <c r="N22" s="35">
        <v>0.1671111111111111</v>
      </c>
      <c r="O22" s="35">
        <v>0.03377777777777778</v>
      </c>
      <c r="P22" s="35">
        <v>0.003555555555555556</v>
      </c>
      <c r="Q22" s="35">
        <v>0.017777777777777778</v>
      </c>
      <c r="R22" s="35">
        <v>0.001777777777777778</v>
      </c>
      <c r="S22" s="35">
        <v>0.46755555555555556</v>
      </c>
      <c r="T22" s="35">
        <v>0.017777777777777778</v>
      </c>
      <c r="U22" s="35">
        <v>0.11022222222222222</v>
      </c>
      <c r="V22" s="35">
        <v>0.019555555555555555</v>
      </c>
      <c r="W22" s="34">
        <v>444.31845309142994</v>
      </c>
      <c r="X22" s="35">
        <v>0.5797101449275361</v>
      </c>
      <c r="Y22" s="35">
        <v>0.5531914893617021</v>
      </c>
      <c r="Z22" s="21">
        <v>24.40983606557377</v>
      </c>
      <c r="AA22" s="36">
        <v>-64.2</v>
      </c>
      <c r="AB22" s="36">
        <v>-12.5</v>
      </c>
      <c r="AC22" s="105">
        <f t="shared" si="0"/>
        <v>1.0552468476170123</v>
      </c>
    </row>
    <row r="23" spans="1:29" s="20" customFormat="1" ht="12">
      <c r="A23" s="20">
        <v>1260</v>
      </c>
      <c r="B23" s="20">
        <v>1260</v>
      </c>
      <c r="C23" s="20">
        <v>522</v>
      </c>
      <c r="D23" s="21">
        <v>0.24857142857142855</v>
      </c>
      <c r="E23" s="21">
        <v>0.25142857142857145</v>
      </c>
      <c r="F23" s="34">
        <v>647.3563218390805</v>
      </c>
      <c r="G23" s="34">
        <v>20.697195402298853</v>
      </c>
      <c r="H23" s="35">
        <v>0.06473563218390806</v>
      </c>
      <c r="I23" s="35">
        <v>0.09811494252873565</v>
      </c>
      <c r="J23" s="35">
        <v>0</v>
      </c>
      <c r="K23" s="35">
        <v>0</v>
      </c>
      <c r="L23" s="35">
        <v>0</v>
      </c>
      <c r="M23" s="35">
        <v>0</v>
      </c>
      <c r="N23" s="35">
        <v>0</v>
      </c>
      <c r="O23" s="35">
        <v>0</v>
      </c>
      <c r="P23" s="35">
        <v>0</v>
      </c>
      <c r="Q23" s="35">
        <v>0</v>
      </c>
      <c r="R23" s="35">
        <v>0</v>
      </c>
      <c r="S23" s="35">
        <v>0</v>
      </c>
      <c r="T23" s="35">
        <v>0</v>
      </c>
      <c r="U23" s="35">
        <v>0</v>
      </c>
      <c r="V23" s="35">
        <v>0</v>
      </c>
      <c r="W23" s="34">
        <v>127.09316770186335</v>
      </c>
      <c r="X23" s="35"/>
      <c r="Y23" s="35"/>
      <c r="Z23" s="21">
        <v>0.031971875000000004</v>
      </c>
      <c r="AC23" s="105"/>
    </row>
    <row r="24" spans="1:29" s="20" customFormat="1" ht="12">
      <c r="A24" s="20">
        <v>1320</v>
      </c>
      <c r="B24" s="20">
        <v>1320</v>
      </c>
      <c r="C24" s="20">
        <v>612</v>
      </c>
      <c r="D24" s="21">
        <v>0.29142857142857137</v>
      </c>
      <c r="E24" s="21">
        <v>0.20857142857142863</v>
      </c>
      <c r="F24" s="34">
        <v>13827.058823529418</v>
      </c>
      <c r="G24" s="34">
        <v>16145.882352941184</v>
      </c>
      <c r="H24" s="35">
        <v>68.89052941176475</v>
      </c>
      <c r="I24" s="35">
        <v>5.384107843137257</v>
      </c>
      <c r="J24" s="35">
        <v>1.5480294117647064</v>
      </c>
      <c r="K24" s="35">
        <v>0.9017647058823535</v>
      </c>
      <c r="L24" s="35">
        <v>0.12596078431372554</v>
      </c>
      <c r="M24" s="35">
        <v>0.925382352941177</v>
      </c>
      <c r="N24" s="35">
        <v>0.3506862745098041</v>
      </c>
      <c r="O24" s="35">
        <v>0.07156862745098043</v>
      </c>
      <c r="P24" s="35">
        <v>0.015029411764705888</v>
      </c>
      <c r="Q24" s="35">
        <v>0.18822549019607854</v>
      </c>
      <c r="R24" s="35">
        <v>0.026480392156862757</v>
      </c>
      <c r="S24" s="35">
        <v>2.1291666666666678</v>
      </c>
      <c r="T24" s="35">
        <v>0.03506862745098041</v>
      </c>
      <c r="U24" s="35">
        <v>0.460901960784314</v>
      </c>
      <c r="V24" s="35">
        <v>0.10950000000000004</v>
      </c>
      <c r="W24" s="34">
        <v>217.38083078790913</v>
      </c>
      <c r="X24" s="35">
        <v>1.7166666666666663</v>
      </c>
      <c r="Y24" s="35">
        <v>2.6387755102040815</v>
      </c>
      <c r="Z24" s="21">
        <v>1.1677018633540373</v>
      </c>
      <c r="AA24" s="36">
        <v>-63.4</v>
      </c>
      <c r="AB24" s="36">
        <v>-27.4</v>
      </c>
      <c r="AC24" s="105">
        <f t="shared" si="0"/>
        <v>1.0384368994234465</v>
      </c>
    </row>
    <row r="25" spans="1:29" s="20" customFormat="1" ht="12">
      <c r="A25" s="20">
        <v>1380</v>
      </c>
      <c r="B25" s="20">
        <v>1380</v>
      </c>
      <c r="C25" s="20">
        <v>488</v>
      </c>
      <c r="D25" s="21">
        <v>0.23238095238095238</v>
      </c>
      <c r="E25" s="21">
        <v>0.26761904761904765</v>
      </c>
      <c r="F25" s="34">
        <v>18092.254098360656</v>
      </c>
      <c r="G25" s="34">
        <v>16192.049180327871</v>
      </c>
      <c r="H25" s="35">
        <v>158.63831967213116</v>
      </c>
      <c r="I25" s="35">
        <v>16.559422131147542</v>
      </c>
      <c r="J25" s="35">
        <v>5.737467213114755</v>
      </c>
      <c r="K25" s="35">
        <v>3.9178770491803285</v>
      </c>
      <c r="L25" s="35">
        <v>0.41113524590163936</v>
      </c>
      <c r="M25" s="35">
        <v>3.8257459016393445</v>
      </c>
      <c r="N25" s="35">
        <v>1.0618114754098362</v>
      </c>
      <c r="O25" s="35">
        <v>0.2602704918032787</v>
      </c>
      <c r="P25" s="35">
        <v>0.05988524590163934</v>
      </c>
      <c r="Q25" s="35">
        <v>0.7151680327868852</v>
      </c>
      <c r="R25" s="35">
        <v>0.10479918032786886</v>
      </c>
      <c r="S25" s="35">
        <v>7.958979508196721</v>
      </c>
      <c r="T25" s="35">
        <v>0.0955860655737705</v>
      </c>
      <c r="U25" s="35">
        <v>1.635327868852459</v>
      </c>
      <c r="V25" s="35">
        <v>0.47447540983606556</v>
      </c>
      <c r="W25" s="34">
        <v>92.42156327853336</v>
      </c>
      <c r="X25" s="35">
        <v>1.4644326866549089</v>
      </c>
      <c r="Y25" s="35">
        <v>3.603036876355748</v>
      </c>
      <c r="Z25" s="21">
        <v>0.8949713558243159</v>
      </c>
      <c r="AC25" s="105"/>
    </row>
    <row r="26" spans="1:29" s="20" customFormat="1" ht="12">
      <c r="A26" s="20">
        <v>1440</v>
      </c>
      <c r="B26" s="20">
        <v>1440</v>
      </c>
      <c r="C26" s="20">
        <v>510</v>
      </c>
      <c r="D26" s="21">
        <v>0.24285714285714283</v>
      </c>
      <c r="E26" s="21">
        <v>0.2571428571428572</v>
      </c>
      <c r="F26" s="34">
        <v>264.7058823529412</v>
      </c>
      <c r="G26" s="34">
        <v>15469.411764705885</v>
      </c>
      <c r="H26" s="35">
        <v>118.59670588235296</v>
      </c>
      <c r="I26" s="35">
        <v>16.114235294117652</v>
      </c>
      <c r="J26" s="35">
        <v>5.256000000000002</v>
      </c>
      <c r="K26" s="35">
        <v>3.0038823529411776</v>
      </c>
      <c r="L26" s="35">
        <v>0.2318823529411765</v>
      </c>
      <c r="M26" s="35">
        <v>1.9302352941176475</v>
      </c>
      <c r="N26" s="35">
        <v>0.6681176470588237</v>
      </c>
      <c r="O26" s="35">
        <v>0.16200000000000003</v>
      </c>
      <c r="P26" s="35">
        <v>0.0211764705882353</v>
      </c>
      <c r="Q26" s="35">
        <v>0.34835294117647064</v>
      </c>
      <c r="R26" s="35">
        <v>0.0423529411764706</v>
      </c>
      <c r="S26" s="35">
        <v>4.705411764705883</v>
      </c>
      <c r="T26" s="35">
        <v>0.08576470588235297</v>
      </c>
      <c r="U26" s="35">
        <v>0.8894117647058826</v>
      </c>
      <c r="V26" s="35">
        <v>0.37905882352941184</v>
      </c>
      <c r="W26" s="34">
        <v>114.83411540003301</v>
      </c>
      <c r="X26" s="35">
        <v>1.7497356362354601</v>
      </c>
      <c r="Y26" s="35">
        <v>2.8890649762282092</v>
      </c>
      <c r="Z26" s="21">
        <v>58.44</v>
      </c>
      <c r="AA26" s="36">
        <v>-62.3</v>
      </c>
      <c r="AB26" s="36">
        <v>-27.7</v>
      </c>
      <c r="AC26" s="105">
        <f t="shared" si="0"/>
        <v>1.0368987949237496</v>
      </c>
    </row>
    <row r="27" spans="1:29" s="20" customFormat="1" ht="12">
      <c r="A27" s="20">
        <v>1500</v>
      </c>
      <c r="B27" s="20">
        <v>1500</v>
      </c>
      <c r="C27" s="20">
        <v>540</v>
      </c>
      <c r="D27" s="21">
        <v>0.2571428571428571</v>
      </c>
      <c r="E27" s="21">
        <v>0.24285714285714288</v>
      </c>
      <c r="F27" s="34">
        <v>17037.77777777778</v>
      </c>
      <c r="G27" s="34">
        <v>12674.444444444447</v>
      </c>
      <c r="H27" s="35">
        <v>94.49450000000002</v>
      </c>
      <c r="I27" s="35">
        <v>11.023555555555559</v>
      </c>
      <c r="J27" s="35">
        <v>3.4868888888888896</v>
      </c>
      <c r="K27" s="35">
        <v>3.06</v>
      </c>
      <c r="L27" s="35">
        <v>0.2512222222222223</v>
      </c>
      <c r="M27" s="35">
        <v>1.9021111111111113</v>
      </c>
      <c r="N27" s="35">
        <v>1.105</v>
      </c>
      <c r="O27" s="35">
        <v>0.1416666666666667</v>
      </c>
      <c r="P27" s="35">
        <v>0.021722222222222226</v>
      </c>
      <c r="Q27" s="35">
        <v>0.6696111111111113</v>
      </c>
      <c r="R27" s="35">
        <v>0.08594444444444446</v>
      </c>
      <c r="S27" s="35">
        <v>5.261500000000001</v>
      </c>
      <c r="T27" s="35">
        <v>0.02077777777777778</v>
      </c>
      <c r="U27" s="35">
        <v>1.1352222222222224</v>
      </c>
      <c r="V27" s="35">
        <v>3.1997777777777783</v>
      </c>
      <c r="W27" s="34">
        <v>120.11635712687402</v>
      </c>
      <c r="X27" s="35">
        <v>1.139506172839506</v>
      </c>
      <c r="Y27" s="35">
        <v>1.7213675213675212</v>
      </c>
      <c r="Z27" s="21">
        <v>0.7439024390243902</v>
      </c>
      <c r="AC27" s="105"/>
    </row>
    <row r="28" spans="1:29" s="20" customFormat="1" ht="12">
      <c r="A28" s="20">
        <v>1560</v>
      </c>
      <c r="B28" s="20">
        <v>1560</v>
      </c>
      <c r="C28" s="20">
        <v>510</v>
      </c>
      <c r="D28" s="21">
        <v>0.24285714285714283</v>
      </c>
      <c r="E28" s="21">
        <v>0.2571428571428572</v>
      </c>
      <c r="F28" s="34">
        <v>35968.23529411766</v>
      </c>
      <c r="G28" s="34">
        <v>13764.705882352944</v>
      </c>
      <c r="H28" s="35">
        <v>94.45976470588238</v>
      </c>
      <c r="I28" s="35">
        <v>11.34</v>
      </c>
      <c r="J28" s="35">
        <v>3.031411764705883</v>
      </c>
      <c r="K28" s="35">
        <v>2.428941176470589</v>
      </c>
      <c r="L28" s="35">
        <v>0.28482352941176475</v>
      </c>
      <c r="M28" s="35">
        <v>1.445294117647059</v>
      </c>
      <c r="N28" s="35">
        <v>0.8195294117647061</v>
      </c>
      <c r="O28" s="35">
        <v>0.15776470588235297</v>
      </c>
      <c r="P28" s="35">
        <v>0.030705882352941187</v>
      </c>
      <c r="Q28" s="35">
        <v>0.3981176470588236</v>
      </c>
      <c r="R28" s="35">
        <v>0.06776470588235295</v>
      </c>
      <c r="S28" s="35">
        <v>4.09129411764706</v>
      </c>
      <c r="T28" s="35">
        <v>0.04976470588235295</v>
      </c>
      <c r="U28" s="35">
        <v>1.0736470588235296</v>
      </c>
      <c r="V28" s="35">
        <v>0.3102352941176471</v>
      </c>
      <c r="W28" s="34">
        <v>130.10147915373992</v>
      </c>
      <c r="X28" s="35">
        <v>1.2480383609415866</v>
      </c>
      <c r="Y28" s="35">
        <v>1.763565891472868</v>
      </c>
      <c r="Z28" s="21">
        <v>0.38269060936120103</v>
      </c>
      <c r="AA28" s="36">
        <v>-58.5</v>
      </c>
      <c r="AB28" s="36">
        <v>-27.7</v>
      </c>
      <c r="AC28" s="105">
        <f t="shared" si="0"/>
        <v>1.0327137546468401</v>
      </c>
    </row>
    <row r="29" spans="1:29" s="20" customFormat="1" ht="12">
      <c r="A29" s="20">
        <v>1620</v>
      </c>
      <c r="B29" s="20">
        <v>1620</v>
      </c>
      <c r="C29" s="20">
        <v>538</v>
      </c>
      <c r="D29" s="21">
        <v>0.2561904761904762</v>
      </c>
      <c r="E29" s="21">
        <v>0.2438095238095238</v>
      </c>
      <c r="F29" s="34">
        <v>285.5018587360595</v>
      </c>
      <c r="G29" s="34">
        <v>8936.208178438663</v>
      </c>
      <c r="H29" s="35">
        <v>47.17918215613383</v>
      </c>
      <c r="I29" s="35">
        <v>5.080029739776952</v>
      </c>
      <c r="J29" s="35">
        <v>1.2343197026022306</v>
      </c>
      <c r="K29" s="35">
        <v>1.0287583643122675</v>
      </c>
      <c r="L29" s="35">
        <v>0.1627360594795539</v>
      </c>
      <c r="M29" s="35">
        <v>0.5376951672862452</v>
      </c>
      <c r="N29" s="35">
        <v>0.30263197026022304</v>
      </c>
      <c r="O29" s="35">
        <v>0.0390185873605948</v>
      </c>
      <c r="P29" s="35">
        <v>0.03426022304832713</v>
      </c>
      <c r="Q29" s="35">
        <v>0.24172490706319705</v>
      </c>
      <c r="R29" s="35">
        <v>0.024743494423791822</v>
      </c>
      <c r="S29" s="35">
        <v>1.6606691449814128</v>
      </c>
      <c r="T29" s="35">
        <v>0</v>
      </c>
      <c r="U29" s="35">
        <v>0.6661710037174721</v>
      </c>
      <c r="V29" s="35">
        <v>0.11705576208178438</v>
      </c>
      <c r="W29" s="34">
        <v>170.9977600932384</v>
      </c>
      <c r="X29" s="35">
        <v>1.1998149861239595</v>
      </c>
      <c r="Y29" s="35">
        <v>1.7767295597484274</v>
      </c>
      <c r="Z29" s="21">
        <v>31.3</v>
      </c>
      <c r="AC29" s="105"/>
    </row>
    <row r="30" spans="1:29" s="20" customFormat="1" ht="12">
      <c r="A30" s="20">
        <v>1680</v>
      </c>
      <c r="B30" s="20">
        <v>1680</v>
      </c>
      <c r="C30" s="20">
        <v>593</v>
      </c>
      <c r="D30" s="21">
        <v>0.28238095238095234</v>
      </c>
      <c r="E30" s="21">
        <v>0.21761904761904766</v>
      </c>
      <c r="F30" s="34">
        <v>5463.962900505904</v>
      </c>
      <c r="G30" s="34">
        <v>7691.163575042161</v>
      </c>
      <c r="H30" s="35">
        <v>26.76725295109613</v>
      </c>
      <c r="I30" s="35">
        <v>2.206392917369309</v>
      </c>
      <c r="J30" s="35">
        <v>0.4192377740303543</v>
      </c>
      <c r="K30" s="35">
        <v>0.36066779089376066</v>
      </c>
      <c r="L30" s="35">
        <v>0.100956155143339</v>
      </c>
      <c r="M30" s="35">
        <v>0.19189376053962906</v>
      </c>
      <c r="N30" s="35">
        <v>0.11020404721753797</v>
      </c>
      <c r="O30" s="35">
        <v>0.024661045531197308</v>
      </c>
      <c r="P30" s="35">
        <v>0.011559865092748738</v>
      </c>
      <c r="Q30" s="35">
        <v>0.08554300168634067</v>
      </c>
      <c r="R30" s="35">
        <v>0.012330522765598654</v>
      </c>
      <c r="S30" s="35">
        <v>0.6011129848229344</v>
      </c>
      <c r="T30" s="35">
        <v>0.010789207419898823</v>
      </c>
      <c r="U30" s="35">
        <v>0.12792917369308604</v>
      </c>
      <c r="V30" s="35">
        <v>0</v>
      </c>
      <c r="W30" s="34">
        <v>265.45377167783806</v>
      </c>
      <c r="X30" s="35">
        <v>1.1623931623931625</v>
      </c>
      <c r="Y30" s="35">
        <v>1.7412587412587412</v>
      </c>
      <c r="Z30" s="21">
        <v>1.4076163610719323</v>
      </c>
      <c r="AA30" s="36">
        <v>-58.7</v>
      </c>
      <c r="AB30" s="36">
        <v>-22</v>
      </c>
      <c r="AC30" s="105">
        <f t="shared" si="0"/>
        <v>1.0389886327419526</v>
      </c>
    </row>
    <row r="31" spans="1:29" s="20" customFormat="1" ht="12">
      <c r="A31" s="20">
        <v>1740</v>
      </c>
      <c r="B31" s="20">
        <v>1740</v>
      </c>
      <c r="C31" s="20">
        <v>427</v>
      </c>
      <c r="D31" s="21">
        <v>0.2033333333333333</v>
      </c>
      <c r="E31" s="21">
        <v>0.2966666666666667</v>
      </c>
      <c r="F31" s="34">
        <v>61337.04918032788</v>
      </c>
      <c r="G31" s="34">
        <v>19521.639344262298</v>
      </c>
      <c r="H31" s="35">
        <v>36.59650819672132</v>
      </c>
      <c r="I31" s="35">
        <v>2.939918032786886</v>
      </c>
      <c r="J31" s="35">
        <v>0.7528524590163936</v>
      </c>
      <c r="K31" s="35">
        <v>0.5777704918032788</v>
      </c>
      <c r="L31" s="35">
        <v>0.06857377049180328</v>
      </c>
      <c r="M31" s="35">
        <v>0.40852459016393455</v>
      </c>
      <c r="N31" s="35">
        <v>0.2947213114754099</v>
      </c>
      <c r="O31" s="35">
        <v>0.10796721311475412</v>
      </c>
      <c r="P31" s="35">
        <v>0.00437704918032787</v>
      </c>
      <c r="Q31" s="35">
        <v>0.1590327868852459</v>
      </c>
      <c r="R31" s="35">
        <v>0.02772131147540984</v>
      </c>
      <c r="S31" s="35">
        <v>1.6136721311475413</v>
      </c>
      <c r="T31" s="35">
        <v>0.02772131147540984</v>
      </c>
      <c r="U31" s="35">
        <v>0.28013114754098367</v>
      </c>
      <c r="V31" s="35">
        <v>0.28450819672131156</v>
      </c>
      <c r="W31" s="34">
        <v>493.7633773710237</v>
      </c>
      <c r="X31" s="35">
        <v>1.3030303030303032</v>
      </c>
      <c r="Y31" s="35">
        <v>1.3861386138613863</v>
      </c>
      <c r="Z31" s="21">
        <v>0.3182683158896289</v>
      </c>
      <c r="AC31" s="105"/>
    </row>
    <row r="32" spans="1:29" s="20" customFormat="1" ht="12">
      <c r="A32" s="20">
        <v>1800</v>
      </c>
      <c r="B32" s="20">
        <v>1800</v>
      </c>
      <c r="C32" s="20">
        <v>442</v>
      </c>
      <c r="D32" s="21">
        <v>0.21047619047619046</v>
      </c>
      <c r="E32" s="21">
        <v>0.2895238095238095</v>
      </c>
      <c r="F32" s="34">
        <v>385.158371040724</v>
      </c>
      <c r="G32" s="34">
        <v>16864.43438914027</v>
      </c>
      <c r="H32" s="35">
        <v>29.669574660633486</v>
      </c>
      <c r="I32" s="35">
        <v>1.8473846153846154</v>
      </c>
      <c r="J32" s="35">
        <v>0.3205067873303168</v>
      </c>
      <c r="K32" s="35">
        <v>0.30400000000000005</v>
      </c>
      <c r="L32" s="35">
        <v>0.06602714932126698</v>
      </c>
      <c r="M32" s="35">
        <v>0.16231674208144797</v>
      </c>
      <c r="N32" s="35">
        <v>0.14443438914027149</v>
      </c>
      <c r="O32" s="35">
        <v>0.013755656108597287</v>
      </c>
      <c r="P32" s="35">
        <v>0.005502262443438914</v>
      </c>
      <c r="Q32" s="35">
        <v>0.0096289592760181</v>
      </c>
      <c r="R32" s="35">
        <v>0.004126696832579186</v>
      </c>
      <c r="S32" s="35">
        <v>0</v>
      </c>
      <c r="T32" s="35">
        <v>0</v>
      </c>
      <c r="U32" s="35">
        <v>0.31500452488687786</v>
      </c>
      <c r="V32" s="35">
        <v>0</v>
      </c>
      <c r="W32" s="34">
        <v>535.090782122905</v>
      </c>
      <c r="X32" s="35">
        <v>1.0542986425339367</v>
      </c>
      <c r="Y32" s="35">
        <v>1.123809523809524</v>
      </c>
      <c r="Z32" s="21">
        <v>43.785714285714285</v>
      </c>
      <c r="AA32" s="36">
        <v>-55.5</v>
      </c>
      <c r="AB32" s="36">
        <v>-11.4</v>
      </c>
      <c r="AC32" s="105">
        <f t="shared" si="0"/>
        <v>1.046691371095818</v>
      </c>
    </row>
    <row r="33" spans="1:29" s="20" customFormat="1" ht="12">
      <c r="A33" s="20">
        <v>1860</v>
      </c>
      <c r="B33" s="20">
        <v>1860</v>
      </c>
      <c r="C33" s="20">
        <v>473</v>
      </c>
      <c r="D33" s="21">
        <v>0.22523809523809524</v>
      </c>
      <c r="E33" s="21">
        <v>0.27476190476190476</v>
      </c>
      <c r="F33" s="34">
        <v>512.3467230443974</v>
      </c>
      <c r="G33" s="34">
        <v>21481.96617336152</v>
      </c>
      <c r="H33" s="35">
        <v>23.306896405919662</v>
      </c>
      <c r="I33" s="35">
        <v>1.8639661733615223</v>
      </c>
      <c r="J33" s="35">
        <v>0.3122875264270613</v>
      </c>
      <c r="K33" s="35">
        <v>0.33058562367864697</v>
      </c>
      <c r="L33" s="35">
        <v>0.06221353065539111</v>
      </c>
      <c r="M33" s="35">
        <v>0.1329661733615222</v>
      </c>
      <c r="N33" s="35">
        <v>0.1585835095137421</v>
      </c>
      <c r="O33" s="35">
        <v>0.009758985200845666</v>
      </c>
      <c r="P33" s="35">
        <v>0</v>
      </c>
      <c r="Q33" s="35">
        <v>0.0146384778012685</v>
      </c>
      <c r="R33" s="35">
        <v>0.0012198731501057083</v>
      </c>
      <c r="S33" s="35">
        <v>0.4123171247357294</v>
      </c>
      <c r="T33" s="35">
        <v>0</v>
      </c>
      <c r="U33" s="35">
        <v>0.29032980972515854</v>
      </c>
      <c r="V33" s="35">
        <v>0</v>
      </c>
      <c r="W33" s="34">
        <v>853.4457691189299</v>
      </c>
      <c r="X33" s="35">
        <v>0.9446494464944648</v>
      </c>
      <c r="Y33" s="35">
        <v>0.8384615384615384</v>
      </c>
      <c r="Z33" s="21">
        <v>41.92857142857143</v>
      </c>
      <c r="AC33" s="105"/>
    </row>
    <row r="34" spans="1:29" s="20" customFormat="1" ht="12">
      <c r="A34" s="20">
        <v>1920</v>
      </c>
      <c r="B34" s="20">
        <v>1920</v>
      </c>
      <c r="C34" s="20">
        <v>373</v>
      </c>
      <c r="D34" s="21">
        <v>0.17761904761904762</v>
      </c>
      <c r="E34" s="21">
        <v>0.3223809523809524</v>
      </c>
      <c r="F34" s="34">
        <v>689.7050938337802</v>
      </c>
      <c r="G34" s="34">
        <v>12360.24128686327</v>
      </c>
      <c r="H34" s="35">
        <v>21.16124128686327</v>
      </c>
      <c r="I34" s="35">
        <v>8.223825737265415</v>
      </c>
      <c r="J34" s="35">
        <v>0.56628418230563</v>
      </c>
      <c r="K34" s="35">
        <v>0.6098445040214477</v>
      </c>
      <c r="L34" s="35">
        <v>0.05082037533512065</v>
      </c>
      <c r="M34" s="35">
        <v>0.2196166219839142</v>
      </c>
      <c r="N34" s="35">
        <v>0.13431099195710455</v>
      </c>
      <c r="O34" s="35">
        <v>0.012705093833780162</v>
      </c>
      <c r="P34" s="35">
        <v>0</v>
      </c>
      <c r="Q34" s="35">
        <v>0.05445040214477211</v>
      </c>
      <c r="R34" s="35">
        <v>0.010890080428954424</v>
      </c>
      <c r="S34" s="35">
        <v>0.5009436997319036</v>
      </c>
      <c r="T34" s="35">
        <v>0.04719034852546917</v>
      </c>
      <c r="U34" s="35">
        <v>0.12886595174262733</v>
      </c>
      <c r="V34" s="35">
        <v>0</v>
      </c>
      <c r="W34" s="34">
        <v>420.6300185299567</v>
      </c>
      <c r="X34" s="35">
        <v>0.9285714285714286</v>
      </c>
      <c r="Y34" s="35">
        <v>1.6351351351351353</v>
      </c>
      <c r="Z34" s="21">
        <v>17.921052631578945</v>
      </c>
      <c r="AA34" s="36">
        <v>-52.4</v>
      </c>
      <c r="AB34" s="36">
        <v>-8.7</v>
      </c>
      <c r="AC34" s="105">
        <f t="shared" si="0"/>
        <v>1.0461165048543688</v>
      </c>
    </row>
    <row r="35" spans="1:29" s="20" customFormat="1" ht="12">
      <c r="A35" s="20">
        <v>1980</v>
      </c>
      <c r="B35" s="20">
        <v>1980</v>
      </c>
      <c r="C35" s="20">
        <v>333</v>
      </c>
      <c r="D35" s="21">
        <v>0.15857142857142856</v>
      </c>
      <c r="E35" s="21">
        <v>0.3414285714285714</v>
      </c>
      <c r="F35" s="34">
        <v>645.945945945946</v>
      </c>
      <c r="G35" s="34">
        <v>11670.09009009009</v>
      </c>
      <c r="H35" s="35">
        <v>22.571504504504507</v>
      </c>
      <c r="I35" s="35">
        <v>5.94054954954955</v>
      </c>
      <c r="J35" s="35">
        <v>0.24545945945945946</v>
      </c>
      <c r="K35" s="35">
        <v>0.2712972972972973</v>
      </c>
      <c r="L35" s="35">
        <v>0.07536036036036037</v>
      </c>
      <c r="M35" s="35">
        <v>0.12272972972972973</v>
      </c>
      <c r="N35" s="35">
        <v>0.08827927927927928</v>
      </c>
      <c r="O35" s="35">
        <v>0.008612612612612612</v>
      </c>
      <c r="P35" s="35">
        <v>0</v>
      </c>
      <c r="Q35" s="35">
        <v>0.08181981981981983</v>
      </c>
      <c r="R35" s="35">
        <v>0.021531531531531534</v>
      </c>
      <c r="S35" s="35">
        <v>0.3961801801801802</v>
      </c>
      <c r="T35" s="35">
        <v>0.12272972972972973</v>
      </c>
      <c r="U35" s="35">
        <v>0</v>
      </c>
      <c r="V35" s="35">
        <v>0</v>
      </c>
      <c r="W35" s="34">
        <v>409.3037305542969</v>
      </c>
      <c r="X35" s="35">
        <v>0.9047619047619048</v>
      </c>
      <c r="Y35" s="35">
        <v>1.3902439024390243</v>
      </c>
      <c r="Z35" s="21">
        <v>18.066666666666663</v>
      </c>
      <c r="AC35" s="105"/>
    </row>
    <row r="36" spans="1:29" s="20" customFormat="1" ht="12">
      <c r="A36" s="20">
        <v>2040</v>
      </c>
      <c r="B36" s="20">
        <v>2040</v>
      </c>
      <c r="C36" s="20">
        <v>342</v>
      </c>
      <c r="D36" s="21">
        <v>0.16285714285714287</v>
      </c>
      <c r="E36" s="21">
        <v>0.33714285714285713</v>
      </c>
      <c r="F36" s="34">
        <v>1449.1228070175437</v>
      </c>
      <c r="G36" s="34">
        <v>8052.98245614035</v>
      </c>
      <c r="H36" s="35">
        <v>23.33915789473684</v>
      </c>
      <c r="I36" s="35">
        <v>2.484210526315789</v>
      </c>
      <c r="J36" s="35">
        <v>0.33122807017543854</v>
      </c>
      <c r="K36" s="35">
        <v>0.3891929824561403</v>
      </c>
      <c r="L36" s="35">
        <v>0.08694736842105263</v>
      </c>
      <c r="M36" s="35">
        <v>0.15319298245614033</v>
      </c>
      <c r="N36" s="35">
        <v>0.1449122807017544</v>
      </c>
      <c r="O36" s="35">
        <v>0.010350877192982454</v>
      </c>
      <c r="P36" s="35">
        <v>0.002070175438596491</v>
      </c>
      <c r="Q36" s="35">
        <v>0.08280701754385963</v>
      </c>
      <c r="R36" s="35">
        <v>0.01656140350877193</v>
      </c>
      <c r="S36" s="35">
        <v>1.0971929824561402</v>
      </c>
      <c r="T36" s="35">
        <v>0</v>
      </c>
      <c r="U36" s="35">
        <v>0.0455438596491228</v>
      </c>
      <c r="V36" s="35">
        <v>0.10557894736842105</v>
      </c>
      <c r="W36" s="34">
        <v>311.84864518197855</v>
      </c>
      <c r="X36" s="35">
        <v>0.8510638297872339</v>
      </c>
      <c r="Y36" s="35">
        <v>1.0571428571428567</v>
      </c>
      <c r="Z36" s="21">
        <v>5.557142857142858</v>
      </c>
      <c r="AA36" s="36">
        <v>-50.6</v>
      </c>
      <c r="AB36" s="36">
        <v>-18.5</v>
      </c>
      <c r="AC36" s="105">
        <f t="shared" si="0"/>
        <v>1.0338108278912999</v>
      </c>
    </row>
    <row r="37" spans="1:29" s="20" customFormat="1" ht="12">
      <c r="A37" s="20">
        <v>2100</v>
      </c>
      <c r="B37" s="20">
        <v>2100</v>
      </c>
      <c r="C37" s="20">
        <v>334</v>
      </c>
      <c r="D37" s="21">
        <v>0.15904761904761905</v>
      </c>
      <c r="E37" s="21">
        <v>0.34095238095238095</v>
      </c>
      <c r="F37" s="34">
        <v>921.7964071856287</v>
      </c>
      <c r="G37" s="34">
        <v>7095.68862275449</v>
      </c>
      <c r="H37" s="35">
        <v>14.789473053892214</v>
      </c>
      <c r="I37" s="35">
        <v>1.603497005988024</v>
      </c>
      <c r="J37" s="35">
        <v>0.2615329341317365</v>
      </c>
      <c r="K37" s="35">
        <v>0.36014371257485034</v>
      </c>
      <c r="L37" s="35">
        <v>0.06431137724550898</v>
      </c>
      <c r="M37" s="35">
        <v>0.15649101796407186</v>
      </c>
      <c r="N37" s="35">
        <v>0.17578443113772457</v>
      </c>
      <c r="O37" s="35">
        <v>0.012862275449101797</v>
      </c>
      <c r="P37" s="35">
        <v>0.004287425149700599</v>
      </c>
      <c r="Q37" s="35">
        <v>0.006431137724550898</v>
      </c>
      <c r="R37" s="35">
        <v>0.006431137724550898</v>
      </c>
      <c r="S37" s="35">
        <v>0.5102035928143712</v>
      </c>
      <c r="T37" s="35">
        <v>0</v>
      </c>
      <c r="U37" s="35">
        <v>0.3644311377245509</v>
      </c>
      <c r="V37" s="35">
        <v>0</v>
      </c>
      <c r="W37" s="34">
        <v>432.84948345756504</v>
      </c>
      <c r="X37" s="35">
        <v>0.726190476190476</v>
      </c>
      <c r="Y37" s="35">
        <v>0.8902439024390243</v>
      </c>
      <c r="Z37" s="21">
        <v>7.697674418604651</v>
      </c>
      <c r="AA37" s="36">
        <v>-50.6</v>
      </c>
      <c r="AB37" s="36">
        <v>-12.1</v>
      </c>
      <c r="AC37" s="105">
        <f t="shared" si="0"/>
        <v>1.040551927533179</v>
      </c>
    </row>
    <row r="38" spans="1:29" s="20" customFormat="1" ht="12">
      <c r="A38" s="20">
        <v>2160</v>
      </c>
      <c r="B38" s="20">
        <v>2160</v>
      </c>
      <c r="C38" s="20">
        <v>287</v>
      </c>
      <c r="D38" s="21">
        <v>0.13666666666666666</v>
      </c>
      <c r="E38" s="21">
        <v>0.36333333333333334</v>
      </c>
      <c r="F38" s="34">
        <v>850.7317073170732</v>
      </c>
      <c r="G38" s="34">
        <v>5529.756097560976</v>
      </c>
      <c r="H38" s="35">
        <v>9.645170731707319</v>
      </c>
      <c r="I38" s="35">
        <v>1.8104634146341465</v>
      </c>
      <c r="J38" s="35">
        <v>0.22863414634146342</v>
      </c>
      <c r="K38" s="35">
        <v>0.3402926829268293</v>
      </c>
      <c r="L38" s="35">
        <v>0.06912195121951219</v>
      </c>
      <c r="M38" s="35">
        <v>0.13824390243902437</v>
      </c>
      <c r="N38" s="35">
        <v>0.09836585365853659</v>
      </c>
      <c r="O38" s="35">
        <v>0.010634146341463415</v>
      </c>
      <c r="P38" s="35">
        <v>0.005317073170731708</v>
      </c>
      <c r="Q38" s="35">
        <v>0.037219512195121957</v>
      </c>
      <c r="R38" s="35">
        <v>0.01329268292682927</v>
      </c>
      <c r="S38" s="35">
        <v>0</v>
      </c>
      <c r="T38" s="35">
        <v>0</v>
      </c>
      <c r="U38" s="35">
        <v>0.15685365853658537</v>
      </c>
      <c r="V38" s="35">
        <v>0</v>
      </c>
      <c r="W38" s="34">
        <v>482.7106057089812</v>
      </c>
      <c r="X38" s="35">
        <v>0.671875</v>
      </c>
      <c r="Y38" s="35">
        <v>1.4054054054054053</v>
      </c>
      <c r="Z38" s="21">
        <v>6.5</v>
      </c>
      <c r="AA38" s="36">
        <v>-51.5</v>
      </c>
      <c r="AB38" s="36">
        <v>-11</v>
      </c>
      <c r="AC38" s="105">
        <f t="shared" si="0"/>
        <v>1.0426989984185555</v>
      </c>
    </row>
    <row r="39" spans="1:29" s="40" customFormat="1" ht="12">
      <c r="A39" s="40">
        <v>2220</v>
      </c>
      <c r="B39" s="40">
        <v>2220</v>
      </c>
      <c r="C39" s="40">
        <v>553</v>
      </c>
      <c r="D39" s="21">
        <v>0.2633333333333333</v>
      </c>
      <c r="E39" s="21">
        <v>0.2366666666666667</v>
      </c>
      <c r="F39" s="34">
        <v>314.5569620253165</v>
      </c>
      <c r="G39" s="34">
        <v>12896.835443037977</v>
      </c>
      <c r="H39" s="35">
        <v>32.140531645569624</v>
      </c>
      <c r="I39" s="35">
        <v>2.5649873417721523</v>
      </c>
      <c r="J39" s="35">
        <v>0.6848354430379748</v>
      </c>
      <c r="K39" s="35">
        <v>0.45745569620253174</v>
      </c>
      <c r="L39" s="35">
        <v>0.07908860759493672</v>
      </c>
      <c r="M39" s="35">
        <v>0.27501265822784815</v>
      </c>
      <c r="N39" s="35">
        <v>0.23367088607594944</v>
      </c>
      <c r="O39" s="35">
        <v>0.01707594936708861</v>
      </c>
      <c r="P39" s="35">
        <v>0.00988607594936709</v>
      </c>
      <c r="Q39" s="35">
        <v>0.04403797468354431</v>
      </c>
      <c r="R39" s="35">
        <v>0.0026962025316455704</v>
      </c>
      <c r="S39" s="35">
        <v>0.6219240506329115</v>
      </c>
      <c r="T39" s="35">
        <v>0</v>
      </c>
      <c r="U39" s="35">
        <v>0.22917721518987347</v>
      </c>
      <c r="V39" s="35">
        <v>0.0026962025316455704</v>
      </c>
      <c r="W39" s="34">
        <v>371.60762378288797</v>
      </c>
      <c r="X39" s="35">
        <v>1.4970530451866404</v>
      </c>
      <c r="Y39" s="35">
        <v>1.1769230769230767</v>
      </c>
      <c r="Z39" s="21">
        <v>41</v>
      </c>
      <c r="AA39" s="36">
        <v>-56.4</v>
      </c>
      <c r="AB39" s="36">
        <v>-18.6</v>
      </c>
      <c r="AC39" s="105">
        <f t="shared" si="0"/>
        <v>1.040059347181009</v>
      </c>
    </row>
    <row r="40" spans="1:27" s="40" customFormat="1" ht="12">
      <c r="A40" s="40">
        <v>2280</v>
      </c>
      <c r="B40" s="40">
        <v>2280</v>
      </c>
      <c r="C40" s="40">
        <v>422</v>
      </c>
      <c r="D40" s="41">
        <v>0.20095238095238094</v>
      </c>
      <c r="E40" s="41">
        <v>0.29904761904761906</v>
      </c>
      <c r="F40" s="42">
        <v>89.28909952606635</v>
      </c>
      <c r="G40" s="42">
        <v>34450.71090047394</v>
      </c>
      <c r="H40" s="43">
        <v>35.14567772511849</v>
      </c>
      <c r="I40" s="43">
        <v>4.422786729857821</v>
      </c>
      <c r="J40" s="43">
        <v>0.1800663507109005</v>
      </c>
      <c r="K40" s="43">
        <v>0.23066350710900477</v>
      </c>
      <c r="L40" s="43">
        <v>0.1369099526066351</v>
      </c>
      <c r="M40" s="43">
        <v>0.06696682464454977</v>
      </c>
      <c r="N40" s="43">
        <v>0.04464454976303318</v>
      </c>
      <c r="O40" s="43">
        <v>0.0014881516587677728</v>
      </c>
      <c r="P40" s="43">
        <v>0</v>
      </c>
      <c r="Q40" s="43">
        <v>0.0029763033175355456</v>
      </c>
      <c r="R40" s="43">
        <v>0</v>
      </c>
      <c r="S40" s="43">
        <v>0.0029763033175355456</v>
      </c>
      <c r="T40" s="43">
        <v>0.017857819905213273</v>
      </c>
      <c r="U40" s="43">
        <v>0.06696682464454977</v>
      </c>
      <c r="V40" s="43">
        <v>0.07291943127962086</v>
      </c>
      <c r="W40" s="42">
        <v>870.6607995787732</v>
      </c>
      <c r="X40" s="43">
        <v>0.7806451612903226</v>
      </c>
      <c r="Y40" s="43">
        <v>1.5</v>
      </c>
      <c r="Z40" s="21">
        <v>385.83333333333337</v>
      </c>
      <c r="AA40" s="36">
        <v>-55</v>
      </c>
    </row>
    <row r="41" spans="1:28" s="40" customFormat="1" ht="12">
      <c r="A41" s="40">
        <v>2340</v>
      </c>
      <c r="B41" s="40">
        <v>2340</v>
      </c>
      <c r="C41" s="40">
        <v>526</v>
      </c>
      <c r="D41" s="21">
        <v>0.25047619047619046</v>
      </c>
      <c r="E41" s="21">
        <v>0.24952380952380954</v>
      </c>
      <c r="F41" s="34">
        <v>0</v>
      </c>
      <c r="G41" s="34">
        <v>27395.437262357416</v>
      </c>
      <c r="H41" s="35">
        <v>22.392532319391638</v>
      </c>
      <c r="I41" s="35">
        <v>4.724965779467681</v>
      </c>
      <c r="J41" s="35">
        <v>0.3367148288973385</v>
      </c>
      <c r="K41" s="35">
        <v>0.300851711026616</v>
      </c>
      <c r="L41" s="35">
        <v>0.13647908745247153</v>
      </c>
      <c r="M41" s="35">
        <v>0.09264638783269963</v>
      </c>
      <c r="N41" s="35">
        <v>0.04383269961977187</v>
      </c>
      <c r="O41" s="35">
        <v>0</v>
      </c>
      <c r="P41" s="35">
        <v>0.006973384030418252</v>
      </c>
      <c r="Q41" s="35">
        <v>0.05379467680608366</v>
      </c>
      <c r="R41" s="35">
        <v>0.010958174904942967</v>
      </c>
      <c r="S41" s="35">
        <v>0.2769429657794677</v>
      </c>
      <c r="T41" s="35">
        <v>0.04084410646387833</v>
      </c>
      <c r="U41" s="35">
        <v>0</v>
      </c>
      <c r="V41" s="35">
        <v>0.15739923954372625</v>
      </c>
      <c r="W41" s="34">
        <v>1010.2494397707652</v>
      </c>
      <c r="X41" s="35">
        <v>1.1192052980132452</v>
      </c>
      <c r="Y41" s="35">
        <v>2.1136363636363638</v>
      </c>
      <c r="Z41" s="21"/>
      <c r="AA41" s="36">
        <v>-51.5</v>
      </c>
      <c r="AB41" s="20"/>
    </row>
    <row r="42" spans="1:26" s="20" customFormat="1" ht="12">
      <c r="A42" s="20">
        <v>2400</v>
      </c>
      <c r="B42" s="20">
        <v>2400</v>
      </c>
      <c r="C42" s="20">
        <v>454</v>
      </c>
      <c r="D42" s="21">
        <v>0.21619047619047618</v>
      </c>
      <c r="E42" s="21">
        <v>0.28380952380952384</v>
      </c>
      <c r="F42" s="34">
        <v>13.127753303964761</v>
      </c>
      <c r="G42" s="34">
        <v>37952.33480176212</v>
      </c>
      <c r="H42" s="35">
        <v>33.31823788546256</v>
      </c>
      <c r="I42" s="35">
        <v>2.0085462555066083</v>
      </c>
      <c r="J42" s="35">
        <v>0.2284229074889868</v>
      </c>
      <c r="K42" s="35">
        <v>0.20610572687224674</v>
      </c>
      <c r="L42" s="35">
        <v>0.13521585903083702</v>
      </c>
      <c r="M42" s="35">
        <v>0.05644933920704846</v>
      </c>
      <c r="N42" s="35">
        <v>0.03019383259911895</v>
      </c>
      <c r="O42" s="35">
        <v>0.005251101321585904</v>
      </c>
      <c r="P42" s="35">
        <v>0</v>
      </c>
      <c r="Q42" s="35">
        <v>0.018378854625550663</v>
      </c>
      <c r="R42" s="35">
        <v>0.003938325991189428</v>
      </c>
      <c r="S42" s="35">
        <v>0</v>
      </c>
      <c r="T42" s="35">
        <v>0.03675770925110133</v>
      </c>
      <c r="U42" s="35">
        <v>0.14309251101321588</v>
      </c>
      <c r="V42" s="35">
        <v>0</v>
      </c>
      <c r="W42" s="34">
        <v>1074.3218134522483</v>
      </c>
      <c r="X42" s="35">
        <v>1.10828025477707</v>
      </c>
      <c r="Y42" s="35">
        <v>1.8695652173913042</v>
      </c>
      <c r="Z42" s="21">
        <v>2891</v>
      </c>
    </row>
    <row r="43" spans="1:27" s="20" customFormat="1" ht="12">
      <c r="A43" s="20">
        <v>2460</v>
      </c>
      <c r="B43" s="20">
        <v>2460</v>
      </c>
      <c r="C43" s="20">
        <v>501</v>
      </c>
      <c r="D43" s="21">
        <v>0.23857142857142855</v>
      </c>
      <c r="E43" s="21">
        <v>0.26142857142857145</v>
      </c>
      <c r="F43" s="34">
        <v>32.87425149700599</v>
      </c>
      <c r="G43" s="34">
        <v>53793.233532934144</v>
      </c>
      <c r="H43" s="35">
        <v>35.733215568862285</v>
      </c>
      <c r="I43" s="35">
        <v>3.657808383233534</v>
      </c>
      <c r="J43" s="35">
        <v>0.31011377245508986</v>
      </c>
      <c r="K43" s="35">
        <v>0.2739520958083833</v>
      </c>
      <c r="L43" s="35">
        <v>0.16546706586826349</v>
      </c>
      <c r="M43" s="35">
        <v>0.07341916167664672</v>
      </c>
      <c r="N43" s="35">
        <v>0.03944910179640719</v>
      </c>
      <c r="O43" s="35">
        <v>0.0010958083832335332</v>
      </c>
      <c r="P43" s="35">
        <v>0.007670658682634732</v>
      </c>
      <c r="Q43" s="35">
        <v>0.019724550898203595</v>
      </c>
      <c r="R43" s="35">
        <v>0.004383233532934133</v>
      </c>
      <c r="S43" s="35">
        <v>0</v>
      </c>
      <c r="T43" s="35">
        <v>0.009862275449101798</v>
      </c>
      <c r="U43" s="35">
        <v>0.06794011976047905</v>
      </c>
      <c r="V43" s="35">
        <v>0</v>
      </c>
      <c r="W43" s="34">
        <v>1365.621609591899</v>
      </c>
      <c r="X43" s="35">
        <v>1.132</v>
      </c>
      <c r="Y43" s="35">
        <v>1.8611111111111112</v>
      </c>
      <c r="Z43" s="21">
        <v>1636.3333333333335</v>
      </c>
      <c r="AA43" s="36">
        <v>-52.7</v>
      </c>
    </row>
    <row r="44" spans="1:26" s="20" customFormat="1" ht="12">
      <c r="A44" s="20">
        <v>2520</v>
      </c>
      <c r="B44" s="20">
        <v>2520</v>
      </c>
      <c r="C44" s="20">
        <v>507</v>
      </c>
      <c r="D44" s="21">
        <v>0.2414285714285714</v>
      </c>
      <c r="E44" s="21">
        <v>0.25857142857142856</v>
      </c>
      <c r="F44" s="34">
        <v>0</v>
      </c>
      <c r="G44" s="34">
        <v>39777.15976331361</v>
      </c>
      <c r="H44" s="35">
        <v>29.316644970414206</v>
      </c>
      <c r="I44" s="35">
        <v>4.542136094674556</v>
      </c>
      <c r="J44" s="35">
        <v>0.28274556213017754</v>
      </c>
      <c r="K44" s="35">
        <v>0.26989349112426037</v>
      </c>
      <c r="L44" s="35">
        <v>0.07497041420118344</v>
      </c>
      <c r="M44" s="35">
        <v>0.06533136094674556</v>
      </c>
      <c r="N44" s="35">
        <v>0.0321301775147929</v>
      </c>
      <c r="O44" s="35">
        <v>0.00321301775147929</v>
      </c>
      <c r="P44" s="35">
        <v>0.0042840236686390535</v>
      </c>
      <c r="Q44" s="35">
        <v>0.05462130177514793</v>
      </c>
      <c r="R44" s="35">
        <v>0.0010710059171597634</v>
      </c>
      <c r="S44" s="35">
        <v>0</v>
      </c>
      <c r="T44" s="35">
        <v>0.008568047337278107</v>
      </c>
      <c r="U44" s="35">
        <v>0</v>
      </c>
      <c r="V44" s="35">
        <v>0</v>
      </c>
      <c r="W44" s="34">
        <v>1174.7959764661225</v>
      </c>
      <c r="X44" s="35">
        <v>1.0476190476190477</v>
      </c>
      <c r="Y44" s="35">
        <v>2.033333333333333</v>
      </c>
      <c r="Z44" s="21"/>
    </row>
    <row r="45" spans="1:27" s="20" customFormat="1" ht="12">
      <c r="A45" s="20">
        <v>2580</v>
      </c>
      <c r="B45" s="20">
        <v>2580</v>
      </c>
      <c r="C45" s="20">
        <v>451</v>
      </c>
      <c r="D45" s="21">
        <v>0.21476190476190476</v>
      </c>
      <c r="E45" s="21">
        <v>0.28523809523809524</v>
      </c>
      <c r="F45" s="34">
        <v>13.28159645232816</v>
      </c>
      <c r="G45" s="34">
        <v>22352.926829268294</v>
      </c>
      <c r="H45" s="35">
        <v>31.61684035476718</v>
      </c>
      <c r="I45" s="35">
        <v>3.170317073170732</v>
      </c>
      <c r="J45" s="35">
        <v>0.3001640798226164</v>
      </c>
      <c r="K45" s="35">
        <v>0.24438137472283814</v>
      </c>
      <c r="L45" s="35">
        <v>0.13812860310421285</v>
      </c>
      <c r="M45" s="35">
        <v>0.08633037694013304</v>
      </c>
      <c r="N45" s="35">
        <v>0.03718847006651885</v>
      </c>
      <c r="O45" s="35">
        <v>0.005312638580931264</v>
      </c>
      <c r="P45" s="35">
        <v>0.010625277161862528</v>
      </c>
      <c r="Q45" s="35">
        <v>0.00664079822616408</v>
      </c>
      <c r="R45" s="35">
        <v>0.001328159645232816</v>
      </c>
      <c r="S45" s="35">
        <v>0</v>
      </c>
      <c r="T45" s="35">
        <v>0.019922394678492238</v>
      </c>
      <c r="U45" s="35">
        <v>0.17664523281596453</v>
      </c>
      <c r="V45" s="35">
        <v>0</v>
      </c>
      <c r="W45" s="34">
        <v>642.5626145387905</v>
      </c>
      <c r="X45" s="35">
        <v>1.2282608695652173</v>
      </c>
      <c r="Y45" s="35">
        <v>2.3214285714285716</v>
      </c>
      <c r="Z45" s="21">
        <v>1683</v>
      </c>
      <c r="AA45" s="36">
        <v>-52.3</v>
      </c>
    </row>
    <row r="46" spans="1:26" s="20" customFormat="1" ht="12">
      <c r="A46" s="20">
        <v>2640</v>
      </c>
      <c r="B46" s="20">
        <v>2640</v>
      </c>
      <c r="C46" s="20">
        <v>481</v>
      </c>
      <c r="D46" s="21">
        <v>0.22425655976676387</v>
      </c>
      <c r="E46" s="21">
        <v>0.27574344023323616</v>
      </c>
      <c r="F46" s="34">
        <v>12.295891835673427</v>
      </c>
      <c r="G46" s="34">
        <v>22858.0629225169</v>
      </c>
      <c r="H46" s="35">
        <v>24.26102418096724</v>
      </c>
      <c r="I46" s="35">
        <v>3.0063455538221526</v>
      </c>
      <c r="J46" s="35">
        <v>0.16107618304732188</v>
      </c>
      <c r="K46" s="35">
        <v>0.17706084243369732</v>
      </c>
      <c r="L46" s="35">
        <v>0.09098959958398335</v>
      </c>
      <c r="M46" s="35">
        <v>0.04057644305772231</v>
      </c>
      <c r="N46" s="35">
        <v>0.024591783671346852</v>
      </c>
      <c r="O46" s="35">
        <v>0.0024591783671346853</v>
      </c>
      <c r="P46" s="35">
        <v>0.014755070202808113</v>
      </c>
      <c r="Q46" s="35">
        <v>0.025821372854914197</v>
      </c>
      <c r="R46" s="35">
        <v>0.004918356734269371</v>
      </c>
      <c r="S46" s="35">
        <v>0.1524690587623505</v>
      </c>
      <c r="T46" s="35">
        <v>0</v>
      </c>
      <c r="U46" s="35">
        <v>0.086071242849714</v>
      </c>
      <c r="V46" s="35">
        <v>0</v>
      </c>
      <c r="W46" s="34">
        <v>838.2936507936507</v>
      </c>
      <c r="X46" s="35">
        <v>0.9097222222222223</v>
      </c>
      <c r="Y46" s="35">
        <v>1.65</v>
      </c>
      <c r="Z46" s="21">
        <v>1859</v>
      </c>
    </row>
    <row r="47" spans="1:27" s="20" customFormat="1" ht="12">
      <c r="A47" s="20">
        <v>2700</v>
      </c>
      <c r="B47" s="20">
        <v>2700</v>
      </c>
      <c r="C47" s="20">
        <v>505</v>
      </c>
      <c r="D47" s="21">
        <v>0.24047619047619045</v>
      </c>
      <c r="E47" s="21">
        <v>0.25952380952380955</v>
      </c>
      <c r="F47" s="34">
        <v>10.792079207920793</v>
      </c>
      <c r="G47" s="34">
        <v>18573.16831683169</v>
      </c>
      <c r="H47" s="35">
        <v>14.329722772277231</v>
      </c>
      <c r="I47" s="35">
        <v>1.3813861386138615</v>
      </c>
      <c r="J47" s="35">
        <v>0.16619801980198023</v>
      </c>
      <c r="K47" s="35">
        <v>0.135980198019802</v>
      </c>
      <c r="L47" s="35">
        <v>0.03885148514851485</v>
      </c>
      <c r="M47" s="35">
        <v>0.0420891089108911</v>
      </c>
      <c r="N47" s="35">
        <v>0.024821782178217826</v>
      </c>
      <c r="O47" s="35">
        <v>0.004316831683168317</v>
      </c>
      <c r="P47" s="35">
        <v>0.007554455445544556</v>
      </c>
      <c r="Q47" s="35">
        <v>0.012950495049504952</v>
      </c>
      <c r="R47" s="35">
        <v>0.003237623762376238</v>
      </c>
      <c r="S47" s="35">
        <v>0.2913861386138614</v>
      </c>
      <c r="T47" s="35">
        <v>0.023742574257425743</v>
      </c>
      <c r="U47" s="35">
        <v>0.15972277227722773</v>
      </c>
      <c r="V47" s="35">
        <v>0</v>
      </c>
      <c r="W47" s="34">
        <v>1182.1678802033248</v>
      </c>
      <c r="X47" s="35">
        <v>1.2222222222222223</v>
      </c>
      <c r="Y47" s="35">
        <v>1.6956521739130435</v>
      </c>
      <c r="Z47" s="21">
        <v>1721</v>
      </c>
      <c r="AA47" s="36">
        <v>-54.8</v>
      </c>
    </row>
    <row r="48" spans="1:26" s="20" customFormat="1" ht="12">
      <c r="A48" s="20">
        <v>2760</v>
      </c>
      <c r="B48" s="20">
        <v>2760</v>
      </c>
      <c r="C48" s="20">
        <v>502</v>
      </c>
      <c r="D48" s="21">
        <v>0.23904761904761904</v>
      </c>
      <c r="E48" s="21">
        <v>0.26095238095238094</v>
      </c>
      <c r="F48" s="34">
        <v>54.58167330677291</v>
      </c>
      <c r="G48" s="34">
        <v>27683.82470119522</v>
      </c>
      <c r="H48" s="35">
        <v>22.5018406374502</v>
      </c>
      <c r="I48" s="35">
        <v>0.9781035856573705</v>
      </c>
      <c r="J48" s="35">
        <v>0.10261354581673306</v>
      </c>
      <c r="K48" s="35">
        <v>0.10807171314741036</v>
      </c>
      <c r="L48" s="35">
        <v>0.09169721115537849</v>
      </c>
      <c r="M48" s="35">
        <v>0.019649402390438244</v>
      </c>
      <c r="N48" s="35">
        <v>0.01200796812749004</v>
      </c>
      <c r="O48" s="35">
        <v>0.005458167330677291</v>
      </c>
      <c r="P48" s="35">
        <v>0.016374501992031873</v>
      </c>
      <c r="Q48" s="35">
        <v>0.01200796812749004</v>
      </c>
      <c r="R48" s="35">
        <v>0.0032749003984063746</v>
      </c>
      <c r="S48" s="35">
        <v>0</v>
      </c>
      <c r="T48" s="35">
        <v>0.013099601593625498</v>
      </c>
      <c r="U48" s="35">
        <v>0.08951394422310757</v>
      </c>
      <c r="V48" s="35">
        <v>0.08623904382470118</v>
      </c>
      <c r="W48" s="34">
        <v>1179.0413315356361</v>
      </c>
      <c r="X48" s="35">
        <v>0.9494949494949494</v>
      </c>
      <c r="Y48" s="35">
        <v>1.636363636363636</v>
      </c>
      <c r="Z48" s="21">
        <v>507.2</v>
      </c>
    </row>
    <row r="49" spans="1:27" s="20" customFormat="1" ht="12">
      <c r="A49" s="20">
        <v>2820</v>
      </c>
      <c r="B49" s="20">
        <v>2820</v>
      </c>
      <c r="C49" s="20">
        <v>504</v>
      </c>
      <c r="D49" s="21">
        <v>0.24</v>
      </c>
      <c r="E49" s="21">
        <v>0.26</v>
      </c>
      <c r="F49" s="34">
        <v>0</v>
      </c>
      <c r="G49" s="34">
        <v>38675</v>
      </c>
      <c r="H49" s="35">
        <v>40.014</v>
      </c>
      <c r="I49" s="35">
        <v>2.0193333333333334</v>
      </c>
      <c r="J49" s="35">
        <v>0.16358333333333336</v>
      </c>
      <c r="K49" s="35">
        <v>0.1679166666666667</v>
      </c>
      <c r="L49" s="35">
        <v>0.22208333333333335</v>
      </c>
      <c r="M49" s="35">
        <v>0.05525</v>
      </c>
      <c r="N49" s="35">
        <v>0.026000000000000006</v>
      </c>
      <c r="O49" s="35">
        <v>0.004333333333333334</v>
      </c>
      <c r="P49" s="35">
        <v>0.0195</v>
      </c>
      <c r="Q49" s="35">
        <v>0.117</v>
      </c>
      <c r="R49" s="35">
        <v>0.02166666666666667</v>
      </c>
      <c r="S49" s="35">
        <v>0</v>
      </c>
      <c r="T49" s="35">
        <v>0.022750000000000003</v>
      </c>
      <c r="U49" s="35">
        <v>0.10183333333333333</v>
      </c>
      <c r="V49" s="35">
        <v>0.42575</v>
      </c>
      <c r="W49" s="34">
        <v>920.1030927835051</v>
      </c>
      <c r="X49" s="35">
        <v>0.9741935483870968</v>
      </c>
      <c r="Y49" s="35">
        <v>2.125</v>
      </c>
      <c r="Z49" s="21" t="e">
        <v>#DIV/0!</v>
      </c>
      <c r="AA49" s="36">
        <v>-55.6</v>
      </c>
    </row>
    <row r="50" spans="1:26" s="40" customFormat="1" ht="12">
      <c r="A50" s="40">
        <v>2880</v>
      </c>
      <c r="B50" s="40">
        <v>2880</v>
      </c>
      <c r="C50" s="40">
        <v>568</v>
      </c>
      <c r="D50" s="41">
        <v>0.2704761904761905</v>
      </c>
      <c r="E50" s="41">
        <v>0.22952380952380952</v>
      </c>
      <c r="F50" s="42">
        <v>25.457746478873236</v>
      </c>
      <c r="G50" s="42">
        <v>31041.478873239437</v>
      </c>
      <c r="H50" s="43">
        <v>33.63307746478873</v>
      </c>
      <c r="I50" s="43">
        <v>2.5780211267605635</v>
      </c>
      <c r="J50" s="43">
        <v>0.34537676056338024</v>
      </c>
      <c r="K50" s="43">
        <v>0.24863732394366192</v>
      </c>
      <c r="L50" s="43">
        <v>0.12304577464788731</v>
      </c>
      <c r="M50" s="43">
        <v>0.0670387323943662</v>
      </c>
      <c r="N50" s="43">
        <v>0.13662323943661972</v>
      </c>
      <c r="O50" s="43">
        <v>0</v>
      </c>
      <c r="P50" s="43">
        <v>0.01442605633802817</v>
      </c>
      <c r="Q50" s="43">
        <v>0.0008485915492957747</v>
      </c>
      <c r="R50" s="43">
        <v>0</v>
      </c>
      <c r="S50" s="43">
        <v>0</v>
      </c>
      <c r="T50" s="43">
        <v>0</v>
      </c>
      <c r="U50" s="43">
        <v>0.6856619718309859</v>
      </c>
      <c r="V50" s="43">
        <v>0</v>
      </c>
      <c r="W50" s="42">
        <v>857.236595425572</v>
      </c>
      <c r="X50" s="43">
        <v>1.3890784982935154</v>
      </c>
      <c r="Y50" s="43">
        <v>0.4906832298136646</v>
      </c>
      <c r="Z50" s="21">
        <v>1219.3333333333335</v>
      </c>
    </row>
    <row r="51" spans="1:27" s="20" customFormat="1" ht="12">
      <c r="A51" s="20">
        <v>2940</v>
      </c>
      <c r="B51" s="20">
        <v>2940</v>
      </c>
      <c r="C51" s="40">
        <v>338</v>
      </c>
      <c r="D51" s="21">
        <v>0.16095238095238093</v>
      </c>
      <c r="E51" s="21">
        <v>0.33904761904761904</v>
      </c>
      <c r="F51" s="34">
        <v>42.130177514792905</v>
      </c>
      <c r="G51" s="34">
        <v>24962.1301775148</v>
      </c>
      <c r="H51" s="35">
        <v>49.03531360946746</v>
      </c>
      <c r="I51" s="35">
        <v>4.000260355029586</v>
      </c>
      <c r="J51" s="35">
        <v>0.3812781065088758</v>
      </c>
      <c r="K51" s="35">
        <v>0.4402603550295858</v>
      </c>
      <c r="L51" s="35">
        <v>0.15377514792899408</v>
      </c>
      <c r="M51" s="35">
        <v>0.14745562130177517</v>
      </c>
      <c r="N51" s="35">
        <v>3.6590059171597638</v>
      </c>
      <c r="O51" s="35">
        <v>0.008426035502958581</v>
      </c>
      <c r="P51" s="35">
        <v>0.023171597633136098</v>
      </c>
      <c r="Q51" s="35">
        <v>0.0021065088757396453</v>
      </c>
      <c r="R51" s="35">
        <v>0.0021065088757396453</v>
      </c>
      <c r="S51" s="35">
        <v>0</v>
      </c>
      <c r="T51" s="35">
        <v>0.018958579881656806</v>
      </c>
      <c r="U51" s="35">
        <v>0.4676449704142013</v>
      </c>
      <c r="V51" s="35">
        <v>0</v>
      </c>
      <c r="W51" s="34">
        <v>470.6676728760377</v>
      </c>
      <c r="X51" s="35">
        <v>0.8660287081339714</v>
      </c>
      <c r="Y51" s="35">
        <v>0.040299366724237194</v>
      </c>
      <c r="Z51" s="21">
        <v>592.5</v>
      </c>
      <c r="AA51" s="36">
        <v>-55</v>
      </c>
    </row>
    <row r="52" spans="1:29" s="20" customFormat="1" ht="12.75" thickBot="1">
      <c r="A52" s="112">
        <v>3000</v>
      </c>
      <c r="B52" s="112">
        <v>3000</v>
      </c>
      <c r="C52" s="112">
        <v>464</v>
      </c>
      <c r="D52" s="114">
        <v>0.22095238095238093</v>
      </c>
      <c r="E52" s="114">
        <v>0.2790476190476191</v>
      </c>
      <c r="F52" s="115">
        <v>25.25862068965518</v>
      </c>
      <c r="G52" s="115">
        <v>33720.25862068967</v>
      </c>
      <c r="H52" s="113">
        <v>55.441409482758644</v>
      </c>
      <c r="I52" s="113">
        <v>4.22955603448276</v>
      </c>
      <c r="J52" s="113">
        <v>0.29426293103448287</v>
      </c>
      <c r="K52" s="113">
        <v>0.2791077586206897</v>
      </c>
      <c r="L52" s="113">
        <v>0.24248275862068971</v>
      </c>
      <c r="M52" s="113">
        <v>0.049254310344827607</v>
      </c>
      <c r="N52" s="113">
        <v>0.017681034482758626</v>
      </c>
      <c r="O52" s="113">
        <v>0.007577586206896554</v>
      </c>
      <c r="P52" s="113">
        <v>0.027784482758620693</v>
      </c>
      <c r="Q52" s="113">
        <v>0.02399568965517242</v>
      </c>
      <c r="R52" s="113">
        <v>0.005051724137931036</v>
      </c>
      <c r="S52" s="113">
        <v>0</v>
      </c>
      <c r="T52" s="113">
        <v>0</v>
      </c>
      <c r="U52" s="113">
        <v>0.1262931034482759</v>
      </c>
      <c r="V52" s="113">
        <v>0</v>
      </c>
      <c r="W52" s="115">
        <v>565.1032847951235</v>
      </c>
      <c r="X52" s="113">
        <v>1.054298642533937</v>
      </c>
      <c r="Y52" s="113">
        <v>2.785714285714286</v>
      </c>
      <c r="Z52" s="114">
        <v>1335</v>
      </c>
      <c r="AA52" s="133">
        <v>-52.5</v>
      </c>
      <c r="AB52" s="112"/>
      <c r="AC52" s="112"/>
    </row>
    <row r="54" ht="12.75">
      <c r="A54" s="32" t="s">
        <v>51</v>
      </c>
    </row>
  </sheetData>
  <printOptions/>
  <pageMargins left="0.75" right="0.75" top="1" bottom="1" header="0.5" footer="0.5"/>
  <pageSetup fitToHeight="1" fitToWidth="1" orientation="portrait"/>
</worksheet>
</file>

<file path=xl/worksheets/sheet9.xml><?xml version="1.0" encoding="utf-8"?>
<worksheet xmlns="http://schemas.openxmlformats.org/spreadsheetml/2006/main" xmlns:r="http://schemas.openxmlformats.org/officeDocument/2006/relationships">
  <sheetPr>
    <pageSetUpPr fitToPage="1"/>
  </sheetPr>
  <dimension ref="A1:AG53"/>
  <sheetViews>
    <sheetView workbookViewId="0" topLeftCell="A1">
      <selection activeCell="A1" sqref="A1"/>
    </sheetView>
  </sheetViews>
  <sheetFormatPr defaultColWidth="11.00390625" defaultRowHeight="12.75"/>
  <cols>
    <col min="1" max="1" width="5.125" style="0" customWidth="1"/>
    <col min="2" max="2" width="4.875" style="8" bestFit="1" customWidth="1"/>
    <col min="3" max="3" width="6.625" style="0" bestFit="1" customWidth="1"/>
    <col min="4" max="4" width="8.75390625" style="0" bestFit="1" customWidth="1"/>
    <col min="5" max="5" width="5.125" style="0" bestFit="1" customWidth="1"/>
    <col min="6" max="7" width="5.00390625" style="17" bestFit="1" customWidth="1"/>
    <col min="8" max="11" width="4.75390625" style="8" bestFit="1" customWidth="1"/>
    <col min="12" max="12" width="5.00390625" style="8" bestFit="1" customWidth="1"/>
    <col min="13" max="14" width="4.75390625" style="8" bestFit="1" customWidth="1"/>
    <col min="15" max="15" width="3.875" style="8" bestFit="1" customWidth="1"/>
    <col min="16" max="16" width="6.25390625" style="8" bestFit="1" customWidth="1"/>
    <col min="17" max="18" width="4.00390625" style="8" bestFit="1" customWidth="1"/>
    <col min="19" max="19" width="3.875" style="8" bestFit="1" customWidth="1"/>
    <col min="20" max="20" width="4.125" style="8" bestFit="1" customWidth="1"/>
    <col min="21" max="21" width="3.875" style="8" bestFit="1" customWidth="1"/>
    <col min="22" max="22" width="4.75390625" style="8" bestFit="1" customWidth="1"/>
    <col min="23" max="23" width="7.375" style="17" bestFit="1" customWidth="1"/>
    <col min="24" max="26" width="5.875" style="8" bestFit="1" customWidth="1"/>
    <col min="27" max="27" width="5.00390625" style="8" bestFit="1" customWidth="1"/>
    <col min="28" max="28" width="5.75390625" style="8" bestFit="1" customWidth="1"/>
    <col min="29" max="31" width="5.00390625" style="8" bestFit="1" customWidth="1"/>
    <col min="32" max="32" width="5.25390625" style="8" bestFit="1" customWidth="1"/>
    <col min="33" max="33" width="6.75390625" style="0" bestFit="1" customWidth="1"/>
  </cols>
  <sheetData>
    <row r="1" ht="13.5" thickBot="1">
      <c r="A1" s="20" t="s">
        <v>14</v>
      </c>
    </row>
    <row r="2" spans="1:33" s="24" customFormat="1" ht="13.5">
      <c r="A2" s="106" t="s">
        <v>76</v>
      </c>
      <c r="B2" s="109" t="s">
        <v>76</v>
      </c>
      <c r="C2" s="106" t="s">
        <v>175</v>
      </c>
      <c r="D2" s="107" t="s">
        <v>305</v>
      </c>
      <c r="E2" s="107" t="s">
        <v>177</v>
      </c>
      <c r="F2" s="108" t="s">
        <v>127</v>
      </c>
      <c r="G2" s="108" t="s">
        <v>130</v>
      </c>
      <c r="H2" s="109" t="s">
        <v>131</v>
      </c>
      <c r="I2" s="109" t="s">
        <v>133</v>
      </c>
      <c r="J2" s="109" t="s">
        <v>303</v>
      </c>
      <c r="K2" s="109" t="s">
        <v>304</v>
      </c>
      <c r="L2" s="109" t="s">
        <v>56</v>
      </c>
      <c r="M2" s="109" t="s">
        <v>278</v>
      </c>
      <c r="N2" s="109" t="s">
        <v>279</v>
      </c>
      <c r="O2" s="131" t="s">
        <v>68</v>
      </c>
      <c r="P2" s="109" t="s">
        <v>231</v>
      </c>
      <c r="Q2" s="109" t="s">
        <v>232</v>
      </c>
      <c r="R2" s="109" t="s">
        <v>233</v>
      </c>
      <c r="S2" s="109" t="s">
        <v>57</v>
      </c>
      <c r="T2" s="132" t="s">
        <v>315</v>
      </c>
      <c r="U2" s="109" t="s">
        <v>67</v>
      </c>
      <c r="V2" s="109" t="s">
        <v>234</v>
      </c>
      <c r="W2" s="108" t="s">
        <v>186</v>
      </c>
      <c r="X2" s="109" t="s">
        <v>187</v>
      </c>
      <c r="Y2" s="109" t="s">
        <v>189</v>
      </c>
      <c r="Z2" s="109" t="s">
        <v>188</v>
      </c>
      <c r="AA2" s="111" t="s">
        <v>282</v>
      </c>
      <c r="AB2" s="111" t="s">
        <v>281</v>
      </c>
      <c r="AC2" s="111" t="s">
        <v>208</v>
      </c>
      <c r="AD2" s="111" t="s">
        <v>155</v>
      </c>
      <c r="AE2" s="111" t="s">
        <v>173</v>
      </c>
      <c r="AF2" s="111" t="s">
        <v>125</v>
      </c>
      <c r="AG2" s="110" t="s">
        <v>41</v>
      </c>
    </row>
    <row r="3" spans="1:33" s="24" customFormat="1" ht="15" thickBot="1">
      <c r="A3" s="4" t="s">
        <v>58</v>
      </c>
      <c r="B3" s="7" t="s">
        <v>60</v>
      </c>
      <c r="C3" s="4" t="s">
        <v>115</v>
      </c>
      <c r="D3" s="37" t="s">
        <v>110</v>
      </c>
      <c r="E3" s="37" t="s">
        <v>110</v>
      </c>
      <c r="F3" s="48" t="s">
        <v>39</v>
      </c>
      <c r="G3" s="48" t="s">
        <v>39</v>
      </c>
      <c r="H3" s="50" t="s">
        <v>39</v>
      </c>
      <c r="I3" s="50" t="s">
        <v>39</v>
      </c>
      <c r="J3" s="50" t="s">
        <v>39</v>
      </c>
      <c r="K3" s="50" t="s">
        <v>39</v>
      </c>
      <c r="L3" s="50" t="s">
        <v>39</v>
      </c>
      <c r="M3" s="50" t="s">
        <v>39</v>
      </c>
      <c r="N3" s="50" t="s">
        <v>39</v>
      </c>
      <c r="O3" s="50" t="s">
        <v>39</v>
      </c>
      <c r="P3" s="50" t="s">
        <v>39</v>
      </c>
      <c r="Q3" s="50" t="s">
        <v>39</v>
      </c>
      <c r="R3" s="50" t="s">
        <v>39</v>
      </c>
      <c r="S3" s="50" t="s">
        <v>39</v>
      </c>
      <c r="T3" s="50" t="s">
        <v>39</v>
      </c>
      <c r="U3" s="50" t="s">
        <v>39</v>
      </c>
      <c r="V3" s="50" t="s">
        <v>39</v>
      </c>
      <c r="W3" s="11" t="s">
        <v>271</v>
      </c>
      <c r="X3" s="7" t="s">
        <v>271</v>
      </c>
      <c r="Y3" s="7" t="s">
        <v>271</v>
      </c>
      <c r="Z3" s="7" t="s">
        <v>271</v>
      </c>
      <c r="AA3" s="7" t="s">
        <v>118</v>
      </c>
      <c r="AB3" s="7" t="s">
        <v>118</v>
      </c>
      <c r="AC3" s="7" t="s">
        <v>118</v>
      </c>
      <c r="AD3" s="7" t="s">
        <v>118</v>
      </c>
      <c r="AE3" s="7" t="s">
        <v>118</v>
      </c>
      <c r="AF3" s="7" t="s">
        <v>118</v>
      </c>
      <c r="AG3" s="4"/>
    </row>
    <row r="4" spans="1:33" s="20" customFormat="1" ht="12.75" thickTop="1">
      <c r="A4" s="20">
        <v>180</v>
      </c>
      <c r="B4" s="35">
        <v>54.87804878048781</v>
      </c>
      <c r="C4" s="20">
        <v>393</v>
      </c>
      <c r="D4" s="21">
        <v>0.18714285714285714</v>
      </c>
      <c r="E4" s="21">
        <v>0.31285714285714283</v>
      </c>
      <c r="F4" s="34">
        <v>167.17557251908397</v>
      </c>
      <c r="G4" s="34">
        <v>44.803053435114506</v>
      </c>
      <c r="H4" s="35">
        <v>4.513740458015268</v>
      </c>
      <c r="I4" s="35">
        <v>1.7352824427480915</v>
      </c>
      <c r="J4" s="35">
        <v>0.16717557251908396</v>
      </c>
      <c r="K4" s="35">
        <v>0.4797938931297709</v>
      </c>
      <c r="L4" s="35">
        <v>0.8375496183206106</v>
      </c>
      <c r="M4" s="35">
        <v>0.1857320610687023</v>
      </c>
      <c r="N4" s="35">
        <v>0.38951908396946566</v>
      </c>
      <c r="O4" s="35">
        <v>0.056839694656488554</v>
      </c>
      <c r="P4" s="35">
        <v>0</v>
      </c>
      <c r="Q4" s="35">
        <v>0.20395419847328244</v>
      </c>
      <c r="R4" s="35">
        <v>0.13039694656488549</v>
      </c>
      <c r="S4" s="35">
        <v>0.1387557251908397</v>
      </c>
      <c r="T4" s="35">
        <v>0.16717557251908396</v>
      </c>
      <c r="U4" s="35">
        <v>0.10532061068702289</v>
      </c>
      <c r="V4" s="35">
        <v>1.5179541984732825</v>
      </c>
      <c r="W4" s="34">
        <v>7.169609416800428</v>
      </c>
      <c r="X4" s="35">
        <v>0.348432055749129</v>
      </c>
      <c r="Y4" s="35">
        <v>0.47682403433476395</v>
      </c>
      <c r="Z4" s="35">
        <v>0.268</v>
      </c>
      <c r="AA4" s="35"/>
      <c r="AB4" s="35"/>
      <c r="AC4" s="35"/>
      <c r="AD4" s="35"/>
      <c r="AE4" s="35"/>
      <c r="AF4" s="35"/>
      <c r="AG4" s="105"/>
    </row>
    <row r="5" spans="1:33" s="20" customFormat="1" ht="12">
      <c r="A5" s="20">
        <v>240</v>
      </c>
      <c r="B5" s="35">
        <v>73.17073170731707</v>
      </c>
      <c r="C5" s="20">
        <v>548</v>
      </c>
      <c r="D5" s="21">
        <v>0.26095238095238094</v>
      </c>
      <c r="E5" s="21">
        <v>0.23904761904761906</v>
      </c>
      <c r="F5" s="34">
        <v>119.08759124087594</v>
      </c>
      <c r="G5" s="34">
        <v>897.6456204379563</v>
      </c>
      <c r="H5" s="35">
        <v>11.359124087591242</v>
      </c>
      <c r="I5" s="35">
        <v>0.828116788321168</v>
      </c>
      <c r="J5" s="35">
        <v>0.08519343065693431</v>
      </c>
      <c r="K5" s="35">
        <v>0.1603102189781022</v>
      </c>
      <c r="L5" s="35">
        <v>0.20611313868613143</v>
      </c>
      <c r="M5" s="35">
        <v>0.05679562043795621</v>
      </c>
      <c r="N5" s="35">
        <v>0.11175912408759126</v>
      </c>
      <c r="O5" s="35">
        <v>0.07694890510948907</v>
      </c>
      <c r="P5" s="35">
        <v>0</v>
      </c>
      <c r="Q5" s="35">
        <v>0</v>
      </c>
      <c r="R5" s="35">
        <v>0.05313138686131388</v>
      </c>
      <c r="S5" s="35">
        <v>0.041222627737226285</v>
      </c>
      <c r="T5" s="35">
        <v>0.001832116788321168</v>
      </c>
      <c r="U5" s="35">
        <v>0.028397810218978106</v>
      </c>
      <c r="V5" s="35">
        <v>0.22077007299270074</v>
      </c>
      <c r="W5" s="34">
        <v>73.6545399879735</v>
      </c>
      <c r="X5" s="35">
        <v>0.5314285714285715</v>
      </c>
      <c r="Y5" s="35">
        <v>0.5081967213114754</v>
      </c>
      <c r="Z5" s="35">
        <v>7.537692307692307</v>
      </c>
      <c r="AA5" s="35">
        <v>-83.8</v>
      </c>
      <c r="AB5" s="35">
        <v>-25</v>
      </c>
      <c r="AC5" s="35"/>
      <c r="AD5" s="35"/>
      <c r="AE5" s="35"/>
      <c r="AF5" s="35"/>
      <c r="AG5" s="105">
        <f>(AB5+1000)/(AA5+1000)</f>
        <v>1.0641781270464963</v>
      </c>
    </row>
    <row r="6" spans="1:32" s="20" customFormat="1" ht="12">
      <c r="A6" s="20">
        <v>300</v>
      </c>
      <c r="B6" s="35">
        <v>91.46341463414635</v>
      </c>
      <c r="C6" s="20">
        <v>519</v>
      </c>
      <c r="D6" s="21">
        <v>0.24714285714285714</v>
      </c>
      <c r="E6" s="21">
        <v>0.2528571428571429</v>
      </c>
      <c r="F6" s="34">
        <v>81.84971098265898</v>
      </c>
      <c r="G6" s="34">
        <v>1866.8895953757228</v>
      </c>
      <c r="H6" s="35">
        <v>8.389595375722543</v>
      </c>
      <c r="I6" s="35">
        <v>0.8532832369942197</v>
      </c>
      <c r="J6" s="35">
        <v>0.10845086705202314</v>
      </c>
      <c r="K6" s="35">
        <v>0.10333526011560697</v>
      </c>
      <c r="L6" s="35">
        <v>0.10947398843930638</v>
      </c>
      <c r="M6" s="35">
        <v>0.18825433526011562</v>
      </c>
      <c r="N6" s="35">
        <v>0.1237976878612717</v>
      </c>
      <c r="O6" s="35">
        <v>0.07775722543352602</v>
      </c>
      <c r="P6" s="35">
        <v>0</v>
      </c>
      <c r="Q6" s="35">
        <v>0</v>
      </c>
      <c r="R6" s="35">
        <v>0.05115606936416186</v>
      </c>
      <c r="S6" s="35">
        <v>0.04604046242774567</v>
      </c>
      <c r="T6" s="35">
        <v>0.06138728323699423</v>
      </c>
      <c r="U6" s="35">
        <v>0.04604046242774567</v>
      </c>
      <c r="V6" s="35">
        <v>0.2721502890173411</v>
      </c>
      <c r="W6" s="34">
        <v>201.98140358645125</v>
      </c>
      <c r="X6" s="35">
        <v>1.0495049504950493</v>
      </c>
      <c r="Y6" s="35">
        <v>1.5206611570247932</v>
      </c>
      <c r="Z6" s="35">
        <v>22.80875</v>
      </c>
      <c r="AA6" s="35"/>
      <c r="AB6" s="35"/>
      <c r="AC6" s="35"/>
      <c r="AD6" s="35"/>
      <c r="AE6" s="35"/>
      <c r="AF6" s="35"/>
    </row>
    <row r="7" spans="1:33" s="20" customFormat="1" ht="12">
      <c r="A7" s="20">
        <v>360</v>
      </c>
      <c r="B7" s="35">
        <v>109.75609756097562</v>
      </c>
      <c r="C7" s="20">
        <v>527</v>
      </c>
      <c r="D7" s="21">
        <v>0.2509523809523809</v>
      </c>
      <c r="E7" s="21">
        <v>0.24904761904761907</v>
      </c>
      <c r="F7" s="34">
        <v>129.01328273244783</v>
      </c>
      <c r="G7" s="34">
        <v>983.5774193548389</v>
      </c>
      <c r="H7" s="35">
        <v>6.54990512333966</v>
      </c>
      <c r="I7" s="35">
        <v>0.7879734345351045</v>
      </c>
      <c r="J7" s="35">
        <v>0.07740796963946871</v>
      </c>
      <c r="K7" s="35">
        <v>0.10718026565464897</v>
      </c>
      <c r="L7" s="35">
        <v>0.1309981024667932</v>
      </c>
      <c r="M7" s="35">
        <v>0.146876660341556</v>
      </c>
      <c r="N7" s="35">
        <v>0.12305882352941178</v>
      </c>
      <c r="O7" s="35">
        <v>0.08237001897533208</v>
      </c>
      <c r="P7" s="35">
        <v>0.0009924098671726758</v>
      </c>
      <c r="Q7" s="35">
        <v>0.012901328273244785</v>
      </c>
      <c r="R7" s="35">
        <v>0.014886148007590135</v>
      </c>
      <c r="S7" s="35">
        <v>0.04565085388994308</v>
      </c>
      <c r="T7" s="35">
        <v>0.05855218216318786</v>
      </c>
      <c r="U7" s="35">
        <v>0.03374193548387097</v>
      </c>
      <c r="V7" s="35">
        <v>0.293753320683112</v>
      </c>
      <c r="W7" s="34">
        <v>134.04111441709492</v>
      </c>
      <c r="X7" s="35">
        <v>0.7222222222222223</v>
      </c>
      <c r="Y7" s="35">
        <v>1.1935483870967742</v>
      </c>
      <c r="Z7" s="35">
        <v>7.623846153846154</v>
      </c>
      <c r="AA7" s="35">
        <v>-83.1</v>
      </c>
      <c r="AB7" s="35">
        <v>-7.6</v>
      </c>
      <c r="AC7" s="35"/>
      <c r="AD7" s="35"/>
      <c r="AE7" s="35"/>
      <c r="AF7" s="35"/>
      <c r="AG7" s="105">
        <f>(AB7+1000)/(AA7+1000)</f>
        <v>1.082342676409641</v>
      </c>
    </row>
    <row r="8" spans="1:32" s="20" customFormat="1" ht="12">
      <c r="A8" s="20">
        <v>420</v>
      </c>
      <c r="B8" s="35">
        <v>128.0487804878049</v>
      </c>
      <c r="C8" s="20">
        <v>482</v>
      </c>
      <c r="D8" s="21">
        <v>0.22952380952380952</v>
      </c>
      <c r="E8" s="21">
        <v>0.2704761904761905</v>
      </c>
      <c r="F8" s="34">
        <v>70.70539419087137</v>
      </c>
      <c r="G8" s="34">
        <v>5809.155186721992</v>
      </c>
      <c r="H8" s="35">
        <v>20.858091286307054</v>
      </c>
      <c r="I8" s="35">
        <v>0.9993029045643154</v>
      </c>
      <c r="J8" s="35">
        <v>0.12137759336099584</v>
      </c>
      <c r="K8" s="35">
        <v>0.08838174273858922</v>
      </c>
      <c r="L8" s="35">
        <v>0.13669709543568465</v>
      </c>
      <c r="M8" s="35">
        <v>0.12726970954356848</v>
      </c>
      <c r="N8" s="35">
        <v>0.12019917012448132</v>
      </c>
      <c r="O8" s="35">
        <v>0</v>
      </c>
      <c r="P8" s="35">
        <v>0.0047136929460580915</v>
      </c>
      <c r="Q8" s="35">
        <v>0.07777593360995852</v>
      </c>
      <c r="R8" s="35">
        <v>0.03535269709543569</v>
      </c>
      <c r="S8" s="35">
        <v>0.03770954356846473</v>
      </c>
      <c r="T8" s="35">
        <v>0.03299585062240664</v>
      </c>
      <c r="U8" s="35">
        <v>0.04242323651452282</v>
      </c>
      <c r="V8" s="35">
        <v>0.4407302904564316</v>
      </c>
      <c r="W8" s="34">
        <v>265.7752857450938</v>
      </c>
      <c r="X8" s="35">
        <v>1.373333333333333</v>
      </c>
      <c r="Y8" s="35">
        <v>1.058823529411765</v>
      </c>
      <c r="Z8" s="35">
        <v>82.16</v>
      </c>
      <c r="AA8" s="35"/>
      <c r="AB8" s="35"/>
      <c r="AC8" s="35"/>
      <c r="AD8" s="35"/>
      <c r="AE8" s="35"/>
      <c r="AF8" s="35"/>
    </row>
    <row r="9" spans="1:33" s="20" customFormat="1" ht="12">
      <c r="A9" s="20">
        <v>480</v>
      </c>
      <c r="B9" s="35">
        <v>146.34146341463415</v>
      </c>
      <c r="C9" s="20">
        <v>711</v>
      </c>
      <c r="D9" s="21">
        <v>0.3385714285714286</v>
      </c>
      <c r="E9" s="21">
        <v>0.16142857142857142</v>
      </c>
      <c r="F9" s="34">
        <v>157.34177215189874</v>
      </c>
      <c r="G9" s="34">
        <v>12271.990717299577</v>
      </c>
      <c r="H9" s="35">
        <v>19.691561181434597</v>
      </c>
      <c r="I9" s="35">
        <v>0.8224683544303798</v>
      </c>
      <c r="J9" s="35">
        <v>0.22552320675105483</v>
      </c>
      <c r="K9" s="35">
        <v>0.19691561181434597</v>
      </c>
      <c r="L9" s="35">
        <v>0.06770464135021097</v>
      </c>
      <c r="M9" s="35">
        <v>0.21789451476793248</v>
      </c>
      <c r="N9" s="35">
        <v>0.14971308016877635</v>
      </c>
      <c r="O9" s="35">
        <v>0.053400843881856536</v>
      </c>
      <c r="P9" s="35">
        <v>0.0033375527426160335</v>
      </c>
      <c r="Q9" s="35">
        <v>0.16401687763713077</v>
      </c>
      <c r="R9" s="35">
        <v>0.040527426160337554</v>
      </c>
      <c r="S9" s="35">
        <v>0.06150632911392405</v>
      </c>
      <c r="T9" s="35">
        <v>0.07390295358649789</v>
      </c>
      <c r="U9" s="35">
        <v>0.06055274261603375</v>
      </c>
      <c r="V9" s="35">
        <v>0.7156666666666666</v>
      </c>
      <c r="W9" s="34">
        <v>598.2242882045323</v>
      </c>
      <c r="X9" s="35">
        <v>1.145278450363196</v>
      </c>
      <c r="Y9" s="35">
        <v>1.4554140127388535</v>
      </c>
      <c r="Z9" s="35">
        <v>77.99575757575757</v>
      </c>
      <c r="AA9" s="35">
        <v>-69.8</v>
      </c>
      <c r="AB9" s="35">
        <v>-10.3</v>
      </c>
      <c r="AC9" s="35"/>
      <c r="AD9" s="35"/>
      <c r="AE9" s="35"/>
      <c r="AF9" s="35"/>
      <c r="AG9" s="105">
        <f>(AB9+1000)/(AA9+1000)</f>
        <v>1.0639647387658568</v>
      </c>
    </row>
    <row r="10" spans="1:32" s="20" customFormat="1" ht="12">
      <c r="A10" s="20">
        <v>540</v>
      </c>
      <c r="B10" s="35">
        <v>164.63414634146343</v>
      </c>
      <c r="C10" s="20">
        <v>487</v>
      </c>
      <c r="D10" s="21">
        <v>0.2319047619047619</v>
      </c>
      <c r="E10" s="21">
        <v>0.2680952380952381</v>
      </c>
      <c r="F10" s="34">
        <v>473.98357289527723</v>
      </c>
      <c r="G10" s="34">
        <v>7553.332854209446</v>
      </c>
      <c r="H10" s="35">
        <v>19.074948665297743</v>
      </c>
      <c r="I10" s="35">
        <v>0.848546201232033</v>
      </c>
      <c r="J10" s="35">
        <v>0.12947843942505136</v>
      </c>
      <c r="K10" s="35">
        <v>0.19074948665297745</v>
      </c>
      <c r="L10" s="35">
        <v>0.2982628336755648</v>
      </c>
      <c r="M10" s="35">
        <v>0.11907392197125256</v>
      </c>
      <c r="N10" s="35">
        <v>0.15259958932238193</v>
      </c>
      <c r="O10" s="35">
        <v>0.10866940451745381</v>
      </c>
      <c r="P10" s="35">
        <v>0.00578028747433265</v>
      </c>
      <c r="Q10" s="35">
        <v>0.028901437371663247</v>
      </c>
      <c r="R10" s="35">
        <v>0</v>
      </c>
      <c r="S10" s="35">
        <v>0.027745379876796716</v>
      </c>
      <c r="T10" s="35">
        <v>0.06473921971252568</v>
      </c>
      <c r="U10" s="35">
        <v>0.028901437371663247</v>
      </c>
      <c r="V10" s="35">
        <v>0.7051950718685832</v>
      </c>
      <c r="W10" s="34">
        <v>379.11686201694323</v>
      </c>
      <c r="X10" s="35">
        <v>0.6787878787878788</v>
      </c>
      <c r="Y10" s="35">
        <v>0.7803030303030303</v>
      </c>
      <c r="Z10" s="35">
        <v>15.935853658536585</v>
      </c>
      <c r="AA10" s="35"/>
      <c r="AB10" s="35"/>
      <c r="AC10" s="35"/>
      <c r="AD10" s="35"/>
      <c r="AE10" s="35"/>
      <c r="AF10" s="35"/>
    </row>
    <row r="11" spans="1:33" s="20" customFormat="1" ht="12">
      <c r="A11" s="20">
        <v>600</v>
      </c>
      <c r="B11" s="35">
        <v>182.9268292682927</v>
      </c>
      <c r="C11" s="20">
        <v>562</v>
      </c>
      <c r="D11" s="21">
        <v>0.2676190476190476</v>
      </c>
      <c r="E11" s="21">
        <v>0.2323809523809524</v>
      </c>
      <c r="F11" s="34">
        <v>243.13167259786482</v>
      </c>
      <c r="G11" s="34">
        <v>5705.605693950179</v>
      </c>
      <c r="H11" s="35">
        <v>19.01637010676157</v>
      </c>
      <c r="I11" s="35">
        <v>0.9464768683274024</v>
      </c>
      <c r="J11" s="35">
        <v>0.13632740213523134</v>
      </c>
      <c r="K11" s="35">
        <v>0.24486832740213527</v>
      </c>
      <c r="L11" s="35">
        <v>0.2179501779359431</v>
      </c>
      <c r="M11" s="35">
        <v>0.1354590747330961</v>
      </c>
      <c r="N11" s="35">
        <v>0.164982206405694</v>
      </c>
      <c r="O11" s="35">
        <v>0.04081138790035588</v>
      </c>
      <c r="P11" s="35">
        <v>0</v>
      </c>
      <c r="Q11" s="35">
        <v>0.09204270462633454</v>
      </c>
      <c r="R11" s="35">
        <v>0</v>
      </c>
      <c r="S11" s="35">
        <v>0.05209964412811389</v>
      </c>
      <c r="T11" s="35">
        <v>0.07901779359430607</v>
      </c>
      <c r="U11" s="35">
        <v>0.024313167259786484</v>
      </c>
      <c r="V11" s="35">
        <v>0</v>
      </c>
      <c r="W11" s="34">
        <v>285.8112222705524</v>
      </c>
      <c r="X11" s="35">
        <v>0.5567375886524822</v>
      </c>
      <c r="Y11" s="35">
        <v>0.8210526315789471</v>
      </c>
      <c r="Z11" s="35">
        <v>23.467142857142854</v>
      </c>
      <c r="AA11" s="35">
        <v>-65.1</v>
      </c>
      <c r="AB11" s="35">
        <v>-9.1</v>
      </c>
      <c r="AC11" s="35"/>
      <c r="AD11" s="35"/>
      <c r="AE11" s="35"/>
      <c r="AF11" s="35"/>
      <c r="AG11" s="105">
        <f>(AB11+1000)/(AA11+1000)</f>
        <v>1.059899454487111</v>
      </c>
    </row>
    <row r="12" spans="1:32" s="20" customFormat="1" ht="12">
      <c r="A12" s="20">
        <v>660</v>
      </c>
      <c r="B12" s="35">
        <v>201.21951219512195</v>
      </c>
      <c r="C12" s="20">
        <v>481</v>
      </c>
      <c r="D12" s="21">
        <v>0.22904761904761903</v>
      </c>
      <c r="E12" s="21">
        <v>0.27095238095238094</v>
      </c>
      <c r="F12" s="34">
        <v>141.95426195426197</v>
      </c>
      <c r="G12" s="34">
        <v>6068.071517671518</v>
      </c>
      <c r="H12" s="35">
        <v>17.98087318087318</v>
      </c>
      <c r="I12" s="35">
        <v>0.899043659043659</v>
      </c>
      <c r="J12" s="35">
        <v>0.10764864864864866</v>
      </c>
      <c r="K12" s="35">
        <v>0.1892723492723493</v>
      </c>
      <c r="L12" s="35">
        <v>0.27917671517671516</v>
      </c>
      <c r="M12" s="35">
        <v>0.10055093555093556</v>
      </c>
      <c r="N12" s="35">
        <v>0.0768918918918919</v>
      </c>
      <c r="O12" s="35">
        <v>0.056781704781704787</v>
      </c>
      <c r="P12" s="35">
        <v>0</v>
      </c>
      <c r="Q12" s="35">
        <v>0</v>
      </c>
      <c r="R12" s="35">
        <v>0.0768918918918919</v>
      </c>
      <c r="S12" s="35">
        <v>0.03312266112266113</v>
      </c>
      <c r="T12" s="35">
        <v>0.060330561330561326</v>
      </c>
      <c r="U12" s="35">
        <v>0.04376923076923077</v>
      </c>
      <c r="V12" s="35">
        <v>0.3962889812889813</v>
      </c>
      <c r="W12" s="34">
        <v>321.4035087719299</v>
      </c>
      <c r="X12" s="35">
        <v>0.56875</v>
      </c>
      <c r="Y12" s="35">
        <v>1.3076923076923077</v>
      </c>
      <c r="Z12" s="35">
        <v>42.74666666666667</v>
      </c>
      <c r="AA12" s="35"/>
      <c r="AB12" s="35"/>
      <c r="AC12" s="35"/>
      <c r="AD12" s="35"/>
      <c r="AE12" s="35"/>
      <c r="AF12" s="35"/>
    </row>
    <row r="13" spans="1:33" s="20" customFormat="1" ht="12">
      <c r="A13" s="20">
        <v>720</v>
      </c>
      <c r="B13" s="35">
        <v>219.51219512195124</v>
      </c>
      <c r="C13" s="20">
        <v>565</v>
      </c>
      <c r="D13" s="21">
        <v>0.26904761904761904</v>
      </c>
      <c r="E13" s="21">
        <v>0.23095238095238096</v>
      </c>
      <c r="F13" s="34">
        <v>274.6902654867257</v>
      </c>
      <c r="G13" s="34">
        <v>3113.0132743362838</v>
      </c>
      <c r="H13" s="35">
        <v>10.129203539823012</v>
      </c>
      <c r="I13" s="35">
        <v>0.8146283185840708</v>
      </c>
      <c r="J13" s="35">
        <v>0.13562831858407082</v>
      </c>
      <c r="K13" s="35">
        <v>0.1201769911504425</v>
      </c>
      <c r="L13" s="35">
        <v>0.11245132743362835</v>
      </c>
      <c r="M13" s="35">
        <v>0.12790265486725663</v>
      </c>
      <c r="N13" s="35">
        <v>0.13734513274336282</v>
      </c>
      <c r="O13" s="35">
        <v>0.059230088495575234</v>
      </c>
      <c r="P13" s="35">
        <v>0.0034336283185840712</v>
      </c>
      <c r="Q13" s="35">
        <v>0</v>
      </c>
      <c r="R13" s="35">
        <v>0.10815929203539824</v>
      </c>
      <c r="S13" s="35">
        <v>0.04549557522123894</v>
      </c>
      <c r="T13" s="35">
        <v>0.06008849557522125</v>
      </c>
      <c r="U13" s="35">
        <v>0.042920353982300895</v>
      </c>
      <c r="V13" s="35">
        <v>0.6944513274336285</v>
      </c>
      <c r="W13" s="34">
        <v>284.4536826417758</v>
      </c>
      <c r="X13" s="35">
        <v>1.1285714285714286</v>
      </c>
      <c r="Y13" s="35">
        <v>0.93125</v>
      </c>
      <c r="Z13" s="35">
        <v>11.3328125</v>
      </c>
      <c r="AA13" s="35">
        <v>-67.7</v>
      </c>
      <c r="AB13" s="35">
        <v>-13.7</v>
      </c>
      <c r="AC13" s="35"/>
      <c r="AD13" s="35"/>
      <c r="AE13" s="35"/>
      <c r="AF13" s="35"/>
      <c r="AG13" s="105">
        <f>(AB13+1000)/(AA13+1000)</f>
        <v>1.0579212699774752</v>
      </c>
    </row>
    <row r="14" spans="1:32" s="20" customFormat="1" ht="12">
      <c r="A14" s="20">
        <v>780</v>
      </c>
      <c r="B14" s="35">
        <v>237.8048780487805</v>
      </c>
      <c r="C14" s="20">
        <v>387</v>
      </c>
      <c r="D14" s="21">
        <v>0.18428571428571427</v>
      </c>
      <c r="E14" s="21">
        <v>0.3157142857142857</v>
      </c>
      <c r="F14" s="34">
        <v>2518.372093023256</v>
      </c>
      <c r="G14" s="34">
        <v>1405.4914728682172</v>
      </c>
      <c r="H14" s="35">
        <v>8.394573643410855</v>
      </c>
      <c r="I14" s="35">
        <v>0.7709302325581395</v>
      </c>
      <c r="J14" s="35">
        <v>0.0942248062015504</v>
      </c>
      <c r="K14" s="35">
        <v>0.09251162790697676</v>
      </c>
      <c r="L14" s="35">
        <v>0.15075968992248062</v>
      </c>
      <c r="M14" s="35">
        <v>0.06510077519379845</v>
      </c>
      <c r="N14" s="35">
        <v>0.1815968992248062</v>
      </c>
      <c r="O14" s="35">
        <v>0.0788062015503876</v>
      </c>
      <c r="P14" s="35">
        <v>0</v>
      </c>
      <c r="Q14" s="35">
        <v>0</v>
      </c>
      <c r="R14" s="35">
        <v>0.058248062015503886</v>
      </c>
      <c r="S14" s="35">
        <v>0.037689922480620155</v>
      </c>
      <c r="T14" s="35">
        <v>0.018844961240310078</v>
      </c>
      <c r="U14" s="35">
        <v>0.05139534883720931</v>
      </c>
      <c r="V14" s="35">
        <v>0.05310852713178295</v>
      </c>
      <c r="W14" s="34">
        <v>153.34579439252335</v>
      </c>
      <c r="X14" s="35">
        <v>1.0185185185185184</v>
      </c>
      <c r="Y14" s="35">
        <v>0.3584905660377358</v>
      </c>
      <c r="Z14" s="35">
        <v>0.5580952380952381</v>
      </c>
      <c r="AA14" s="35"/>
      <c r="AB14" s="35"/>
      <c r="AC14" s="35"/>
      <c r="AD14" s="35"/>
      <c r="AE14" s="35"/>
      <c r="AF14" s="35"/>
    </row>
    <row r="15" spans="1:33" s="20" customFormat="1" ht="12">
      <c r="A15" s="20">
        <v>840</v>
      </c>
      <c r="B15" s="35">
        <v>256.0975609756098</v>
      </c>
      <c r="C15" s="20">
        <v>469</v>
      </c>
      <c r="D15" s="21">
        <v>0.22333333333333333</v>
      </c>
      <c r="E15" s="21">
        <v>0.27666666666666667</v>
      </c>
      <c r="F15" s="34">
        <v>1548.5074626865671</v>
      </c>
      <c r="G15" s="34">
        <v>10606.037313432837</v>
      </c>
      <c r="H15" s="35">
        <v>18.705970149253734</v>
      </c>
      <c r="I15" s="35">
        <v>0.9092835820895523</v>
      </c>
      <c r="J15" s="35">
        <v>0.07680597014925374</v>
      </c>
      <c r="K15" s="35">
        <v>0.09786567164179105</v>
      </c>
      <c r="L15" s="35">
        <v>0.08795522388059701</v>
      </c>
      <c r="M15" s="35">
        <v>0.06813432835820896</v>
      </c>
      <c r="N15" s="35">
        <v>0.13998507462686569</v>
      </c>
      <c r="O15" s="35">
        <v>0.033447761194029854</v>
      </c>
      <c r="P15" s="35">
        <v>0</v>
      </c>
      <c r="Q15" s="35">
        <v>0</v>
      </c>
      <c r="R15" s="35">
        <v>0.04211940298507463</v>
      </c>
      <c r="S15" s="35">
        <v>0.027253731343283582</v>
      </c>
      <c r="T15" s="35">
        <v>0</v>
      </c>
      <c r="U15" s="35">
        <v>0</v>
      </c>
      <c r="V15" s="35">
        <v>0.07061194029850747</v>
      </c>
      <c r="W15" s="34">
        <v>540.7035493242389</v>
      </c>
      <c r="X15" s="35">
        <v>0.7848101265822784</v>
      </c>
      <c r="Y15" s="35">
        <v>0.48672566371681414</v>
      </c>
      <c r="Z15" s="35">
        <v>6.849200000000001</v>
      </c>
      <c r="AA15" s="35">
        <v>-66.5</v>
      </c>
      <c r="AB15" s="35">
        <v>-25.1</v>
      </c>
      <c r="AC15" s="35"/>
      <c r="AD15" s="35"/>
      <c r="AE15" s="35"/>
      <c r="AF15" s="35"/>
      <c r="AG15" s="105">
        <f>(AB15+1000)/(AA15+1000)</f>
        <v>1.0443492233529728</v>
      </c>
    </row>
    <row r="16" spans="1:32" s="20" customFormat="1" ht="12">
      <c r="A16" s="20">
        <v>900</v>
      </c>
      <c r="B16" s="35">
        <v>274.39024390243907</v>
      </c>
      <c r="C16" s="20">
        <v>355</v>
      </c>
      <c r="D16" s="21">
        <v>0.16904761904761903</v>
      </c>
      <c r="E16" s="21">
        <v>0.330952380952381</v>
      </c>
      <c r="F16" s="34">
        <v>6069.014084507045</v>
      </c>
      <c r="G16" s="34">
        <v>22673.836619718313</v>
      </c>
      <c r="H16" s="35">
        <v>41.11267605633804</v>
      </c>
      <c r="I16" s="35">
        <v>1.6582112676056342</v>
      </c>
      <c r="J16" s="35">
        <v>0.11550704225352115</v>
      </c>
      <c r="K16" s="35">
        <v>0.13508450704225355</v>
      </c>
      <c r="L16" s="35">
        <v>0.08614084507042255</v>
      </c>
      <c r="M16" s="35">
        <v>0.0743943661971831</v>
      </c>
      <c r="N16" s="35">
        <v>0.12921126760563384</v>
      </c>
      <c r="O16" s="35">
        <v>0.03328169014084508</v>
      </c>
      <c r="P16" s="35">
        <v>0</v>
      </c>
      <c r="Q16" s="35">
        <v>0</v>
      </c>
      <c r="R16" s="35">
        <v>0.05090140845070423</v>
      </c>
      <c r="S16" s="35">
        <v>0.03328169014084508</v>
      </c>
      <c r="T16" s="35">
        <v>0.01566197183098592</v>
      </c>
      <c r="U16" s="35">
        <v>0.06264788732394368</v>
      </c>
      <c r="V16" s="35">
        <v>0.2740845070422536</v>
      </c>
      <c r="W16" s="34">
        <v>530.1231290337345</v>
      </c>
      <c r="X16" s="35">
        <v>0.855072463768116</v>
      </c>
      <c r="Y16" s="35">
        <v>0.5757575757575757</v>
      </c>
      <c r="Z16" s="35">
        <v>3.7359999999999993</v>
      </c>
      <c r="AA16" s="35"/>
      <c r="AB16" s="35"/>
      <c r="AC16" s="35"/>
      <c r="AD16" s="35"/>
      <c r="AE16" s="35"/>
      <c r="AF16" s="35"/>
    </row>
    <row r="17" spans="1:33" s="20" customFormat="1" ht="12">
      <c r="A17" s="20">
        <v>960</v>
      </c>
      <c r="B17" s="35">
        <v>292.6829268292683</v>
      </c>
      <c r="C17" s="20">
        <v>326</v>
      </c>
      <c r="D17" s="21">
        <v>0.15523809523809523</v>
      </c>
      <c r="E17" s="21">
        <v>0.34476190476190477</v>
      </c>
      <c r="F17" s="34">
        <v>14391.16564417178</v>
      </c>
      <c r="G17" s="34">
        <v>42366.436809815954</v>
      </c>
      <c r="H17" s="35">
        <v>74.62085889570554</v>
      </c>
      <c r="I17" s="35">
        <v>2.578417177914111</v>
      </c>
      <c r="J17" s="35">
        <v>0.21098159509202458</v>
      </c>
      <c r="K17" s="35">
        <v>0.38642944785276073</v>
      </c>
      <c r="L17" s="35">
        <v>0.08661349693251534</v>
      </c>
      <c r="M17" s="35">
        <v>0.12436809815950921</v>
      </c>
      <c r="N17" s="35">
        <v>0.38420858895705523</v>
      </c>
      <c r="O17" s="35">
        <v>0.004441717791411044</v>
      </c>
      <c r="P17" s="35">
        <v>0</v>
      </c>
      <c r="Q17" s="35">
        <v>0.1443558282208589</v>
      </c>
      <c r="R17" s="35">
        <v>0</v>
      </c>
      <c r="S17" s="35">
        <v>0.09549693251533742</v>
      </c>
      <c r="T17" s="35">
        <v>0</v>
      </c>
      <c r="U17" s="35">
        <v>0.03331288343558283</v>
      </c>
      <c r="V17" s="35">
        <v>0</v>
      </c>
      <c r="W17" s="34">
        <v>548.7931877679008</v>
      </c>
      <c r="X17" s="35">
        <v>0.5459770114942529</v>
      </c>
      <c r="Y17" s="35">
        <v>0.3236994219653179</v>
      </c>
      <c r="Z17" s="35">
        <v>2.9439197530864196</v>
      </c>
      <c r="AA17" s="35">
        <v>-59.2</v>
      </c>
      <c r="AB17" s="35">
        <v>-27.1</v>
      </c>
      <c r="AC17" s="35"/>
      <c r="AD17" s="35"/>
      <c r="AE17" s="35"/>
      <c r="AF17" s="35"/>
      <c r="AG17" s="105">
        <f>(AB17+1000)/(AA17+1000)</f>
        <v>1.0341198979591837</v>
      </c>
    </row>
    <row r="18" spans="1:32" s="20" customFormat="1" ht="12">
      <c r="A18" s="20">
        <v>1020</v>
      </c>
      <c r="B18" s="35">
        <v>310.9756097560976</v>
      </c>
      <c r="C18" s="20">
        <v>292</v>
      </c>
      <c r="D18" s="21">
        <v>0.13904761904761903</v>
      </c>
      <c r="E18" s="21">
        <v>0.36095238095238097</v>
      </c>
      <c r="F18" s="34">
        <v>6385.890410958905</v>
      </c>
      <c r="G18" s="34">
        <v>10242.345205479454</v>
      </c>
      <c r="H18" s="35">
        <v>18.690410958904113</v>
      </c>
      <c r="I18" s="35">
        <v>4.21832191780822</v>
      </c>
      <c r="J18" s="35">
        <v>0.26737671232876714</v>
      </c>
      <c r="K18" s="35">
        <v>0.24920547945205485</v>
      </c>
      <c r="L18" s="35">
        <v>0.12460273972602742</v>
      </c>
      <c r="M18" s="35">
        <v>0.21026712328767128</v>
      </c>
      <c r="N18" s="35">
        <v>0.2362260273972603</v>
      </c>
      <c r="O18" s="35">
        <v>0.07008904109589043</v>
      </c>
      <c r="P18" s="35">
        <v>0.0025958904109589045</v>
      </c>
      <c r="Q18" s="35">
        <v>0.20767123287671238</v>
      </c>
      <c r="R18" s="35">
        <v>0.049321917808219186</v>
      </c>
      <c r="S18" s="35">
        <v>0.08826027397260275</v>
      </c>
      <c r="T18" s="35">
        <v>0.10643150684931509</v>
      </c>
      <c r="U18" s="35">
        <v>0.13758219178082193</v>
      </c>
      <c r="V18" s="35">
        <v>0.4127465753424658</v>
      </c>
      <c r="W18" s="34">
        <v>447.0934844192634</v>
      </c>
      <c r="X18" s="35">
        <v>1.0729166666666665</v>
      </c>
      <c r="Y18" s="35">
        <v>0.8901098901098902</v>
      </c>
      <c r="Z18" s="35">
        <v>1.6039024390243903</v>
      </c>
      <c r="AA18" s="35"/>
      <c r="AB18" s="35"/>
      <c r="AC18" s="35"/>
      <c r="AD18" s="35"/>
      <c r="AE18" s="35"/>
      <c r="AF18" s="35"/>
    </row>
    <row r="19" spans="1:33" s="20" customFormat="1" ht="12">
      <c r="A19" s="20">
        <v>1080</v>
      </c>
      <c r="B19" s="35">
        <v>329.26829268292687</v>
      </c>
      <c r="C19" s="20">
        <v>479</v>
      </c>
      <c r="D19" s="21">
        <v>0.22809523809523807</v>
      </c>
      <c r="E19" s="21">
        <v>0.2719047619047619</v>
      </c>
      <c r="F19" s="34">
        <v>2944.405010438414</v>
      </c>
      <c r="G19" s="34">
        <v>7816.858872651357</v>
      </c>
      <c r="H19" s="35">
        <v>18.000208768267225</v>
      </c>
      <c r="I19" s="35">
        <v>1.4066388308977036</v>
      </c>
      <c r="J19" s="35">
        <v>0.3230501043841337</v>
      </c>
      <c r="K19" s="35">
        <v>0.27059916492693115</v>
      </c>
      <c r="L19" s="35">
        <v>0.14185594989561587</v>
      </c>
      <c r="M19" s="35">
        <v>0.18834655532359085</v>
      </c>
      <c r="N19" s="35">
        <v>0.3242421711899792</v>
      </c>
      <c r="O19" s="35">
        <v>0.06675574112734865</v>
      </c>
      <c r="P19" s="35">
        <v>0.003576200417536535</v>
      </c>
      <c r="Q19" s="35">
        <v>0.10490187891440503</v>
      </c>
      <c r="R19" s="35">
        <v>0</v>
      </c>
      <c r="S19" s="35">
        <v>0.07629227557411275</v>
      </c>
      <c r="T19" s="35">
        <v>0.023841336116910233</v>
      </c>
      <c r="U19" s="35">
        <v>0.0405302713987474</v>
      </c>
      <c r="V19" s="35">
        <v>0.9083549060542799</v>
      </c>
      <c r="W19" s="34">
        <v>402.7886977886978</v>
      </c>
      <c r="X19" s="35">
        <v>1.1938325991189427</v>
      </c>
      <c r="Y19" s="35">
        <v>0.5808823529411764</v>
      </c>
      <c r="Z19" s="35">
        <v>2.6548178137651814</v>
      </c>
      <c r="AA19" s="35">
        <v>-57.6</v>
      </c>
      <c r="AB19" s="35">
        <v>-18.9</v>
      </c>
      <c r="AC19" s="35"/>
      <c r="AD19" s="35"/>
      <c r="AE19" s="35"/>
      <c r="AF19" s="35"/>
      <c r="AG19" s="105">
        <f>(AB19+1000)/(AA19+1000)</f>
        <v>1.0410653650254669</v>
      </c>
    </row>
    <row r="20" spans="1:32" s="20" customFormat="1" ht="12">
      <c r="A20" s="20">
        <v>1140</v>
      </c>
      <c r="B20" s="35">
        <v>347.5609756097561</v>
      </c>
      <c r="C20" s="20">
        <v>352</v>
      </c>
      <c r="D20" s="21">
        <v>0.1676190476190476</v>
      </c>
      <c r="E20" s="21">
        <v>0.3323809523809524</v>
      </c>
      <c r="F20" s="34">
        <v>2320.0568181818185</v>
      </c>
      <c r="G20" s="34">
        <v>10619.514772727272</v>
      </c>
      <c r="H20" s="35">
        <v>18.838068181818183</v>
      </c>
      <c r="I20" s="35">
        <v>1.5586022727272728</v>
      </c>
      <c r="J20" s="35">
        <v>0.218125</v>
      </c>
      <c r="K20" s="35">
        <v>0.2300227272727273</v>
      </c>
      <c r="L20" s="35">
        <v>0.16260227272727273</v>
      </c>
      <c r="M20" s="35">
        <v>0.18044886363636364</v>
      </c>
      <c r="N20" s="35">
        <v>0.3688295454545455</v>
      </c>
      <c r="O20" s="35">
        <v>0.06147159090909091</v>
      </c>
      <c r="P20" s="35">
        <v>0</v>
      </c>
      <c r="Q20" s="35">
        <v>0.06742045454545456</v>
      </c>
      <c r="R20" s="35">
        <v>0.029744318181818184</v>
      </c>
      <c r="S20" s="35">
        <v>0.10113068181818183</v>
      </c>
      <c r="T20" s="35">
        <v>0.01784659090909091</v>
      </c>
      <c r="U20" s="35">
        <v>3.6188920454545457</v>
      </c>
      <c r="V20" s="35">
        <v>0.5116022727272728</v>
      </c>
      <c r="W20" s="34">
        <v>520.649426404822</v>
      </c>
      <c r="X20" s="35">
        <v>0.9482758620689655</v>
      </c>
      <c r="Y20" s="35">
        <v>0.48924731182795694</v>
      </c>
      <c r="Z20" s="35">
        <v>4.577264957264957</v>
      </c>
      <c r="AA20" s="35"/>
      <c r="AB20" s="35"/>
      <c r="AC20" s="35"/>
      <c r="AD20" s="35"/>
      <c r="AE20" s="35"/>
      <c r="AF20" s="35"/>
    </row>
    <row r="21" spans="1:33" s="20" customFormat="1" ht="12">
      <c r="A21" s="20">
        <v>1200</v>
      </c>
      <c r="B21" s="35">
        <v>365.8536585365854</v>
      </c>
      <c r="C21" s="20">
        <v>350</v>
      </c>
      <c r="D21" s="21">
        <v>0.16666666666666666</v>
      </c>
      <c r="E21" s="21">
        <v>0.33333333333333337</v>
      </c>
      <c r="F21" s="34">
        <v>4100</v>
      </c>
      <c r="G21" s="34">
        <v>8086</v>
      </c>
      <c r="H21" s="35">
        <v>14.2</v>
      </c>
      <c r="I21" s="35">
        <v>2.2760000000000002</v>
      </c>
      <c r="J21" s="35">
        <v>0.15200000000000002</v>
      </c>
      <c r="K21" s="35">
        <v>0.20800000000000005</v>
      </c>
      <c r="L21" s="35">
        <v>0.14600000000000002</v>
      </c>
      <c r="M21" s="35">
        <v>0.11</v>
      </c>
      <c r="N21" s="35">
        <v>0.17800000000000002</v>
      </c>
      <c r="O21" s="35">
        <v>0.10800000000000001</v>
      </c>
      <c r="P21" s="35">
        <v>0</v>
      </c>
      <c r="Q21" s="35">
        <v>0.25400000000000006</v>
      </c>
      <c r="R21" s="35">
        <v>0</v>
      </c>
      <c r="S21" s="35">
        <v>0.048000000000000015</v>
      </c>
      <c r="T21" s="35">
        <v>0.024000000000000007</v>
      </c>
      <c r="U21" s="35">
        <v>0.17200000000000001</v>
      </c>
      <c r="V21" s="35">
        <v>0.26800000000000007</v>
      </c>
      <c r="W21" s="34">
        <v>490.7744598203447</v>
      </c>
      <c r="X21" s="35">
        <v>0.7307692307692307</v>
      </c>
      <c r="Y21" s="35">
        <v>0.6179775280898877</v>
      </c>
      <c r="Z21" s="35">
        <v>1.9721951219512193</v>
      </c>
      <c r="AA21" s="35">
        <v>-59.8</v>
      </c>
      <c r="AB21" s="35">
        <v>-21.1</v>
      </c>
      <c r="AC21" s="35"/>
      <c r="AD21" s="35"/>
      <c r="AE21" s="35"/>
      <c r="AF21" s="35"/>
      <c r="AG21" s="105">
        <f>(AB21+1000)/(AA21+1000)</f>
        <v>1.0411614550095725</v>
      </c>
    </row>
    <row r="22" spans="1:32" s="20" customFormat="1" ht="12">
      <c r="A22" s="20">
        <v>1260</v>
      </c>
      <c r="B22" s="35">
        <v>384.1463414634147</v>
      </c>
      <c r="C22" s="20">
        <v>335</v>
      </c>
      <c r="D22" s="21">
        <v>0.1595238095238095</v>
      </c>
      <c r="E22" s="21">
        <v>0.3404761904761905</v>
      </c>
      <c r="F22" s="34">
        <v>4311.34328358209</v>
      </c>
      <c r="G22" s="34">
        <v>9464.252238805972</v>
      </c>
      <c r="H22" s="35">
        <v>21.343283582089555</v>
      </c>
      <c r="I22" s="35">
        <v>1.7010597014925375</v>
      </c>
      <c r="J22" s="35">
        <v>0.2198358208955224</v>
      </c>
      <c r="K22" s="35">
        <v>0.3863134328358209</v>
      </c>
      <c r="L22" s="35">
        <v>0.12379104477611942</v>
      </c>
      <c r="M22" s="35">
        <v>0.5207761194029852</v>
      </c>
      <c r="N22" s="35">
        <v>0.7235373134328359</v>
      </c>
      <c r="O22" s="35">
        <v>0.145134328358209</v>
      </c>
      <c r="P22" s="35">
        <v>0</v>
      </c>
      <c r="Q22" s="35">
        <v>0.2539850746268657</v>
      </c>
      <c r="R22" s="35">
        <v>0</v>
      </c>
      <c r="S22" s="35">
        <v>0.2070298507462687</v>
      </c>
      <c r="T22" s="35">
        <v>0.08964179104477614</v>
      </c>
      <c r="U22" s="35">
        <v>0</v>
      </c>
      <c r="V22" s="35">
        <v>0.6381641791044776</v>
      </c>
      <c r="W22" s="34">
        <v>410.6974159488747</v>
      </c>
      <c r="X22" s="35">
        <v>0.569060773480663</v>
      </c>
      <c r="Y22" s="35">
        <v>0.7197640117994101</v>
      </c>
      <c r="Z22" s="35">
        <v>2.19519801980198</v>
      </c>
      <c r="AA22" s="35"/>
      <c r="AB22" s="35"/>
      <c r="AC22" s="35"/>
      <c r="AD22" s="35"/>
      <c r="AE22" s="35"/>
      <c r="AF22" s="35"/>
    </row>
    <row r="23" spans="1:33" s="20" customFormat="1" ht="12">
      <c r="A23" s="20">
        <v>1320</v>
      </c>
      <c r="B23" s="35">
        <v>402.4390243902439</v>
      </c>
      <c r="C23" s="20">
        <v>252</v>
      </c>
      <c r="D23" s="21">
        <v>0.12</v>
      </c>
      <c r="E23" s="21">
        <v>0.38</v>
      </c>
      <c r="F23" s="34">
        <v>9658.333333333334</v>
      </c>
      <c r="G23" s="34">
        <v>14646.466666666667</v>
      </c>
      <c r="H23" s="35">
        <v>35.15</v>
      </c>
      <c r="I23" s="35">
        <v>2.6061666666666663</v>
      </c>
      <c r="J23" s="35">
        <v>0.36100000000000004</v>
      </c>
      <c r="K23" s="35">
        <v>0.39583333333333337</v>
      </c>
      <c r="L23" s="35">
        <v>0.10450000000000001</v>
      </c>
      <c r="M23" s="35">
        <v>0.3926666666666667</v>
      </c>
      <c r="N23" s="35">
        <v>0.9531666666666667</v>
      </c>
      <c r="O23" s="35">
        <v>0.0475</v>
      </c>
      <c r="P23" s="35">
        <v>0</v>
      </c>
      <c r="Q23" s="35">
        <v>0</v>
      </c>
      <c r="R23" s="35">
        <v>0.4053333333333334</v>
      </c>
      <c r="S23" s="35">
        <v>0.2755</v>
      </c>
      <c r="T23" s="35">
        <v>0</v>
      </c>
      <c r="U23" s="35">
        <v>0</v>
      </c>
      <c r="V23" s="35">
        <v>0</v>
      </c>
      <c r="W23" s="34">
        <v>387.9225027258241</v>
      </c>
      <c r="X23" s="35">
        <v>0.912</v>
      </c>
      <c r="Y23" s="35">
        <v>0.4119601328903655</v>
      </c>
      <c r="Z23" s="35">
        <v>1.5164590163934426</v>
      </c>
      <c r="AA23" s="35">
        <v>-68.6</v>
      </c>
      <c r="AB23" s="35">
        <v>-25.7</v>
      </c>
      <c r="AC23" s="35"/>
      <c r="AD23" s="35"/>
      <c r="AE23" s="35"/>
      <c r="AF23" s="35"/>
      <c r="AG23" s="105">
        <f>(AB23+1000)/(AA23+1000)</f>
        <v>1.0460596950826713</v>
      </c>
    </row>
    <row r="24" spans="1:32" s="20" customFormat="1" ht="12">
      <c r="A24" s="20">
        <v>1380</v>
      </c>
      <c r="B24" s="35">
        <v>420.7317073170732</v>
      </c>
      <c r="C24" s="20">
        <v>261</v>
      </c>
      <c r="D24" s="21">
        <v>0.12428571428571428</v>
      </c>
      <c r="E24" s="21">
        <v>0.3757142857142857</v>
      </c>
      <c r="F24" s="34">
        <v>31711.14942528736</v>
      </c>
      <c r="G24" s="34">
        <v>6768.773563218391</v>
      </c>
      <c r="H24" s="35">
        <v>35.36896551724138</v>
      </c>
      <c r="I24" s="35">
        <v>2.772080459770115</v>
      </c>
      <c r="J24" s="35">
        <v>0.19649425287356326</v>
      </c>
      <c r="K24" s="35">
        <v>0.32345977011494254</v>
      </c>
      <c r="L24" s="35">
        <v>0.33857471264367817</v>
      </c>
      <c r="M24" s="35">
        <v>0.14208045977011496</v>
      </c>
      <c r="N24" s="35">
        <v>0.3295057471264368</v>
      </c>
      <c r="O24" s="35">
        <v>0.03929885057471265</v>
      </c>
      <c r="P24" s="35">
        <v>0</v>
      </c>
      <c r="Q24" s="35">
        <v>0</v>
      </c>
      <c r="R24" s="35">
        <v>0</v>
      </c>
      <c r="S24" s="35">
        <v>0.1602183908045977</v>
      </c>
      <c r="T24" s="35">
        <v>0</v>
      </c>
      <c r="U24" s="35">
        <v>0</v>
      </c>
      <c r="V24" s="35">
        <v>0</v>
      </c>
      <c r="W24" s="34">
        <v>177.46690972497424</v>
      </c>
      <c r="X24" s="35">
        <v>0.6074766355140188</v>
      </c>
      <c r="Y24" s="35">
        <v>0.43119266055045874</v>
      </c>
      <c r="Z24" s="35">
        <v>0.2134509056244042</v>
      </c>
      <c r="AA24" s="35"/>
      <c r="AB24" s="35"/>
      <c r="AC24" s="35"/>
      <c r="AD24" s="35"/>
      <c r="AE24" s="35"/>
      <c r="AF24" s="35"/>
    </row>
    <row r="25" spans="1:33" s="20" customFormat="1" ht="12">
      <c r="A25" s="20">
        <v>1440</v>
      </c>
      <c r="B25" s="35">
        <v>439.0243902439025</v>
      </c>
      <c r="C25" s="20">
        <v>241</v>
      </c>
      <c r="D25" s="21">
        <v>0.11476190476190476</v>
      </c>
      <c r="E25" s="21">
        <v>0.38523809523809527</v>
      </c>
      <c r="F25" s="34">
        <v>5236.680497925312</v>
      </c>
      <c r="G25" s="34">
        <v>5424.328215767635</v>
      </c>
      <c r="H25" s="35">
        <v>34.91120331950208</v>
      </c>
      <c r="I25" s="35">
        <v>2.473995850622407</v>
      </c>
      <c r="J25" s="35">
        <v>0.06713692946058092</v>
      </c>
      <c r="K25" s="35">
        <v>0.09399170124481329</v>
      </c>
      <c r="L25" s="35">
        <v>0.147701244813278</v>
      </c>
      <c r="M25" s="35">
        <v>0.45317427385892123</v>
      </c>
      <c r="N25" s="35">
        <v>0.32897095435684653</v>
      </c>
      <c r="O25" s="35">
        <v>0.073850622406639</v>
      </c>
      <c r="P25" s="35">
        <v>0</v>
      </c>
      <c r="Q25" s="35">
        <v>0</v>
      </c>
      <c r="R25" s="35">
        <v>0</v>
      </c>
      <c r="S25" s="35">
        <v>0.14098755186721995</v>
      </c>
      <c r="T25" s="35">
        <v>0</v>
      </c>
      <c r="U25" s="35">
        <v>0</v>
      </c>
      <c r="V25" s="35">
        <v>0.07720746887966806</v>
      </c>
      <c r="W25" s="34">
        <v>145.09293346502648</v>
      </c>
      <c r="X25" s="35">
        <v>0.7142857142857142</v>
      </c>
      <c r="Y25" s="35">
        <v>1.3775510204081631</v>
      </c>
      <c r="Z25" s="35">
        <v>1.0358333333333332</v>
      </c>
      <c r="AA25" s="35">
        <v>-79.2</v>
      </c>
      <c r="AB25" s="35">
        <v>-20.4</v>
      </c>
      <c r="AC25" s="35"/>
      <c r="AD25" s="35"/>
      <c r="AE25" s="35"/>
      <c r="AF25" s="35"/>
      <c r="AG25" s="105">
        <f>(AB25+1000)/(AA25+1000)</f>
        <v>1.0638575152041703</v>
      </c>
    </row>
    <row r="26" spans="1:32" s="20" customFormat="1" ht="12">
      <c r="A26" s="20">
        <v>1500</v>
      </c>
      <c r="B26" s="35">
        <v>457.31707317073176</v>
      </c>
      <c r="C26" s="20">
        <v>269</v>
      </c>
      <c r="D26" s="21">
        <v>0.1280952380952381</v>
      </c>
      <c r="E26" s="21">
        <v>0.3719047619047619</v>
      </c>
      <c r="F26" s="34">
        <v>2583.977695167286</v>
      </c>
      <c r="G26" s="34">
        <v>8737.038289962826</v>
      </c>
      <c r="H26" s="35">
        <v>41.517843866171006</v>
      </c>
      <c r="I26" s="35">
        <v>2.206542750929368</v>
      </c>
      <c r="J26" s="35">
        <v>0.1277472118959108</v>
      </c>
      <c r="K26" s="35">
        <v>0.229364312267658</v>
      </c>
      <c r="L26" s="35">
        <v>0.1480706319702602</v>
      </c>
      <c r="M26" s="35">
        <v>0.18000743494423793</v>
      </c>
      <c r="N26" s="35">
        <v>0.32517472118959106</v>
      </c>
      <c r="O26" s="35">
        <v>0.0638736059479554</v>
      </c>
      <c r="P26" s="35">
        <v>0</v>
      </c>
      <c r="Q26" s="35">
        <v>0</v>
      </c>
      <c r="R26" s="35">
        <v>0.08419702602230483</v>
      </c>
      <c r="S26" s="35">
        <v>0.13645724907063198</v>
      </c>
      <c r="T26" s="35">
        <v>0</v>
      </c>
      <c r="U26" s="35">
        <v>0</v>
      </c>
      <c r="V26" s="35">
        <v>0</v>
      </c>
      <c r="W26" s="34">
        <v>199.8207171314741</v>
      </c>
      <c r="X26" s="35">
        <v>0.5569620253164558</v>
      </c>
      <c r="Y26" s="35">
        <v>0.5535714285714286</v>
      </c>
      <c r="Z26" s="35">
        <v>3.38123595505618</v>
      </c>
      <c r="AA26" s="35"/>
      <c r="AB26" s="35"/>
      <c r="AC26" s="35"/>
      <c r="AD26" s="35"/>
      <c r="AE26" s="35"/>
      <c r="AF26" s="35"/>
    </row>
    <row r="27" spans="1:33" s="20" customFormat="1" ht="12">
      <c r="A27" s="20">
        <v>1560</v>
      </c>
      <c r="B27" s="35">
        <v>475.609756097561</v>
      </c>
      <c r="C27" s="20">
        <v>270</v>
      </c>
      <c r="D27" s="21">
        <v>0.12857142857142856</v>
      </c>
      <c r="E27" s="21">
        <v>0.37142857142857144</v>
      </c>
      <c r="F27" s="34">
        <v>2080</v>
      </c>
      <c r="G27" s="34">
        <v>8155.911111111112</v>
      </c>
      <c r="H27" s="35">
        <v>38.71111111111112</v>
      </c>
      <c r="I27" s="35">
        <v>1.5051111111111113</v>
      </c>
      <c r="J27" s="35">
        <v>0.12422222222222222</v>
      </c>
      <c r="K27" s="35">
        <v>0.23400000000000004</v>
      </c>
      <c r="L27" s="35">
        <v>0.17044444444444445</v>
      </c>
      <c r="M27" s="35">
        <v>0.11844444444444446</v>
      </c>
      <c r="N27" s="35">
        <v>0.2715555555555556</v>
      </c>
      <c r="O27" s="35">
        <v>0.10111111111111112</v>
      </c>
      <c r="P27" s="35">
        <v>0</v>
      </c>
      <c r="Q27" s="35">
        <v>0.026000000000000002</v>
      </c>
      <c r="R27" s="35">
        <v>0</v>
      </c>
      <c r="S27" s="35">
        <v>0.11844444444444446</v>
      </c>
      <c r="T27" s="35">
        <v>0</v>
      </c>
      <c r="U27" s="35">
        <v>0</v>
      </c>
      <c r="V27" s="35">
        <v>0</v>
      </c>
      <c r="W27" s="34">
        <v>202.8015228791035</v>
      </c>
      <c r="X27" s="35">
        <v>0.5308641975308641</v>
      </c>
      <c r="Y27" s="35">
        <v>0.4361702127659574</v>
      </c>
      <c r="Z27" s="35">
        <v>3.9211111111111108</v>
      </c>
      <c r="AA27" s="35">
        <v>-81.1</v>
      </c>
      <c r="AB27" s="35">
        <v>-16.8</v>
      </c>
      <c r="AC27" s="35"/>
      <c r="AD27" s="35"/>
      <c r="AE27" s="35"/>
      <c r="AF27" s="35"/>
      <c r="AG27" s="105">
        <f>(AB27+1000)/(AA27+1000)</f>
        <v>1.0699749700729133</v>
      </c>
    </row>
    <row r="28" spans="1:32" s="20" customFormat="1" ht="12">
      <c r="A28" s="20">
        <v>1620</v>
      </c>
      <c r="B28" s="35">
        <v>493.9024390243903</v>
      </c>
      <c r="C28" s="20">
        <v>250</v>
      </c>
      <c r="D28" s="21">
        <v>0.11904761904761904</v>
      </c>
      <c r="E28" s="21">
        <v>0.38095238095238093</v>
      </c>
      <c r="F28" s="34">
        <v>27680</v>
      </c>
      <c r="G28" s="34">
        <v>3826.24</v>
      </c>
      <c r="H28" s="35">
        <v>24.96</v>
      </c>
      <c r="I28" s="35">
        <v>2.7424</v>
      </c>
      <c r="J28" s="35">
        <v>0.0864</v>
      </c>
      <c r="K28" s="35">
        <v>0.19199999999999998</v>
      </c>
      <c r="L28" s="35">
        <v>0.3968</v>
      </c>
      <c r="M28" s="35">
        <v>0.09280000000000001</v>
      </c>
      <c r="N28" s="35">
        <v>0.30079999999999996</v>
      </c>
      <c r="O28" s="35">
        <v>0.0736</v>
      </c>
      <c r="P28" s="35">
        <v>0</v>
      </c>
      <c r="Q28" s="35">
        <v>0</v>
      </c>
      <c r="R28" s="35">
        <v>0</v>
      </c>
      <c r="S28" s="35">
        <v>0.22719999999999996</v>
      </c>
      <c r="T28" s="35">
        <v>0</v>
      </c>
      <c r="U28" s="35">
        <v>0</v>
      </c>
      <c r="V28" s="35">
        <v>0.0096</v>
      </c>
      <c r="W28" s="34">
        <v>138.1194409148666</v>
      </c>
      <c r="X28" s="35">
        <v>0.45</v>
      </c>
      <c r="Y28" s="35">
        <v>0.3085106382978724</v>
      </c>
      <c r="Z28" s="35">
        <v>0.13823121387283238</v>
      </c>
      <c r="AA28" s="35"/>
      <c r="AB28" s="35"/>
      <c r="AC28" s="35"/>
      <c r="AD28" s="35"/>
      <c r="AE28" s="35"/>
      <c r="AF28" s="35"/>
    </row>
    <row r="29" spans="1:32" s="20" customFormat="1" ht="12">
      <c r="A29" s="20">
        <v>1680</v>
      </c>
      <c r="B29" s="35">
        <v>512.1951219512196</v>
      </c>
      <c r="C29" s="20">
        <v>274</v>
      </c>
      <c r="D29" s="21">
        <v>0.13047619047619047</v>
      </c>
      <c r="E29" s="21">
        <v>0.36952380952380953</v>
      </c>
      <c r="F29" s="34">
        <v>1954.160583941606</v>
      </c>
      <c r="G29" s="34">
        <v>4644.671532846716</v>
      </c>
      <c r="H29" s="35">
        <v>20.674452554744526</v>
      </c>
      <c r="I29" s="35">
        <v>2.3478248175182483</v>
      </c>
      <c r="J29" s="35">
        <v>0.2775474452554745</v>
      </c>
      <c r="K29" s="35">
        <v>0.1331094890510949</v>
      </c>
      <c r="L29" s="35">
        <v>0.21524087591240879</v>
      </c>
      <c r="M29" s="35">
        <v>0.18408759124087593</v>
      </c>
      <c r="N29" s="35">
        <v>0.20108029197080293</v>
      </c>
      <c r="O29" s="35">
        <v>0</v>
      </c>
      <c r="P29" s="35">
        <v>0</v>
      </c>
      <c r="Q29" s="35">
        <v>0</v>
      </c>
      <c r="R29" s="35">
        <v>0</v>
      </c>
      <c r="S29" s="35">
        <v>0</v>
      </c>
      <c r="T29" s="35">
        <v>0</v>
      </c>
      <c r="U29" s="35">
        <v>0</v>
      </c>
      <c r="V29" s="35">
        <v>0</v>
      </c>
      <c r="W29" s="34">
        <v>201.74683232869975</v>
      </c>
      <c r="X29" s="35">
        <v>2.0851063829787235</v>
      </c>
      <c r="Y29" s="35">
        <v>0.9154929577464789</v>
      </c>
      <c r="Z29" s="35">
        <v>2.376811594202899</v>
      </c>
      <c r="AA29" s="35"/>
      <c r="AB29" s="35">
        <v>-9.6</v>
      </c>
      <c r="AC29" s="35"/>
      <c r="AD29" s="35"/>
      <c r="AE29" s="35"/>
      <c r="AF29" s="35"/>
    </row>
    <row r="30" spans="1:32" s="20" customFormat="1" ht="12">
      <c r="A30" s="20">
        <v>1740</v>
      </c>
      <c r="B30" s="35">
        <v>530.4878048780488</v>
      </c>
      <c r="C30" s="20">
        <v>299</v>
      </c>
      <c r="D30" s="21">
        <v>0.14238095238095239</v>
      </c>
      <c r="E30" s="21">
        <v>0.3576190476190476</v>
      </c>
      <c r="F30" s="34">
        <v>4621.538461538461</v>
      </c>
      <c r="G30" s="34">
        <v>3441.2879598662207</v>
      </c>
      <c r="H30" s="35">
        <v>15.57257525083612</v>
      </c>
      <c r="I30" s="35">
        <v>1.2885050167224081</v>
      </c>
      <c r="J30" s="35">
        <v>0.1306086956521739</v>
      </c>
      <c r="K30" s="35">
        <v>0.09795652173913043</v>
      </c>
      <c r="L30" s="35">
        <v>0.22605351170568558</v>
      </c>
      <c r="M30" s="35">
        <v>0.10549163879598662</v>
      </c>
      <c r="N30" s="35">
        <v>0.42698996655518395</v>
      </c>
      <c r="O30" s="35">
        <v>0.04521070234113712</v>
      </c>
      <c r="P30" s="35">
        <v>0</v>
      </c>
      <c r="Q30" s="35">
        <v>0</v>
      </c>
      <c r="R30" s="35">
        <v>0.23107692307692304</v>
      </c>
      <c r="S30" s="35">
        <v>0.13563210702341136</v>
      </c>
      <c r="T30" s="35">
        <v>0.0025117056856187293</v>
      </c>
      <c r="U30" s="35">
        <v>0.13312040133779263</v>
      </c>
      <c r="V30" s="35">
        <v>0.5525752508361204</v>
      </c>
      <c r="W30" s="34">
        <v>204.09652912259796</v>
      </c>
      <c r="X30" s="35">
        <v>1.3333333333333333</v>
      </c>
      <c r="Y30" s="35">
        <v>0.24705882352941178</v>
      </c>
      <c r="Z30" s="35">
        <v>0.7446195652173914</v>
      </c>
      <c r="AA30" s="35"/>
      <c r="AB30" s="35"/>
      <c r="AC30" s="35"/>
      <c r="AD30" s="35"/>
      <c r="AE30" s="35"/>
      <c r="AF30" s="35"/>
    </row>
    <row r="31" spans="1:33" s="20" customFormat="1" ht="12">
      <c r="A31" s="20">
        <v>1800</v>
      </c>
      <c r="B31" s="35">
        <v>548.7804878048781</v>
      </c>
      <c r="C31" s="20">
        <v>273</v>
      </c>
      <c r="D31" s="21">
        <v>0.13</v>
      </c>
      <c r="E31" s="21">
        <v>0.37</v>
      </c>
      <c r="F31" s="34">
        <v>3529.230769230769</v>
      </c>
      <c r="G31" s="34">
        <v>2346.9384615384615</v>
      </c>
      <c r="H31" s="35">
        <v>11.669230769230769</v>
      </c>
      <c r="I31" s="35">
        <v>1.8329230769230769</v>
      </c>
      <c r="J31" s="35">
        <v>0.23623076923076924</v>
      </c>
      <c r="K31" s="35">
        <v>0.222</v>
      </c>
      <c r="L31" s="35">
        <v>0.19353846153846155</v>
      </c>
      <c r="M31" s="35">
        <v>0.14515384615384613</v>
      </c>
      <c r="N31" s="35">
        <v>0.4183846153846153</v>
      </c>
      <c r="O31" s="35">
        <v>0.0683076923076923</v>
      </c>
      <c r="P31" s="35">
        <v>0</v>
      </c>
      <c r="Q31" s="35">
        <v>0.02846153846153846</v>
      </c>
      <c r="R31" s="35">
        <v>0</v>
      </c>
      <c r="S31" s="35">
        <v>0.0683076923076923</v>
      </c>
      <c r="T31" s="35">
        <v>0.01423076923076923</v>
      </c>
      <c r="U31" s="35">
        <v>0</v>
      </c>
      <c r="V31" s="35">
        <v>0</v>
      </c>
      <c r="W31" s="34">
        <v>173.8195615514334</v>
      </c>
      <c r="X31" s="35">
        <v>1.064102564102564</v>
      </c>
      <c r="Y31" s="35">
        <v>0.3469387755102041</v>
      </c>
      <c r="Z31" s="35">
        <v>0.665</v>
      </c>
      <c r="AA31" s="35">
        <v>-74.4</v>
      </c>
      <c r="AB31" s="35">
        <v>-14.8</v>
      </c>
      <c r="AC31" s="35"/>
      <c r="AD31" s="35"/>
      <c r="AE31" s="35"/>
      <c r="AF31" s="35"/>
      <c r="AG31" s="105">
        <f>(AB31+1000)/(AA31+1000)</f>
        <v>1.064390665514261</v>
      </c>
    </row>
    <row r="32" spans="1:32" s="20" customFormat="1" ht="12">
      <c r="A32" s="20">
        <v>1860</v>
      </c>
      <c r="B32" s="35">
        <v>567.0731707317074</v>
      </c>
      <c r="C32" s="20">
        <v>263</v>
      </c>
      <c r="D32" s="21">
        <v>0.12523809523809523</v>
      </c>
      <c r="E32" s="21">
        <v>0.37476190476190474</v>
      </c>
      <c r="F32" s="34">
        <v>6463.574144486693</v>
      </c>
      <c r="G32" s="34">
        <v>3001.6718631178705</v>
      </c>
      <c r="H32" s="35">
        <v>13.465779467680608</v>
      </c>
      <c r="I32" s="35">
        <v>1.6697566539923956</v>
      </c>
      <c r="J32" s="35">
        <v>0.2244296577946768</v>
      </c>
      <c r="K32" s="35">
        <v>0.23041444866920152</v>
      </c>
      <c r="L32" s="35">
        <v>0.2872699619771863</v>
      </c>
      <c r="M32" s="35">
        <v>0.1556045627376426</v>
      </c>
      <c r="N32" s="35">
        <v>0.48177566539923955</v>
      </c>
      <c r="O32" s="35">
        <v>0.17355893536121672</v>
      </c>
      <c r="P32" s="35">
        <v>0</v>
      </c>
      <c r="Q32" s="35">
        <v>0</v>
      </c>
      <c r="R32" s="35">
        <v>0.04189353612167301</v>
      </c>
      <c r="S32" s="35">
        <v>0.1885209125475285</v>
      </c>
      <c r="T32" s="35">
        <v>0.11670342205323195</v>
      </c>
      <c r="U32" s="35">
        <v>0</v>
      </c>
      <c r="V32" s="35">
        <v>0</v>
      </c>
      <c r="W32" s="34">
        <v>198.3194938710953</v>
      </c>
      <c r="X32" s="35">
        <v>0.974025974025974</v>
      </c>
      <c r="Y32" s="35">
        <v>0.32298136645962733</v>
      </c>
      <c r="Z32" s="35">
        <v>0.46439814814814806</v>
      </c>
      <c r="AA32" s="35"/>
      <c r="AB32" s="35"/>
      <c r="AC32" s="35"/>
      <c r="AD32" s="35"/>
      <c r="AE32" s="35"/>
      <c r="AF32" s="35"/>
    </row>
    <row r="33" spans="1:33" s="20" customFormat="1" ht="12">
      <c r="A33" s="20">
        <v>1920</v>
      </c>
      <c r="B33" s="35">
        <v>585.3658536585366</v>
      </c>
      <c r="C33" s="20">
        <v>462</v>
      </c>
      <c r="D33" s="21">
        <v>0.22</v>
      </c>
      <c r="E33" s="21">
        <v>0.28</v>
      </c>
      <c r="F33" s="34">
        <v>1158.1818181818182</v>
      </c>
      <c r="G33" s="34">
        <v>6466.981818181818</v>
      </c>
      <c r="H33" s="35">
        <v>19.345454545454547</v>
      </c>
      <c r="I33" s="35">
        <v>0.8489090909090911</v>
      </c>
      <c r="J33" s="35">
        <v>0.12090909090909092</v>
      </c>
      <c r="K33" s="35">
        <v>0.10181818181818184</v>
      </c>
      <c r="L33" s="35">
        <v>0.14763636363636365</v>
      </c>
      <c r="M33" s="35">
        <v>0.08527272727272728</v>
      </c>
      <c r="N33" s="35">
        <v>0.22400000000000003</v>
      </c>
      <c r="O33" s="35">
        <v>0.08654545454545456</v>
      </c>
      <c r="P33" s="35">
        <v>0</v>
      </c>
      <c r="Q33" s="35">
        <v>0</v>
      </c>
      <c r="R33" s="35">
        <v>0.11963636363636365</v>
      </c>
      <c r="S33" s="35">
        <v>0.09163636363636364</v>
      </c>
      <c r="T33" s="35">
        <v>0.01781818181818182</v>
      </c>
      <c r="U33" s="35">
        <v>0.04072727272727273</v>
      </c>
      <c r="V33" s="35">
        <v>0.37163636363636365</v>
      </c>
      <c r="W33" s="34">
        <v>320.23696981155854</v>
      </c>
      <c r="X33" s="35">
        <v>1.1875</v>
      </c>
      <c r="Y33" s="35">
        <v>0.3806818181818182</v>
      </c>
      <c r="Z33" s="35">
        <v>5.583736263736263</v>
      </c>
      <c r="AA33" s="35">
        <v>-75.6</v>
      </c>
      <c r="AB33" s="35">
        <v>-14.8</v>
      </c>
      <c r="AC33" s="35"/>
      <c r="AD33" s="35"/>
      <c r="AE33" s="35"/>
      <c r="AF33" s="35"/>
      <c r="AG33" s="105">
        <f>(AB33+1000)/(AA33+1000)</f>
        <v>1.065772392903505</v>
      </c>
    </row>
    <row r="34" spans="1:32" s="20" customFormat="1" ht="12">
      <c r="A34" s="20">
        <v>1980</v>
      </c>
      <c r="B34" s="35">
        <v>603.6585365853659</v>
      </c>
      <c r="C34" s="20">
        <v>434</v>
      </c>
      <c r="D34" s="21">
        <v>0.20666666666666667</v>
      </c>
      <c r="E34" s="21">
        <v>0.29333333333333333</v>
      </c>
      <c r="F34" s="34">
        <v>922.5806451612902</v>
      </c>
      <c r="G34" s="34">
        <v>4675.070967741936</v>
      </c>
      <c r="H34" s="35">
        <v>16.748387096774195</v>
      </c>
      <c r="I34" s="35">
        <v>0.9225806451612903</v>
      </c>
      <c r="J34" s="35">
        <v>0.10219354838709678</v>
      </c>
      <c r="K34" s="35">
        <v>0.15329032258064515</v>
      </c>
      <c r="L34" s="35">
        <v>0.17174193548387098</v>
      </c>
      <c r="M34" s="35">
        <v>0.0823225806451613</v>
      </c>
      <c r="N34" s="35">
        <v>0.23703225806451617</v>
      </c>
      <c r="O34" s="35">
        <v>0.035483870967741936</v>
      </c>
      <c r="P34" s="35">
        <v>0</v>
      </c>
      <c r="Q34" s="35">
        <v>0.0950967741935484</v>
      </c>
      <c r="R34" s="35">
        <v>0</v>
      </c>
      <c r="S34" s="35">
        <v>0.0823225806451613</v>
      </c>
      <c r="T34" s="35">
        <v>0.018451612903225806</v>
      </c>
      <c r="U34" s="35">
        <v>0</v>
      </c>
      <c r="V34" s="35">
        <v>0.17600000000000002</v>
      </c>
      <c r="W34" s="34">
        <v>264.56224899598396</v>
      </c>
      <c r="X34" s="35">
        <v>0.6666666666666667</v>
      </c>
      <c r="Y34" s="35">
        <v>0.3473053892215569</v>
      </c>
      <c r="Z34" s="35">
        <v>5.067384615384617</v>
      </c>
      <c r="AA34" s="35"/>
      <c r="AB34" s="35"/>
      <c r="AC34" s="35"/>
      <c r="AD34" s="35"/>
      <c r="AE34" s="35"/>
      <c r="AF34" s="35"/>
    </row>
    <row r="35" spans="1:33" s="20" customFormat="1" ht="12">
      <c r="A35" s="20">
        <v>2040</v>
      </c>
      <c r="B35" s="35">
        <v>621.9512195121952</v>
      </c>
      <c r="C35" s="20">
        <v>486</v>
      </c>
      <c r="D35" s="21">
        <v>0.23142857142857143</v>
      </c>
      <c r="E35" s="21">
        <v>0.26857142857142857</v>
      </c>
      <c r="F35" s="34">
        <v>2286.1728395061727</v>
      </c>
      <c r="G35" s="34">
        <v>8647.767901234569</v>
      </c>
      <c r="H35" s="35">
        <v>27.967901234567904</v>
      </c>
      <c r="I35" s="35">
        <v>1.0688148148148149</v>
      </c>
      <c r="J35" s="35">
        <v>0.1334567901234568</v>
      </c>
      <c r="K35" s="35">
        <v>0.20192592592592593</v>
      </c>
      <c r="L35" s="35">
        <v>0.17291358024691358</v>
      </c>
      <c r="M35" s="35">
        <v>0.09864197530864198</v>
      </c>
      <c r="N35" s="35">
        <v>0.2309382716049383</v>
      </c>
      <c r="O35" s="35">
        <v>0.005802469135802469</v>
      </c>
      <c r="P35" s="35">
        <v>0.0023209876543209876</v>
      </c>
      <c r="Q35" s="35">
        <v>0.08471604938271605</v>
      </c>
      <c r="R35" s="35">
        <v>0.017407407407407406</v>
      </c>
      <c r="S35" s="35">
        <v>0.06730864197530864</v>
      </c>
      <c r="T35" s="35">
        <v>0.0185679012345679</v>
      </c>
      <c r="U35" s="35">
        <v>0</v>
      </c>
      <c r="V35" s="35">
        <v>0.3411851851851852</v>
      </c>
      <c r="W35" s="34">
        <v>297.821829663083</v>
      </c>
      <c r="X35" s="35">
        <v>0.6609195402298851</v>
      </c>
      <c r="Y35" s="35">
        <v>0.42713567839195976</v>
      </c>
      <c r="Z35" s="35">
        <v>3.78263959390863</v>
      </c>
      <c r="AA35" s="35">
        <v>-71.2</v>
      </c>
      <c r="AB35" s="35">
        <v>-17</v>
      </c>
      <c r="AC35" s="35"/>
      <c r="AD35" s="35"/>
      <c r="AE35" s="35"/>
      <c r="AF35" s="35"/>
      <c r="AG35" s="105">
        <f>(AB35+1000)/(AA35+1000)</f>
        <v>1.0583548664944014</v>
      </c>
    </row>
    <row r="36" spans="1:32" s="20" customFormat="1" ht="12">
      <c r="A36" s="20">
        <v>2100</v>
      </c>
      <c r="B36" s="35">
        <v>640.2439024390244</v>
      </c>
      <c r="C36" s="20">
        <v>438</v>
      </c>
      <c r="D36" s="21">
        <v>0.20857142857142855</v>
      </c>
      <c r="E36" s="21">
        <v>0.2914285714285715</v>
      </c>
      <c r="F36" s="34">
        <v>1103.8356164383565</v>
      </c>
      <c r="G36" s="34">
        <v>9445.479452054797</v>
      </c>
      <c r="H36" s="35">
        <v>35.63013698630138</v>
      </c>
      <c r="I36" s="35">
        <v>3.7083287671232887</v>
      </c>
      <c r="J36" s="35">
        <v>1.736794520547946</v>
      </c>
      <c r="K36" s="35">
        <v>1.8178356164383567</v>
      </c>
      <c r="L36" s="35">
        <v>0.16208219178082198</v>
      </c>
      <c r="M36" s="35">
        <v>1.7759178082191784</v>
      </c>
      <c r="N36" s="35">
        <v>2.2146575342465757</v>
      </c>
      <c r="O36" s="35">
        <v>0.10339726027397263</v>
      </c>
      <c r="P36" s="35">
        <v>0.00419178082191781</v>
      </c>
      <c r="Q36" s="35">
        <v>0.19980821917808225</v>
      </c>
      <c r="R36" s="35">
        <v>0.2235616438356165</v>
      </c>
      <c r="S36" s="35">
        <v>0.34652054794520554</v>
      </c>
      <c r="T36" s="35">
        <v>0.8104109589041097</v>
      </c>
      <c r="U36" s="35">
        <v>0</v>
      </c>
      <c r="V36" s="35">
        <v>2.014849315068494</v>
      </c>
      <c r="W36" s="34">
        <v>240.1079775520352</v>
      </c>
      <c r="X36" s="35">
        <v>0.9554189085318987</v>
      </c>
      <c r="Y36" s="35">
        <v>0.8018927444794953</v>
      </c>
      <c r="Z36" s="35">
        <v>8.556962025316455</v>
      </c>
      <c r="AA36" s="35"/>
      <c r="AB36" s="35"/>
      <c r="AC36" s="35"/>
      <c r="AD36" s="35"/>
      <c r="AE36" s="35"/>
      <c r="AF36" s="35"/>
    </row>
    <row r="37" spans="1:33" s="20" customFormat="1" ht="12">
      <c r="A37" s="20">
        <v>2160</v>
      </c>
      <c r="B37" s="35">
        <v>658.5365853658537</v>
      </c>
      <c r="C37" s="20">
        <v>487</v>
      </c>
      <c r="D37" s="21">
        <v>0.2319047619047619</v>
      </c>
      <c r="E37" s="21">
        <v>0.2680952380952381</v>
      </c>
      <c r="F37" s="34">
        <v>913.2854209445587</v>
      </c>
      <c r="G37" s="34">
        <v>8137.835523613964</v>
      </c>
      <c r="H37" s="35">
        <v>24.508418891170432</v>
      </c>
      <c r="I37" s="35">
        <v>1.1791786447638606</v>
      </c>
      <c r="J37" s="35">
        <v>0.15259958932238193</v>
      </c>
      <c r="K37" s="35">
        <v>0.2277433264887064</v>
      </c>
      <c r="L37" s="35">
        <v>0.15144353182751544</v>
      </c>
      <c r="M37" s="35">
        <v>0.13410266940451748</v>
      </c>
      <c r="N37" s="35">
        <v>0.34334907597535935</v>
      </c>
      <c r="O37" s="35">
        <v>0.024277207392197128</v>
      </c>
      <c r="P37" s="35">
        <v>0.00462422997946612</v>
      </c>
      <c r="Q37" s="35">
        <v>0.013872689938398358</v>
      </c>
      <c r="R37" s="35">
        <v>0.010404517453798768</v>
      </c>
      <c r="S37" s="35">
        <v>0.10404517453798769</v>
      </c>
      <c r="T37" s="35">
        <v>0</v>
      </c>
      <c r="U37" s="35">
        <v>0</v>
      </c>
      <c r="V37" s="35">
        <v>0</v>
      </c>
      <c r="W37" s="34">
        <v>316.8001800180018</v>
      </c>
      <c r="X37" s="35">
        <v>0.6700507614213197</v>
      </c>
      <c r="Y37" s="35">
        <v>0.3905723905723906</v>
      </c>
      <c r="Z37" s="35">
        <v>8.910506329113923</v>
      </c>
      <c r="AA37" s="35">
        <v>-62.3</v>
      </c>
      <c r="AB37" s="35">
        <v>-15.4</v>
      </c>
      <c r="AC37" s="35"/>
      <c r="AD37" s="35"/>
      <c r="AE37" s="35"/>
      <c r="AF37" s="35"/>
      <c r="AG37" s="105">
        <f>(AB37+1000)/(AA37+1000)</f>
        <v>1.0500159965873948</v>
      </c>
    </row>
    <row r="38" spans="1:32" s="20" customFormat="1" ht="12">
      <c r="A38" s="20">
        <v>2220</v>
      </c>
      <c r="B38" s="35">
        <v>676.829268292683</v>
      </c>
      <c r="C38" s="20">
        <v>560</v>
      </c>
      <c r="D38" s="21">
        <v>0.2666666666666666</v>
      </c>
      <c r="E38" s="21">
        <v>0.2333333333333334</v>
      </c>
      <c r="F38" s="34">
        <v>726.25</v>
      </c>
      <c r="G38" s="34">
        <v>9934.837500000005</v>
      </c>
      <c r="H38" s="35">
        <v>24.5875</v>
      </c>
      <c r="I38" s="35">
        <v>0.9371250000000003</v>
      </c>
      <c r="J38" s="35">
        <v>0.07262500000000004</v>
      </c>
      <c r="K38" s="35">
        <v>0.1478750000000001</v>
      </c>
      <c r="L38" s="35">
        <v>0.205625</v>
      </c>
      <c r="M38" s="35">
        <v>0.1225</v>
      </c>
      <c r="N38" s="35">
        <v>0.2520000000000001</v>
      </c>
      <c r="O38" s="35">
        <v>0.009625000000000003</v>
      </c>
      <c r="P38" s="35">
        <v>0</v>
      </c>
      <c r="Q38" s="35">
        <v>0</v>
      </c>
      <c r="R38" s="35">
        <v>0.05512500000000002</v>
      </c>
      <c r="S38" s="35">
        <v>0.05600000000000002</v>
      </c>
      <c r="T38" s="35">
        <v>0</v>
      </c>
      <c r="U38" s="35">
        <v>0</v>
      </c>
      <c r="V38" s="35">
        <v>0</v>
      </c>
      <c r="W38" s="34">
        <v>389.2256007678859</v>
      </c>
      <c r="X38" s="35">
        <v>0.49112426035502954</v>
      </c>
      <c r="Y38" s="35">
        <v>0.48611111111111116</v>
      </c>
      <c r="Z38" s="35">
        <v>13.679638554216869</v>
      </c>
      <c r="AA38" s="35"/>
      <c r="AB38" s="35"/>
      <c r="AC38" s="35"/>
      <c r="AD38" s="35"/>
      <c r="AE38" s="35"/>
      <c r="AF38" s="35"/>
    </row>
    <row r="39" spans="1:33" s="20" customFormat="1" ht="12">
      <c r="A39" s="20">
        <v>2280</v>
      </c>
      <c r="B39" s="35">
        <v>695.1219512195122</v>
      </c>
      <c r="C39" s="20">
        <v>436</v>
      </c>
      <c r="D39" s="21">
        <v>0.20761904761904762</v>
      </c>
      <c r="E39" s="21">
        <v>0.2923809523809524</v>
      </c>
      <c r="F39" s="34">
        <v>1197.0183486238534</v>
      </c>
      <c r="G39" s="34">
        <v>11731.906422018348</v>
      </c>
      <c r="H39" s="35">
        <v>56.6119266055046</v>
      </c>
      <c r="I39" s="35">
        <v>2.149</v>
      </c>
      <c r="J39" s="35">
        <v>0.07745412844036699</v>
      </c>
      <c r="K39" s="35">
        <v>0.22391284403669728</v>
      </c>
      <c r="L39" s="35">
        <v>0.17884862385321104</v>
      </c>
      <c r="M39" s="35">
        <v>0.15772477064220183</v>
      </c>
      <c r="N39" s="35">
        <v>0.2619357798165138</v>
      </c>
      <c r="O39" s="35">
        <v>0.007041284403669726</v>
      </c>
      <c r="P39" s="35">
        <v>0.00844954128440367</v>
      </c>
      <c r="Q39" s="35">
        <v>0</v>
      </c>
      <c r="R39" s="35">
        <v>0.09576146788990826</v>
      </c>
      <c r="S39" s="35">
        <v>0.07745412844036699</v>
      </c>
      <c r="T39" s="35">
        <v>0</v>
      </c>
      <c r="U39" s="35">
        <v>0</v>
      </c>
      <c r="V39" s="35">
        <v>0</v>
      </c>
      <c r="W39" s="34">
        <v>199.6548914345971</v>
      </c>
      <c r="X39" s="35">
        <v>0.3459119496855346</v>
      </c>
      <c r="Y39" s="35">
        <v>0.6021505376344085</v>
      </c>
      <c r="Z39" s="35">
        <v>9.800941176470586</v>
      </c>
      <c r="AA39" s="35">
        <v>-57.4</v>
      </c>
      <c r="AB39" s="35">
        <v>-15.2</v>
      </c>
      <c r="AC39" s="35"/>
      <c r="AD39" s="35"/>
      <c r="AE39" s="35"/>
      <c r="AF39" s="35"/>
      <c r="AG39" s="105">
        <f>(AB39+1000)/(AA39+1000)</f>
        <v>1.04476978569913</v>
      </c>
    </row>
    <row r="40" spans="1:32" s="20" customFormat="1" ht="12">
      <c r="A40" s="20">
        <v>2340</v>
      </c>
      <c r="B40" s="35">
        <v>713.4146341463415</v>
      </c>
      <c r="C40" s="20">
        <v>456</v>
      </c>
      <c r="D40" s="21">
        <v>0.21714285714285714</v>
      </c>
      <c r="E40" s="21">
        <v>0.28285714285714286</v>
      </c>
      <c r="F40" s="34">
        <v>1133.2894736842106</v>
      </c>
      <c r="G40" s="34">
        <v>12309.868421052632</v>
      </c>
      <c r="H40" s="35">
        <v>70.34210526315789</v>
      </c>
      <c r="I40" s="35">
        <v>2.723802631578948</v>
      </c>
      <c r="J40" s="35">
        <v>0.19539473684210526</v>
      </c>
      <c r="K40" s="35">
        <v>0.20451315789473684</v>
      </c>
      <c r="L40" s="35">
        <v>0.1693421052631579</v>
      </c>
      <c r="M40" s="35">
        <v>0.06122368421052632</v>
      </c>
      <c r="N40" s="35">
        <v>0.1615263157894737</v>
      </c>
      <c r="O40" s="35">
        <v>0.02475</v>
      </c>
      <c r="P40" s="35">
        <v>0.006513157894736842</v>
      </c>
      <c r="Q40" s="35">
        <v>0.18106578947368424</v>
      </c>
      <c r="R40" s="35">
        <v>0</v>
      </c>
      <c r="S40" s="35">
        <v>0.1081184210526316</v>
      </c>
      <c r="T40" s="35">
        <v>0.01563157894736842</v>
      </c>
      <c r="U40" s="35">
        <v>0.09378947368421053</v>
      </c>
      <c r="V40" s="35">
        <v>0</v>
      </c>
      <c r="W40" s="34">
        <v>168.47622613253463</v>
      </c>
      <c r="X40" s="35">
        <v>0.9554140127388535</v>
      </c>
      <c r="Y40" s="35">
        <v>0.37903225806451607</v>
      </c>
      <c r="Z40" s="35">
        <v>10.86206896551724</v>
      </c>
      <c r="AA40" s="35"/>
      <c r="AB40" s="35"/>
      <c r="AC40" s="35"/>
      <c r="AD40" s="35"/>
      <c r="AE40" s="35"/>
      <c r="AF40" s="35"/>
    </row>
    <row r="41" spans="1:33" s="20" customFormat="1" ht="12">
      <c r="A41" s="20">
        <v>2400</v>
      </c>
      <c r="B41" s="35">
        <v>731.7073170731708</v>
      </c>
      <c r="C41" s="20">
        <v>531</v>
      </c>
      <c r="D41" s="21">
        <v>0.25285714285714284</v>
      </c>
      <c r="E41" s="21">
        <v>0.24714285714285716</v>
      </c>
      <c r="F41" s="34">
        <v>1065.3672316384182</v>
      </c>
      <c r="G41" s="34">
        <v>30751.092090395483</v>
      </c>
      <c r="H41" s="35">
        <v>125.10734463276839</v>
      </c>
      <c r="I41" s="35">
        <v>9.109378531073448</v>
      </c>
      <c r="J41" s="35">
        <v>3.2987288135593227</v>
      </c>
      <c r="K41" s="35">
        <v>4.062079096045197</v>
      </c>
      <c r="L41" s="35">
        <v>0.1905932203389831</v>
      </c>
      <c r="M41" s="35">
        <v>3.645706214689266</v>
      </c>
      <c r="N41" s="35">
        <v>1.449485875706215</v>
      </c>
      <c r="O41" s="35">
        <v>0.08796610169491527</v>
      </c>
      <c r="P41" s="35">
        <v>0.07037288135593221</v>
      </c>
      <c r="Q41" s="35">
        <v>0.7613954802259888</v>
      </c>
      <c r="R41" s="35">
        <v>0.7174124293785311</v>
      </c>
      <c r="S41" s="35">
        <v>0.2560790960451978</v>
      </c>
      <c r="T41" s="35">
        <v>0.1260847457627119</v>
      </c>
      <c r="U41" s="35">
        <v>0.1622485875706215</v>
      </c>
      <c r="V41" s="35">
        <v>0.34893220338983055</v>
      </c>
      <c r="W41" s="34">
        <v>229.11520535974364</v>
      </c>
      <c r="X41" s="35">
        <v>0.8120789220404238</v>
      </c>
      <c r="Y41" s="35">
        <v>2.5151719487525286</v>
      </c>
      <c r="Z41" s="35">
        <v>28.864311926605506</v>
      </c>
      <c r="AA41" s="35">
        <v>-54.4</v>
      </c>
      <c r="AB41" s="35">
        <v>-10.5</v>
      </c>
      <c r="AC41" s="35"/>
      <c r="AD41" s="35"/>
      <c r="AE41" s="35"/>
      <c r="AF41" s="35"/>
      <c r="AG41" s="105">
        <f>(AB41+1000)/(AA41+1000)</f>
        <v>1.0464255499153976</v>
      </c>
    </row>
    <row r="42" spans="1:32" s="20" customFormat="1" ht="12">
      <c r="A42" s="20">
        <v>2460</v>
      </c>
      <c r="B42" s="35">
        <v>750</v>
      </c>
      <c r="C42" s="20">
        <v>527</v>
      </c>
      <c r="D42" s="21">
        <v>0.2509523809523809</v>
      </c>
      <c r="E42" s="21">
        <v>0.24904761904761907</v>
      </c>
      <c r="F42" s="34">
        <v>3344.421252371917</v>
      </c>
      <c r="G42" s="34">
        <v>33573.72201138521</v>
      </c>
      <c r="H42" s="35">
        <v>108.96660341555979</v>
      </c>
      <c r="I42" s="35">
        <v>7.594912713472486</v>
      </c>
      <c r="J42" s="35">
        <v>1.2563908918406075</v>
      </c>
      <c r="K42" s="35">
        <v>0.4852884250474384</v>
      </c>
      <c r="L42" s="35">
        <v>0.2848216318785579</v>
      </c>
      <c r="M42" s="35">
        <v>0.21138330170777994</v>
      </c>
      <c r="N42" s="35">
        <v>0.34238140417457313</v>
      </c>
      <c r="O42" s="35">
        <v>0.1022182163187856</v>
      </c>
      <c r="P42" s="35">
        <v>0</v>
      </c>
      <c r="Q42" s="35">
        <v>0.10916508538899433</v>
      </c>
      <c r="R42" s="35">
        <v>0</v>
      </c>
      <c r="S42" s="35">
        <v>0.06748387096774194</v>
      </c>
      <c r="T42" s="35">
        <v>0</v>
      </c>
      <c r="U42" s="35">
        <v>0.039696394686907034</v>
      </c>
      <c r="V42" s="35">
        <v>0.2659658444022771</v>
      </c>
      <c r="W42" s="34">
        <v>288.0343626812428</v>
      </c>
      <c r="X42" s="35">
        <v>2.588957055214724</v>
      </c>
      <c r="Y42" s="35">
        <v>0.6173913043478261</v>
      </c>
      <c r="Z42" s="35">
        <v>10.03872403560831</v>
      </c>
      <c r="AA42" s="35"/>
      <c r="AB42" s="35"/>
      <c r="AC42" s="35"/>
      <c r="AD42" s="35"/>
      <c r="AE42" s="35"/>
      <c r="AF42" s="35"/>
    </row>
    <row r="43" spans="1:33" s="20" customFormat="1" ht="12">
      <c r="A43" s="20">
        <v>2520</v>
      </c>
      <c r="B43" s="35">
        <v>768.2926829268293</v>
      </c>
      <c r="C43" s="20">
        <v>270</v>
      </c>
      <c r="D43" s="21">
        <v>0.12857142857142856</v>
      </c>
      <c r="E43" s="21">
        <v>0.37142857142857144</v>
      </c>
      <c r="F43" s="34">
        <v>173.33333333333334</v>
      </c>
      <c r="G43" s="34">
        <v>35637.62222222223</v>
      </c>
      <c r="H43" s="35">
        <v>360.2444444444445</v>
      </c>
      <c r="I43" s="35">
        <v>197.32844444444444</v>
      </c>
      <c r="J43" s="35">
        <v>428.9942222222222</v>
      </c>
      <c r="K43" s="35">
        <v>258.2117777777778</v>
      </c>
      <c r="L43" s="35">
        <v>7.615111111111112</v>
      </c>
      <c r="M43" s="35">
        <v>79.23933333333333</v>
      </c>
      <c r="N43" s="35">
        <v>46.771111111111125</v>
      </c>
      <c r="O43" s="35">
        <v>4.622222222222223</v>
      </c>
      <c r="P43" s="35">
        <v>2.293777777777778</v>
      </c>
      <c r="Q43" s="35">
        <v>10.879555555555557</v>
      </c>
      <c r="R43" s="35">
        <v>0</v>
      </c>
      <c r="S43" s="35">
        <v>3.6833333333333336</v>
      </c>
      <c r="T43" s="35">
        <v>2.0193333333333334</v>
      </c>
      <c r="U43" s="35">
        <v>1.1815555555555557</v>
      </c>
      <c r="V43" s="35">
        <v>7.730666666666668</v>
      </c>
      <c r="W43" s="34">
        <v>63.91562956592023</v>
      </c>
      <c r="X43" s="35">
        <v>1.6614045490652374</v>
      </c>
      <c r="Y43" s="35">
        <v>1.69419394688079</v>
      </c>
      <c r="Z43" s="35">
        <v>205.6016666666667</v>
      </c>
      <c r="AA43" s="35">
        <v>-45.2</v>
      </c>
      <c r="AB43" s="35">
        <v>-14.9</v>
      </c>
      <c r="AC43" s="35">
        <v>-39</v>
      </c>
      <c r="AD43" s="35">
        <v>-28.7</v>
      </c>
      <c r="AE43" s="35">
        <v>-30.7</v>
      </c>
      <c r="AF43" s="35"/>
      <c r="AG43" s="105">
        <f>(AB43+1000)/(AA43+1000)</f>
        <v>1.0317343946376205</v>
      </c>
    </row>
    <row r="44" spans="1:32" s="20" customFormat="1" ht="12">
      <c r="A44" s="20">
        <v>2580</v>
      </c>
      <c r="B44" s="35">
        <v>786.5853658536586</v>
      </c>
      <c r="C44" s="20">
        <v>289</v>
      </c>
      <c r="D44" s="21">
        <v>0.1376190476190476</v>
      </c>
      <c r="E44" s="21">
        <v>0.36238095238095236</v>
      </c>
      <c r="F44" s="34">
        <v>263.32179930795843</v>
      </c>
      <c r="G44" s="34">
        <v>33280.45224913495</v>
      </c>
      <c r="H44" s="35">
        <v>340.47508650519035</v>
      </c>
      <c r="I44" s="35">
        <v>182.19498615916956</v>
      </c>
      <c r="J44" s="35">
        <v>208.21907958477507</v>
      </c>
      <c r="K44" s="35">
        <v>191.55607612456745</v>
      </c>
      <c r="L44" s="35">
        <v>3.7365363321799308</v>
      </c>
      <c r="M44" s="35">
        <v>68.66115916955017</v>
      </c>
      <c r="N44" s="35">
        <v>35.258788927335644</v>
      </c>
      <c r="O44" s="35">
        <v>2.372529411764706</v>
      </c>
      <c r="P44" s="35">
        <v>2.825442906574394</v>
      </c>
      <c r="Q44" s="35">
        <v>9.82453633217993</v>
      </c>
      <c r="R44" s="35">
        <v>6.222294117647058</v>
      </c>
      <c r="S44" s="35">
        <v>3.4626816608996536</v>
      </c>
      <c r="T44" s="35">
        <v>3.6312076124567474</v>
      </c>
      <c r="U44" s="35">
        <v>0.9453252595155708</v>
      </c>
      <c r="V44" s="35">
        <v>4.537034602076125</v>
      </c>
      <c r="W44" s="34">
        <v>63.673919724319994</v>
      </c>
      <c r="X44" s="35">
        <v>1.0869876006928216</v>
      </c>
      <c r="Y44" s="35">
        <v>1.947348767737117</v>
      </c>
      <c r="Z44" s="35">
        <v>126.38700000000003</v>
      </c>
      <c r="AA44" s="35"/>
      <c r="AB44" s="35"/>
      <c r="AC44" s="35"/>
      <c r="AD44" s="35"/>
      <c r="AE44" s="35"/>
      <c r="AF44" s="35"/>
    </row>
    <row r="45" spans="1:33" s="20" customFormat="1" ht="12">
      <c r="A45" s="20">
        <v>2640</v>
      </c>
      <c r="B45" s="35">
        <v>804.8780487804878</v>
      </c>
      <c r="C45" s="20">
        <v>283</v>
      </c>
      <c r="D45" s="21">
        <v>0.13476190476190475</v>
      </c>
      <c r="E45" s="21">
        <v>0.36523809523809525</v>
      </c>
      <c r="F45" s="34">
        <v>1626.148409893993</v>
      </c>
      <c r="G45" s="34">
        <v>64992.81554770319</v>
      </c>
      <c r="H45" s="35">
        <v>619.0204946996467</v>
      </c>
      <c r="I45" s="35">
        <v>497.1623533568905</v>
      </c>
      <c r="J45" s="35">
        <v>348.0526749116608</v>
      </c>
      <c r="K45" s="35">
        <v>376.13083745583043</v>
      </c>
      <c r="L45" s="35">
        <v>7.512805653710248</v>
      </c>
      <c r="M45" s="35">
        <v>220.221148409894</v>
      </c>
      <c r="N45" s="35">
        <v>106.69701766784453</v>
      </c>
      <c r="O45" s="35">
        <v>4.347236749116608</v>
      </c>
      <c r="P45" s="35">
        <v>11.513130742049473</v>
      </c>
      <c r="Q45" s="35">
        <v>39.98698939929329</v>
      </c>
      <c r="R45" s="35">
        <v>42.16331802120142</v>
      </c>
      <c r="S45" s="35">
        <v>23.79868197879859</v>
      </c>
      <c r="T45" s="35">
        <v>16.65446996466431</v>
      </c>
      <c r="U45" s="35">
        <v>22.917851590106007</v>
      </c>
      <c r="V45" s="35">
        <v>82.87394346289753</v>
      </c>
      <c r="W45" s="34">
        <v>58.22774974625945</v>
      </c>
      <c r="X45" s="35">
        <v>0.9253500118892355</v>
      </c>
      <c r="Y45" s="35">
        <v>2.0639859784596624</v>
      </c>
      <c r="Z45" s="35">
        <v>39.967333333333336</v>
      </c>
      <c r="AA45" s="35">
        <v>-44.8</v>
      </c>
      <c r="AB45" s="35">
        <v>-10.5</v>
      </c>
      <c r="AC45" s="35">
        <v>-33.2</v>
      </c>
      <c r="AD45" s="35">
        <v>-30.2</v>
      </c>
      <c r="AE45" s="35">
        <v>-29.1</v>
      </c>
      <c r="AF45" s="35">
        <v>-28.2</v>
      </c>
      <c r="AG45" s="105">
        <f>(AB45+1000)/(AA45+1000)</f>
        <v>1.0359087102177553</v>
      </c>
    </row>
    <row r="46" spans="1:32" s="20" customFormat="1" ht="12">
      <c r="A46" s="20">
        <v>2700</v>
      </c>
      <c r="B46" s="35">
        <v>823.1707317073171</v>
      </c>
      <c r="C46" s="20">
        <v>305</v>
      </c>
      <c r="D46" s="21">
        <v>0.14523809523809525</v>
      </c>
      <c r="E46" s="21">
        <v>0.3547619047619047</v>
      </c>
      <c r="F46" s="34">
        <v>1636.55737704918</v>
      </c>
      <c r="G46" s="34">
        <v>44277.18196721311</v>
      </c>
      <c r="H46" s="35">
        <v>399.3688524590163</v>
      </c>
      <c r="I46" s="35">
        <v>300.4768196721311</v>
      </c>
      <c r="J46" s="35">
        <v>155.40699999999995</v>
      </c>
      <c r="K46" s="35">
        <v>138.34527868852456</v>
      </c>
      <c r="L46" s="35">
        <v>2.0420327868852453</v>
      </c>
      <c r="M46" s="35">
        <v>83.62075409836063</v>
      </c>
      <c r="N46" s="35">
        <v>57.37232786885245</v>
      </c>
      <c r="O46" s="35">
        <v>1.651213114754098</v>
      </c>
      <c r="P46" s="35">
        <v>3.847131147540983</v>
      </c>
      <c r="Q46" s="35">
        <v>26.192245901639343</v>
      </c>
      <c r="R46" s="35">
        <v>24.812163934426223</v>
      </c>
      <c r="S46" s="35">
        <v>16.238557377049176</v>
      </c>
      <c r="T46" s="35">
        <v>6.145639344262293</v>
      </c>
      <c r="U46" s="35">
        <v>14.917098360655736</v>
      </c>
      <c r="V46" s="35">
        <v>61.71286885245901</v>
      </c>
      <c r="W46" s="34">
        <v>63.26706548371109</v>
      </c>
      <c r="X46" s="35">
        <v>1.1233270948832939</v>
      </c>
      <c r="Y46" s="35">
        <v>1.457510217983651</v>
      </c>
      <c r="Z46" s="35">
        <v>27.05507462686567</v>
      </c>
      <c r="AA46" s="35"/>
      <c r="AB46" s="35"/>
      <c r="AC46" s="35"/>
      <c r="AD46" s="35"/>
      <c r="AE46" s="35"/>
      <c r="AF46" s="35"/>
    </row>
    <row r="47" spans="1:33" s="20" customFormat="1" ht="12">
      <c r="A47" s="20">
        <v>2760</v>
      </c>
      <c r="B47" s="35">
        <v>841.4634146341464</v>
      </c>
      <c r="C47" s="20">
        <v>270</v>
      </c>
      <c r="D47" s="21">
        <v>0.12857142857142856</v>
      </c>
      <c r="E47" s="21">
        <v>0.37142857142857144</v>
      </c>
      <c r="F47" s="34">
        <v>1242.2222222222224</v>
      </c>
      <c r="G47" s="34">
        <v>23304.95555555556</v>
      </c>
      <c r="H47" s="35">
        <v>107.17777777777779</v>
      </c>
      <c r="I47" s="35">
        <v>87.60266666666668</v>
      </c>
      <c r="J47" s="35">
        <v>73.33444444444446</v>
      </c>
      <c r="K47" s="35">
        <v>68.50711111111112</v>
      </c>
      <c r="L47" s="35">
        <v>1.6033333333333335</v>
      </c>
      <c r="M47" s="35">
        <v>48.16933333333334</v>
      </c>
      <c r="N47" s="35">
        <v>32.973777777777784</v>
      </c>
      <c r="O47" s="35">
        <v>0.7771111111111112</v>
      </c>
      <c r="P47" s="35">
        <v>2.519111111111111</v>
      </c>
      <c r="Q47" s="35">
        <v>22.12888888888889</v>
      </c>
      <c r="R47" s="35">
        <v>22.409111111111116</v>
      </c>
      <c r="S47" s="35">
        <v>7.941555555555556</v>
      </c>
      <c r="T47" s="35">
        <v>2.9986666666666673</v>
      </c>
      <c r="U47" s="35">
        <v>8.507777777777779</v>
      </c>
      <c r="V47" s="35">
        <v>30.489333333333338</v>
      </c>
      <c r="W47" s="34">
        <v>119.64730659705744</v>
      </c>
      <c r="X47" s="35">
        <v>1.070464704394029</v>
      </c>
      <c r="Y47" s="35">
        <v>1.4608375678990713</v>
      </c>
      <c r="Z47" s="35">
        <v>18.760697674418605</v>
      </c>
      <c r="AA47" s="35">
        <v>-42.6</v>
      </c>
      <c r="AB47" s="35">
        <v>-13.1</v>
      </c>
      <c r="AC47" s="35"/>
      <c r="AD47" s="35"/>
      <c r="AE47" s="35"/>
      <c r="AF47" s="35"/>
      <c r="AG47" s="105">
        <f>(AB47+1000)/(AA47+1000)</f>
        <v>1.0308126175057448</v>
      </c>
    </row>
    <row r="48" spans="1:32" s="20" customFormat="1" ht="12">
      <c r="A48" s="20">
        <v>2820</v>
      </c>
      <c r="B48" s="35">
        <v>859.7560975609756</v>
      </c>
      <c r="C48" s="20">
        <v>325</v>
      </c>
      <c r="D48" s="21">
        <v>0.15476190476190477</v>
      </c>
      <c r="E48" s="21">
        <v>0.34523809523809523</v>
      </c>
      <c r="F48" s="34">
        <v>713.8461538461538</v>
      </c>
      <c r="G48" s="34">
        <v>53754.4</v>
      </c>
      <c r="H48" s="35">
        <v>281.52307692307687</v>
      </c>
      <c r="I48" s="35">
        <v>171.32976923076922</v>
      </c>
      <c r="J48" s="35">
        <v>124.48138461538461</v>
      </c>
      <c r="K48" s="35">
        <v>112.09392307692309</v>
      </c>
      <c r="L48" s="35">
        <v>2.864307692307692</v>
      </c>
      <c r="M48" s="35">
        <v>63.73753846153846</v>
      </c>
      <c r="N48" s="35">
        <v>59.824769230769235</v>
      </c>
      <c r="O48" s="35">
        <v>4.5016923076923065</v>
      </c>
      <c r="P48" s="35">
        <v>2.427076923076923</v>
      </c>
      <c r="Q48" s="35">
        <v>18.060307692307692</v>
      </c>
      <c r="R48" s="35">
        <v>13.009846153846153</v>
      </c>
      <c r="S48" s="35">
        <v>5.784384615384615</v>
      </c>
      <c r="T48" s="35">
        <v>4.87423076923077</v>
      </c>
      <c r="U48" s="35">
        <v>3.422</v>
      </c>
      <c r="V48" s="35">
        <v>15.149153846153846</v>
      </c>
      <c r="W48" s="34">
        <v>118.70169406363453</v>
      </c>
      <c r="X48" s="35">
        <v>1.1105096618838184</v>
      </c>
      <c r="Y48" s="35">
        <v>1.0654038332463271</v>
      </c>
      <c r="Z48" s="35">
        <v>75.3025</v>
      </c>
      <c r="AA48" s="35"/>
      <c r="AB48" s="35"/>
      <c r="AC48" s="35"/>
      <c r="AD48" s="35"/>
      <c r="AE48" s="35"/>
      <c r="AF48" s="35"/>
    </row>
    <row r="49" spans="1:33" s="20" customFormat="1" ht="12">
      <c r="A49" s="20">
        <v>2880</v>
      </c>
      <c r="B49" s="35">
        <v>878.048780487805</v>
      </c>
      <c r="C49" s="20">
        <v>309</v>
      </c>
      <c r="D49" s="21">
        <v>0.14714285714285713</v>
      </c>
      <c r="E49" s="21">
        <v>0.35285714285714287</v>
      </c>
      <c r="F49" s="34">
        <v>1438.8349514563108</v>
      </c>
      <c r="G49" s="34">
        <v>26519.64660194175</v>
      </c>
      <c r="H49" s="35">
        <v>272.6592233009709</v>
      </c>
      <c r="I49" s="35">
        <v>155.9601165048544</v>
      </c>
      <c r="J49" s="35">
        <v>99.09975728155342</v>
      </c>
      <c r="K49" s="35">
        <v>127.78053398058253</v>
      </c>
      <c r="L49" s="35">
        <v>2.441223300970874</v>
      </c>
      <c r="M49" s="35">
        <v>82.9728155339806</v>
      </c>
      <c r="N49" s="35">
        <v>117.63434951456311</v>
      </c>
      <c r="O49" s="35">
        <v>8.589844660194176</v>
      </c>
      <c r="P49" s="35">
        <v>3.7337766990291263</v>
      </c>
      <c r="Q49" s="35">
        <v>32.38817475728156</v>
      </c>
      <c r="R49" s="35">
        <v>21.05015533980583</v>
      </c>
      <c r="S49" s="35">
        <v>33.72629126213592</v>
      </c>
      <c r="T49" s="35">
        <v>13.947106796116506</v>
      </c>
      <c r="U49" s="35">
        <v>10.479514563106797</v>
      </c>
      <c r="V49" s="35">
        <v>30.870203883495147</v>
      </c>
      <c r="W49" s="34">
        <v>61.872258526541934</v>
      </c>
      <c r="X49" s="35">
        <v>0.7755465890963688</v>
      </c>
      <c r="Y49" s="35">
        <v>0.7053451298568925</v>
      </c>
      <c r="Z49" s="35">
        <v>18.43133333333333</v>
      </c>
      <c r="AA49" s="35">
        <v>-43.8</v>
      </c>
      <c r="AB49" s="35">
        <v>-14.7</v>
      </c>
      <c r="AC49" s="35">
        <v>-34.1</v>
      </c>
      <c r="AD49" s="35">
        <v>-29.3</v>
      </c>
      <c r="AE49" s="35"/>
      <c r="AF49" s="35"/>
      <c r="AG49" s="105">
        <f>(AB49+1000)/(AA49+1000)</f>
        <v>1.0304329638151013</v>
      </c>
    </row>
    <row r="50" spans="1:32" s="20" customFormat="1" ht="12">
      <c r="A50" s="20">
        <v>2940</v>
      </c>
      <c r="B50" s="35">
        <v>896.3414634146342</v>
      </c>
      <c r="C50" s="20">
        <v>284</v>
      </c>
      <c r="D50" s="21">
        <v>0.13523809523809524</v>
      </c>
      <c r="E50" s="21">
        <v>0.36476190476190473</v>
      </c>
      <c r="F50" s="34">
        <v>215.7746478873239</v>
      </c>
      <c r="G50" s="34">
        <v>31702.150704225347</v>
      </c>
      <c r="H50" s="35">
        <v>345.5091549295774</v>
      </c>
      <c r="I50" s="35">
        <v>229.3846338028169</v>
      </c>
      <c r="J50" s="35">
        <v>153.40228873239434</v>
      </c>
      <c r="K50" s="35">
        <v>213.4577676056338</v>
      </c>
      <c r="L50" s="35">
        <v>4.156359154929577</v>
      </c>
      <c r="M50" s="35">
        <v>133.17071830985913</v>
      </c>
      <c r="N50" s="35">
        <v>207.65612676056335</v>
      </c>
      <c r="O50" s="35">
        <v>16.916732394366196</v>
      </c>
      <c r="P50" s="35">
        <v>8.091549295774648</v>
      </c>
      <c r="Q50" s="35">
        <v>53.86544366197183</v>
      </c>
      <c r="R50" s="35">
        <v>30.173387323943658</v>
      </c>
      <c r="S50" s="35">
        <v>70.58528169014085</v>
      </c>
      <c r="T50" s="35">
        <v>48.651788732394365</v>
      </c>
      <c r="U50" s="35">
        <v>13.113704225352112</v>
      </c>
      <c r="V50" s="35">
        <v>58.402105633802805</v>
      </c>
      <c r="W50" s="34">
        <v>55.14436114212793</v>
      </c>
      <c r="X50" s="35">
        <v>0.7186540478386676</v>
      </c>
      <c r="Y50" s="35">
        <v>0.6413040654630471</v>
      </c>
      <c r="Z50" s="35">
        <v>146.9225</v>
      </c>
      <c r="AA50" s="35"/>
      <c r="AB50" s="35"/>
      <c r="AC50" s="35"/>
      <c r="AD50" s="35"/>
      <c r="AE50" s="35"/>
      <c r="AF50" s="35"/>
    </row>
    <row r="51" spans="1:33" s="20" customFormat="1" ht="12.75" thickBot="1">
      <c r="A51" s="112">
        <v>3000</v>
      </c>
      <c r="B51" s="113">
        <v>914.6341463414635</v>
      </c>
      <c r="C51" s="112">
        <v>259</v>
      </c>
      <c r="D51" s="114">
        <v>0.12333333333333332</v>
      </c>
      <c r="E51" s="114">
        <v>0.3766666666666667</v>
      </c>
      <c r="F51" s="115">
        <v>1496.486486486487</v>
      </c>
      <c r="G51" s="115">
        <v>40863.24324324325</v>
      </c>
      <c r="H51" s="113">
        <v>648.3756756756759</v>
      </c>
      <c r="I51" s="113">
        <v>223.907972972973</v>
      </c>
      <c r="J51" s="113">
        <v>166.32989189189192</v>
      </c>
      <c r="K51" s="113">
        <v>154.751972972973</v>
      </c>
      <c r="L51" s="113">
        <v>3.4938378378378383</v>
      </c>
      <c r="M51" s="113">
        <v>105.20605405405408</v>
      </c>
      <c r="N51" s="113">
        <v>148.7171621621622</v>
      </c>
      <c r="O51" s="113">
        <v>22.871810810810814</v>
      </c>
      <c r="P51" s="113">
        <v>4.009972972972974</v>
      </c>
      <c r="Q51" s="113">
        <v>31.945405405405413</v>
      </c>
      <c r="R51" s="113">
        <v>24.249189189189195</v>
      </c>
      <c r="S51" s="113">
        <v>48.91678378378379</v>
      </c>
      <c r="T51" s="113">
        <v>57.44675675675677</v>
      </c>
      <c r="U51" s="113">
        <v>6.792216216216218</v>
      </c>
      <c r="V51" s="113">
        <v>121.3772702702703</v>
      </c>
      <c r="W51" s="115">
        <v>46.84627908198098</v>
      </c>
      <c r="X51" s="113">
        <v>1.0748159696868032</v>
      </c>
      <c r="Y51" s="113">
        <v>0.7074237601396447</v>
      </c>
      <c r="Z51" s="113">
        <v>27.306122448979586</v>
      </c>
      <c r="AA51" s="113">
        <v>-45.5</v>
      </c>
      <c r="AB51" s="113">
        <v>-16.1</v>
      </c>
      <c r="AC51" s="113">
        <v>-33</v>
      </c>
      <c r="AD51" s="113">
        <v>-33.8</v>
      </c>
      <c r="AE51" s="113">
        <v>-28.9</v>
      </c>
      <c r="AF51" s="113">
        <v>-28.9</v>
      </c>
      <c r="AG51" s="118">
        <f>(AB51+1000)/(AA51+1000)</f>
        <v>1.0308014667365113</v>
      </c>
    </row>
    <row r="53" ht="12.75">
      <c r="A53" s="32" t="s">
        <v>51</v>
      </c>
    </row>
  </sheetData>
  <printOptions/>
  <pageMargins left="0.75" right="0.75" top="1" bottom="1" header="0.5" footer="0.5"/>
  <pageSetup fitToHeight="1" fitToWidth="1"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U.S. Geological Survey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USGS Scientific Investigations Report 2011–5195, appendix 3</dc:title>
  <dc:subject>Gas Hydrate Prospecting Using Well Cuttings and Mud-Gas Geochemistry from 35 Wells, North Slope, Alaska</dc:subject>
  <dc:creator>Thomas D. Lorenson and Timothy S. Collett</dc:creator>
  <cp:keywords/>
  <dc:description/>
  <cp:lastModifiedBy>Michael Diggles</cp:lastModifiedBy>
  <cp:lastPrinted>2012-01-25T18:12:50Z</cp:lastPrinted>
  <dcterms:created xsi:type="dcterms:W3CDTF">2007-11-01T22:59:23Z</dcterms:created>
  <dcterms:modified xsi:type="dcterms:W3CDTF">2012-02-17T22:32:39Z</dcterms:modified>
  <cp:category/>
  <cp:version/>
  <cp:contentType/>
  <cp:contentStatus/>
</cp:coreProperties>
</file>