
<file path=[Content_Types].xml><?xml version="1.0" encoding="utf-8"?>
<Types xmlns="http://schemas.openxmlformats.org/package/2006/content-types">
  <Override PartName="/xl/worksheets/sheet26.xml" ContentType="application/vnd.openxmlformats-officedocument.spreadsheetml.worksheet+xml"/>
  <Default Extension="rels" ContentType="application/vnd.openxmlformats-package.relationships+xml"/>
  <Override PartName="/xl/worksheets/sheet12.xml" ContentType="application/vnd.openxmlformats-officedocument.spreadsheetml.worksheet+xml"/>
  <Default Extension="jpeg" ContentType="image/jpeg"/>
  <Default Extension="xml" ContentType="application/xml"/>
  <Override PartName="/xl/worksheets/sheet24.xml" ContentType="application/vnd.openxmlformats-officedocument.spreadsheetml.worksheet+xml"/>
  <Override PartName="/xl/worksheets/sheet10.xml" ContentType="application/vnd.openxmlformats-officedocument.spreadsheetml.worksheet+xml"/>
  <Override PartName="/xl/calcChain.xml" ContentType="application/vnd.openxmlformats-officedocument.spreadsheetml.calcChain+xml"/>
  <Override PartName="/xl/worksheets/sheet22.xml" ContentType="application/vnd.openxmlformats-officedocument.spreadsheetml.worksheet+xml"/>
  <Override PartName="/xl/worksheets/sheet19.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20.xml" ContentType="application/vnd.openxmlformats-officedocument.spreadsheetml.worksheet+xml"/>
  <Override PartName="/xl/worksheets/sheet17.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xml" ContentType="application/vnd.openxmlformats-officedocument.spreadsheetml.worksheet+xml"/>
  <Override PartName="/xl/worksheets/sheet27.xml" ContentType="application/vnd.openxmlformats-officedocument.spreadsheetml.worksheet+xml"/>
  <Override PartName="/docProps/app.xml" ContentType="application/vnd.openxmlformats-officedocument.extended-properties+xml"/>
  <Override PartName="/xl/worksheets/sheet13.xml" ContentType="application/vnd.openxmlformats-officedocument.spreadsheetml.worksheet+xml"/>
  <Override PartName="/xl/worksheets/sheet25.xml" ContentType="application/vnd.openxmlformats-officedocument.spreadsheetml.worksheet+xml"/>
  <Override PartName="/xl/worksheets/sheet11.xml" ContentType="application/vnd.openxmlformats-officedocument.spreadsheetml.worksheet+xml"/>
  <Override PartName="/xl/worksheets/sheet23.xml" ContentType="application/vnd.openxmlformats-officedocument.spreadsheetml.worksheet+xml"/>
  <Override PartName="/xl/worksheets/sheet2.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1.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16.xml" ContentType="application/vnd.openxmlformats-officedocument.spreadsheetml.worksheet+xml"/>
  <Override PartName="/xl/workbook.xml" ContentType="application/vnd.openxmlformats-officedocument.spreadsheetml.sheet.main+xml"/>
  <Override PartName="/xl/worksheets/sheet5.xml" ContentType="application/vnd.openxmlformats-officedocument.spreadsheetml.worksheet+xml"/>
  <Override PartName="/xl/worksheets/sheet14.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8120" yWindow="1840" windowWidth="28840" windowHeight="21000" tabRatio="858"/>
  </bookViews>
  <sheets>
    <sheet name="Well Location GHSZ depth" sheetId="42" r:id="rId1"/>
    <sheet name="Aklaq6 USGS" sheetId="32" r:id="rId2"/>
    <sheet name="Aklaqyaaq1 USGS" sheetId="36" r:id="rId3"/>
    <sheet name="Amaguq 2 USGS" sheetId="34" r:id="rId4"/>
    <sheet name="Atlas 1" sheetId="28" r:id="rId5"/>
    <sheet name="Antigua-1 USGS" sheetId="6" r:id="rId6"/>
    <sheet name="Carbon 1" sheetId="23" r:id="rId7"/>
    <sheet name="Caribou 26-11" sheetId="38" r:id="rId8"/>
    <sheet name="Iapetus 2" sheetId="29" r:id="rId9"/>
    <sheet name="Kokoda 1" sheetId="18" r:id="rId10"/>
    <sheet name="Kokoda 5" sheetId="19" r:id="rId11"/>
    <sheet name="KPU 1R-East USGS" sheetId="7" r:id="rId12"/>
    <sheet name="KPU 1H-South" sheetId="11" r:id="rId13"/>
    <sheet name="KPU 2N-305" sheetId="27" r:id="rId14"/>
    <sheet name="MPU SB S-15" sheetId="39" r:id="rId15"/>
    <sheet name="MPU SB I-16" sheetId="44" r:id="rId16"/>
    <sheet name="Mt. Elbert 1 cut" sheetId="45" r:id="rId17"/>
    <sheet name="Noatak 1" sheetId="10" r:id="rId18"/>
    <sheet name="Pioneer #1 isotubes" sheetId="31" r:id="rId19"/>
    <sheet name="Placer 1" sheetId="21" r:id="rId20"/>
    <sheet name="Scout 1" sheetId="20" r:id="rId21"/>
    <sheet name="Spark 4" sheetId="22" r:id="rId22"/>
    <sheet name="Spark DD9 Isotubes" sheetId="16" r:id="rId23"/>
    <sheet name="Spark DD9 Cut" sheetId="30" r:id="rId24"/>
    <sheet name="Thetis Island 1" sheetId="41" r:id="rId25"/>
    <sheet name="Wainwright W-OC1-08" sheetId="43" r:id="rId26"/>
    <sheet name="Wainwright 1" sheetId="40" r:id="rId27"/>
  </sheets>
  <definedNames>
    <definedName name="_xlnm.Print_Area" localSheetId="13">'KPU 2N-305'!$A$1:$AJ$109</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4" i="32"/>
  <c r="D4"/>
  <c r="E4"/>
  <c r="B5"/>
  <c r="D5"/>
  <c r="E5"/>
  <c r="B6"/>
  <c r="D6"/>
  <c r="E6"/>
  <c r="V6"/>
  <c r="B7"/>
  <c r="D7"/>
  <c r="E7"/>
  <c r="B8"/>
  <c r="D8"/>
  <c r="E8"/>
  <c r="V8"/>
  <c r="B9"/>
  <c r="D9"/>
  <c r="E9"/>
  <c r="B10"/>
  <c r="D10"/>
  <c r="E10"/>
  <c r="B11"/>
  <c r="D11"/>
  <c r="E11"/>
  <c r="V11"/>
  <c r="B12"/>
  <c r="D12"/>
  <c r="E12"/>
  <c r="B13"/>
  <c r="D13"/>
  <c r="E13"/>
  <c r="V13"/>
  <c r="B14"/>
  <c r="D14"/>
  <c r="E14"/>
  <c r="B15"/>
  <c r="D15"/>
  <c r="E15"/>
  <c r="V15"/>
  <c r="B16"/>
  <c r="D16"/>
  <c r="E16"/>
  <c r="B17"/>
  <c r="D17"/>
  <c r="E17"/>
  <c r="B18"/>
  <c r="D18"/>
  <c r="E18"/>
  <c r="B19"/>
  <c r="D19"/>
  <c r="E19"/>
  <c r="V19"/>
  <c r="B20"/>
  <c r="D20"/>
  <c r="E20"/>
  <c r="B21"/>
  <c r="D21"/>
  <c r="E21"/>
  <c r="V21"/>
  <c r="B22"/>
  <c r="D22"/>
  <c r="E22"/>
  <c r="B23"/>
  <c r="D23"/>
  <c r="E23"/>
  <c r="B24"/>
  <c r="D24"/>
  <c r="E24"/>
  <c r="B25"/>
  <c r="D25"/>
  <c r="E25"/>
  <c r="V25"/>
  <c r="B26"/>
  <c r="D26"/>
  <c r="E26"/>
  <c r="B27"/>
  <c r="D27"/>
  <c r="E27"/>
  <c r="V27"/>
  <c r="B28"/>
  <c r="D28"/>
  <c r="E28"/>
  <c r="B29"/>
  <c r="D29"/>
  <c r="E29"/>
  <c r="B30"/>
  <c r="D30"/>
  <c r="E30"/>
  <c r="B31"/>
  <c r="D31"/>
  <c r="E31"/>
  <c r="V31"/>
  <c r="B32"/>
  <c r="D32"/>
  <c r="E32"/>
  <c r="B33"/>
  <c r="D33"/>
  <c r="E33"/>
  <c r="V33"/>
  <c r="B34"/>
  <c r="D34"/>
  <c r="E34"/>
  <c r="B35"/>
  <c r="D35"/>
  <c r="E35"/>
  <c r="V35"/>
  <c r="B36"/>
  <c r="D36"/>
  <c r="E36"/>
  <c r="B4" i="36"/>
  <c r="B5"/>
  <c r="W5"/>
  <c r="B6"/>
  <c r="B7"/>
  <c r="W7"/>
  <c r="B8"/>
  <c r="B9"/>
  <c r="B10"/>
  <c r="B11"/>
  <c r="W11"/>
  <c r="B12"/>
  <c r="B13"/>
  <c r="W13"/>
  <c r="B14"/>
  <c r="B15"/>
  <c r="W15"/>
  <c r="B16"/>
  <c r="B17"/>
  <c r="B18"/>
  <c r="B19"/>
  <c r="W19"/>
  <c r="B20"/>
  <c r="B21"/>
  <c r="W21"/>
  <c r="B22"/>
  <c r="B23"/>
  <c r="B24"/>
  <c r="B25"/>
  <c r="W25"/>
  <c r="B26"/>
  <c r="B27"/>
  <c r="W27"/>
  <c r="B28"/>
  <c r="B29"/>
  <c r="B30"/>
  <c r="B31"/>
  <c r="W31"/>
  <c r="B32"/>
  <c r="B33"/>
  <c r="W33"/>
  <c r="B34"/>
  <c r="B35"/>
  <c r="W35"/>
  <c r="AA6" i="34"/>
  <c r="AA8"/>
  <c r="AA12"/>
  <c r="AA14"/>
  <c r="AA18"/>
  <c r="AA20"/>
  <c r="AA24"/>
  <c r="AA26"/>
  <c r="AA28"/>
  <c r="AA30"/>
  <c r="AA32"/>
  <c r="AA36"/>
  <c r="AA38"/>
  <c r="AA42"/>
  <c r="AA44"/>
  <c r="AA48"/>
  <c r="AA50"/>
  <c r="AA54"/>
  <c r="AA56"/>
  <c r="AA60"/>
  <c r="AA62"/>
  <c r="AA66"/>
  <c r="B4" i="6"/>
  <c r="D4"/>
  <c r="E4"/>
  <c r="Q4"/>
  <c r="B5"/>
  <c r="D5"/>
  <c r="E5"/>
  <c r="Q5"/>
  <c r="B6"/>
  <c r="D6"/>
  <c r="E6"/>
  <c r="Q6"/>
  <c r="Z6"/>
  <c r="B7"/>
  <c r="D7"/>
  <c r="E7"/>
  <c r="Q7"/>
  <c r="B8"/>
  <c r="D8"/>
  <c r="E8"/>
  <c r="Q8"/>
  <c r="B9"/>
  <c r="D9"/>
  <c r="E9"/>
  <c r="Q9"/>
  <c r="B10"/>
  <c r="D10"/>
  <c r="E10"/>
  <c r="Q10"/>
  <c r="Z10"/>
  <c r="B11"/>
  <c r="D11"/>
  <c r="E11"/>
  <c r="Q11"/>
  <c r="B12"/>
  <c r="D12"/>
  <c r="E12"/>
  <c r="Q12"/>
  <c r="B13"/>
  <c r="D13"/>
  <c r="E13"/>
  <c r="Q13"/>
  <c r="B14"/>
  <c r="D14"/>
  <c r="E14"/>
  <c r="Q14"/>
  <c r="B15"/>
  <c r="D15"/>
  <c r="E15"/>
  <c r="Q15"/>
  <c r="B16"/>
  <c r="D16"/>
  <c r="E16"/>
  <c r="Q16"/>
  <c r="B17"/>
  <c r="D17"/>
  <c r="E17"/>
  <c r="Q17"/>
  <c r="B18"/>
  <c r="D18"/>
  <c r="E18"/>
  <c r="Q18"/>
  <c r="Z18"/>
  <c r="B19"/>
  <c r="D19"/>
  <c r="E19"/>
  <c r="Q19"/>
  <c r="B20"/>
  <c r="D20"/>
  <c r="E20"/>
  <c r="Q20"/>
  <c r="Z20"/>
  <c r="B21"/>
  <c r="D21"/>
  <c r="E21"/>
  <c r="Q21"/>
  <c r="B22"/>
  <c r="D22"/>
  <c r="E22"/>
  <c r="Q22"/>
  <c r="B23"/>
  <c r="D23"/>
  <c r="E23"/>
  <c r="Q23"/>
  <c r="B24"/>
  <c r="D24"/>
  <c r="E24"/>
  <c r="Q24"/>
  <c r="Z24"/>
  <c r="B25"/>
  <c r="D25"/>
  <c r="E25"/>
  <c r="Q25"/>
  <c r="B26"/>
  <c r="D26"/>
  <c r="E26"/>
  <c r="Q26"/>
  <c r="Z26"/>
  <c r="B27"/>
  <c r="D27"/>
  <c r="E27"/>
  <c r="Q27"/>
  <c r="B28"/>
  <c r="D28"/>
  <c r="E28"/>
  <c r="Q28"/>
  <c r="B29"/>
  <c r="D29"/>
  <c r="E29"/>
  <c r="Q29"/>
  <c r="B30"/>
  <c r="D30"/>
  <c r="E30"/>
  <c r="Q30"/>
  <c r="Z30"/>
  <c r="B31"/>
  <c r="D31"/>
  <c r="E31"/>
  <c r="Q31"/>
  <c r="B32"/>
  <c r="D32"/>
  <c r="E32"/>
  <c r="Q32"/>
  <c r="Z32"/>
  <c r="B33"/>
  <c r="D33"/>
  <c r="E33"/>
  <c r="Q33"/>
  <c r="B34"/>
  <c r="D34"/>
  <c r="E34"/>
  <c r="Q34"/>
  <c r="B35"/>
  <c r="D35"/>
  <c r="E35"/>
  <c r="Q35"/>
  <c r="B36"/>
  <c r="D36"/>
  <c r="E36"/>
  <c r="Q36"/>
  <c r="Z36"/>
  <c r="B37"/>
  <c r="D37"/>
  <c r="E37"/>
  <c r="Q37"/>
  <c r="B38"/>
  <c r="D38"/>
  <c r="E38"/>
  <c r="Q38"/>
  <c r="Z38"/>
  <c r="B39"/>
  <c r="D39"/>
  <c r="E39"/>
  <c r="Q39"/>
  <c r="B40"/>
  <c r="D40"/>
  <c r="E40"/>
  <c r="Q40"/>
  <c r="B41"/>
  <c r="D41"/>
  <c r="E41"/>
  <c r="Q41"/>
  <c r="B42"/>
  <c r="D42"/>
  <c r="E42"/>
  <c r="Q42"/>
  <c r="Z42"/>
  <c r="B43"/>
  <c r="D43"/>
  <c r="E43"/>
  <c r="Q43"/>
  <c r="B44"/>
  <c r="D44"/>
  <c r="E44"/>
  <c r="Q44"/>
  <c r="Z44"/>
  <c r="B45"/>
  <c r="D45"/>
  <c r="E45"/>
  <c r="Q45"/>
  <c r="B46"/>
  <c r="D46"/>
  <c r="E46"/>
  <c r="Q46"/>
  <c r="B47"/>
  <c r="D47"/>
  <c r="E47"/>
  <c r="Q47"/>
  <c r="B48"/>
  <c r="D48"/>
  <c r="E48"/>
  <c r="Q48"/>
  <c r="Z48"/>
  <c r="B49"/>
  <c r="D49"/>
  <c r="E49"/>
  <c r="Q49"/>
  <c r="B50"/>
  <c r="D50"/>
  <c r="E50"/>
  <c r="Q50"/>
  <c r="Z50"/>
  <c r="B51"/>
  <c r="D51"/>
  <c r="E51"/>
  <c r="Q51"/>
  <c r="B52"/>
  <c r="D52"/>
  <c r="E52"/>
  <c r="Q52"/>
  <c r="B53"/>
  <c r="D53"/>
  <c r="E53"/>
  <c r="Q53"/>
  <c r="B54"/>
  <c r="D54"/>
  <c r="E54"/>
  <c r="Q54"/>
  <c r="Z54"/>
  <c r="B55"/>
  <c r="D55"/>
  <c r="E55"/>
  <c r="Q55"/>
  <c r="B56"/>
  <c r="D56"/>
  <c r="E56"/>
  <c r="Q56"/>
  <c r="B57"/>
  <c r="D57"/>
  <c r="E57"/>
  <c r="Q57"/>
  <c r="B58"/>
  <c r="D58"/>
  <c r="E58"/>
  <c r="Q58"/>
  <c r="Z58"/>
  <c r="B4" i="28"/>
  <c r="R4"/>
  <c r="S4"/>
  <c r="T4"/>
  <c r="U4"/>
  <c r="Y4"/>
  <c r="B5"/>
  <c r="R5"/>
  <c r="S5"/>
  <c r="T5"/>
  <c r="U5"/>
  <c r="Y5"/>
  <c r="B6"/>
  <c r="R6"/>
  <c r="S6"/>
  <c r="T6"/>
  <c r="U6"/>
  <c r="Y6"/>
  <c r="B7"/>
  <c r="R7"/>
  <c r="S7"/>
  <c r="T7"/>
  <c r="U7"/>
  <c r="Y7"/>
  <c r="B8"/>
  <c r="R8"/>
  <c r="S8"/>
  <c r="T8"/>
  <c r="U8"/>
  <c r="Y8"/>
  <c r="B9"/>
  <c r="R9"/>
  <c r="T9"/>
  <c r="U9"/>
  <c r="Y9"/>
  <c r="B10"/>
  <c r="R10"/>
  <c r="T10"/>
  <c r="U10"/>
  <c r="Y10"/>
  <c r="B11"/>
  <c r="R11"/>
  <c r="S11"/>
  <c r="T11"/>
  <c r="U11"/>
  <c r="Y11"/>
  <c r="B12"/>
  <c r="R12"/>
  <c r="S12"/>
  <c r="T12"/>
  <c r="U12"/>
  <c r="Y12"/>
  <c r="B13"/>
  <c r="R13"/>
  <c r="S13"/>
  <c r="T13"/>
  <c r="U13"/>
  <c r="Y13"/>
  <c r="B14"/>
  <c r="R14"/>
  <c r="S14"/>
  <c r="T14"/>
  <c r="U14"/>
  <c r="Y14"/>
  <c r="B15"/>
  <c r="R15"/>
  <c r="S15"/>
  <c r="T15"/>
  <c r="U15"/>
  <c r="Y15"/>
  <c r="B16"/>
  <c r="R16"/>
  <c r="S16"/>
  <c r="T16"/>
  <c r="U16"/>
  <c r="Y16"/>
  <c r="B17"/>
  <c r="R17"/>
  <c r="S17"/>
  <c r="T17"/>
  <c r="U17"/>
  <c r="Y17"/>
  <c r="B18"/>
  <c r="R18"/>
  <c r="S18"/>
  <c r="T18"/>
  <c r="U18"/>
  <c r="Y18"/>
  <c r="AG4" i="23"/>
  <c r="AG5"/>
  <c r="AG6"/>
  <c r="AG8"/>
  <c r="AG10"/>
  <c r="AG11"/>
  <c r="AG12"/>
  <c r="AG14"/>
  <c r="AG16"/>
  <c r="AG18"/>
  <c r="AG20"/>
  <c r="AG22"/>
  <c r="AG24"/>
  <c r="AG26"/>
  <c r="AG28"/>
  <c r="AG30"/>
  <c r="AG32"/>
  <c r="AG34"/>
  <c r="AG36"/>
  <c r="AG38"/>
  <c r="AG40"/>
  <c r="AG42"/>
  <c r="AG44"/>
  <c r="AG46"/>
  <c r="AG48"/>
  <c r="AG50"/>
  <c r="AC4" i="38"/>
  <c r="AC5"/>
  <c r="AC6"/>
  <c r="AC7"/>
  <c r="AC8"/>
  <c r="AC10"/>
  <c r="AC12"/>
  <c r="AC14"/>
  <c r="AC16"/>
  <c r="AC18"/>
  <c r="AC20"/>
  <c r="AC22"/>
  <c r="AC24"/>
  <c r="AC26"/>
  <c r="AC28"/>
  <c r="AC30"/>
  <c r="AC32"/>
  <c r="AC34"/>
  <c r="AC36"/>
  <c r="AC37"/>
  <c r="AC38"/>
  <c r="AC39"/>
  <c r="AG5" i="29"/>
  <c r="AG7"/>
  <c r="AG9"/>
  <c r="AG11"/>
  <c r="AG13"/>
  <c r="AG15"/>
  <c r="AG17"/>
  <c r="AG19"/>
  <c r="AG21"/>
  <c r="AG23"/>
  <c r="AG25"/>
  <c r="AG27"/>
  <c r="AG31"/>
  <c r="AG33"/>
  <c r="AG35"/>
  <c r="AG37"/>
  <c r="AG39"/>
  <c r="AG41"/>
  <c r="AG43"/>
  <c r="AG45"/>
  <c r="AG47"/>
  <c r="AG49"/>
  <c r="AG51"/>
  <c r="AG5" i="18"/>
  <c r="AG7"/>
  <c r="AG9"/>
  <c r="AG11"/>
  <c r="AG13"/>
  <c r="AG15"/>
  <c r="AG17"/>
  <c r="AG19"/>
  <c r="AG21"/>
  <c r="AG23"/>
  <c r="AG25"/>
  <c r="AG27"/>
  <c r="AG29"/>
  <c r="AG30"/>
  <c r="AG31"/>
  <c r="AG32"/>
  <c r="AG33"/>
  <c r="AG34"/>
  <c r="AG35"/>
  <c r="AG36"/>
  <c r="AG37"/>
  <c r="AG38"/>
  <c r="AG39"/>
  <c r="AG40"/>
  <c r="AG41"/>
  <c r="AG42"/>
  <c r="AG43"/>
  <c r="AG44"/>
  <c r="AG46"/>
  <c r="AG48"/>
  <c r="AG50"/>
  <c r="AG52"/>
  <c r="AG8" i="19"/>
  <c r="AG10"/>
  <c r="AG12"/>
  <c r="AG14"/>
  <c r="AG16"/>
  <c r="AG18"/>
  <c r="AG20"/>
  <c r="AG22"/>
  <c r="AG24"/>
  <c r="AG26"/>
  <c r="AG28"/>
  <c r="AG30"/>
  <c r="AG31"/>
  <c r="AG32"/>
  <c r="AG33"/>
  <c r="AG34"/>
  <c r="AG35"/>
  <c r="AG36"/>
  <c r="AG37"/>
  <c r="AG38"/>
  <c r="AG39"/>
  <c r="AG40"/>
  <c r="AG41"/>
  <c r="AG42"/>
  <c r="AG43"/>
  <c r="AG44"/>
  <c r="AG45"/>
  <c r="AG47"/>
  <c r="AG49"/>
  <c r="AG51"/>
  <c r="AG53"/>
  <c r="X6" i="11"/>
  <c r="X9"/>
  <c r="X15"/>
  <c r="X18"/>
  <c r="X22"/>
  <c r="X25"/>
  <c r="X28"/>
  <c r="X34"/>
  <c r="X37"/>
  <c r="X40"/>
  <c r="X46"/>
  <c r="X49"/>
  <c r="X53"/>
  <c r="B4" i="7"/>
  <c r="B5"/>
  <c r="R5"/>
  <c r="V5"/>
  <c r="B6"/>
  <c r="R6"/>
  <c r="B7"/>
  <c r="R7"/>
  <c r="V7"/>
  <c r="B8"/>
  <c r="R8"/>
  <c r="B9"/>
  <c r="R9"/>
  <c r="B10"/>
  <c r="R10"/>
  <c r="B11"/>
  <c r="R11"/>
  <c r="V11"/>
  <c r="B12"/>
  <c r="R12"/>
  <c r="B13"/>
  <c r="R13"/>
  <c r="V13"/>
  <c r="B14"/>
  <c r="R14"/>
  <c r="B15"/>
  <c r="R15"/>
  <c r="B16"/>
  <c r="R16"/>
  <c r="B17"/>
  <c r="R17"/>
  <c r="V17"/>
  <c r="B18"/>
  <c r="R18"/>
  <c r="B19"/>
  <c r="R19"/>
  <c r="V19"/>
  <c r="B20"/>
  <c r="R20"/>
  <c r="B21"/>
  <c r="R21"/>
  <c r="B22"/>
  <c r="R22"/>
  <c r="B23"/>
  <c r="R23"/>
  <c r="V23"/>
  <c r="B24"/>
  <c r="R24"/>
  <c r="B25"/>
  <c r="R25"/>
  <c r="V25"/>
  <c r="B26"/>
  <c r="R26"/>
  <c r="B27"/>
  <c r="R27"/>
  <c r="B28"/>
  <c r="R28"/>
  <c r="B29"/>
  <c r="R29"/>
  <c r="V29"/>
  <c r="B30"/>
  <c r="R30"/>
  <c r="B31"/>
  <c r="R31"/>
  <c r="V31"/>
  <c r="B32"/>
  <c r="R32"/>
  <c r="B33"/>
  <c r="R33"/>
  <c r="B34"/>
  <c r="R34"/>
  <c r="B35"/>
  <c r="R35"/>
  <c r="V35"/>
  <c r="B36"/>
  <c r="R36"/>
  <c r="B37"/>
  <c r="R37"/>
  <c r="B38"/>
  <c r="R38"/>
  <c r="B39"/>
  <c r="R39"/>
  <c r="V39"/>
  <c r="B40"/>
  <c r="R40"/>
  <c r="B41"/>
  <c r="R41"/>
  <c r="V41"/>
  <c r="B42"/>
  <c r="R42"/>
  <c r="B43"/>
  <c r="R43"/>
  <c r="B44"/>
  <c r="R44"/>
  <c r="B45"/>
  <c r="R45"/>
  <c r="V45"/>
  <c r="B46"/>
  <c r="R46"/>
  <c r="B47"/>
  <c r="R47"/>
  <c r="V47"/>
  <c r="B48"/>
  <c r="R48"/>
  <c r="B49"/>
  <c r="R49"/>
  <c r="B50"/>
  <c r="R50"/>
  <c r="B51"/>
  <c r="R51"/>
  <c r="V51"/>
  <c r="B52"/>
  <c r="R52"/>
  <c r="B53"/>
  <c r="R53"/>
  <c r="V53"/>
  <c r="AJ5" i="27"/>
  <c r="AJ6"/>
  <c r="AJ10"/>
  <c r="AJ14"/>
  <c r="AJ16"/>
  <c r="AJ20"/>
  <c r="AJ23"/>
  <c r="AJ25"/>
  <c r="AJ27"/>
  <c r="AJ30"/>
  <c r="AJ33"/>
  <c r="AJ37"/>
  <c r="AJ39"/>
  <c r="AJ40"/>
  <c r="AJ41"/>
  <c r="AJ42"/>
  <c r="AJ43"/>
  <c r="AJ44"/>
  <c r="AJ45"/>
  <c r="AJ46"/>
  <c r="AJ47"/>
  <c r="AJ48"/>
  <c r="AJ49"/>
  <c r="AJ50"/>
  <c r="AJ52"/>
  <c r="AJ54"/>
  <c r="AJ56"/>
  <c r="AJ59"/>
  <c r="AJ62"/>
  <c r="AJ65"/>
  <c r="AJ68"/>
  <c r="AJ71"/>
  <c r="AJ73"/>
  <c r="AJ76"/>
  <c r="AJ77"/>
  <c r="AJ80"/>
  <c r="AJ83"/>
  <c r="AJ86"/>
  <c r="AJ89"/>
  <c r="AJ95"/>
  <c r="AJ98"/>
  <c r="AJ101"/>
  <c r="AJ103"/>
  <c r="AJ105"/>
  <c r="AJ106"/>
  <c r="AJ107"/>
  <c r="AH5" i="44"/>
  <c r="AH7"/>
  <c r="AH9"/>
  <c r="AH11"/>
  <c r="AH13"/>
  <c r="AH15"/>
  <c r="AH16"/>
  <c r="AH17"/>
  <c r="AH18"/>
  <c r="AH19"/>
  <c r="AH20"/>
  <c r="AH21"/>
  <c r="AH22"/>
  <c r="AH23"/>
  <c r="AH24"/>
  <c r="AH25"/>
  <c r="AH26"/>
  <c r="AH27"/>
  <c r="AH28"/>
  <c r="AH29"/>
  <c r="AH31"/>
  <c r="AH33"/>
  <c r="AH35"/>
  <c r="AH37"/>
  <c r="AH39"/>
  <c r="AH41"/>
  <c r="AH43"/>
  <c r="AH45"/>
  <c r="AH47"/>
  <c r="AH49"/>
  <c r="AH51"/>
  <c r="AH53"/>
  <c r="AH55"/>
  <c r="AH56"/>
  <c r="AH57"/>
  <c r="AH58"/>
  <c r="AH59"/>
  <c r="AH60"/>
  <c r="AH61"/>
  <c r="AH62"/>
  <c r="AH63"/>
  <c r="AH64"/>
  <c r="AH65"/>
  <c r="AD6" i="39"/>
  <c r="AD8"/>
  <c r="AD10"/>
  <c r="AD12"/>
  <c r="AD14"/>
  <c r="AD16"/>
  <c r="AD18"/>
  <c r="AD20"/>
  <c r="AD22"/>
  <c r="AD24"/>
  <c r="AD26"/>
  <c r="AD30"/>
  <c r="AD35"/>
  <c r="AD37"/>
  <c r="AD44"/>
  <c r="AD49"/>
  <c r="AD53"/>
  <c r="X8" i="10"/>
  <c r="X12"/>
  <c r="X14"/>
  <c r="X18"/>
  <c r="X20"/>
  <c r="X24"/>
  <c r="X26"/>
  <c r="X28"/>
  <c r="X32"/>
  <c r="X34"/>
  <c r="X38"/>
  <c r="X40"/>
  <c r="X44"/>
  <c r="X46"/>
  <c r="X48"/>
  <c r="AD4" i="21"/>
  <c r="AD5"/>
  <c r="AD6"/>
  <c r="AD7"/>
  <c r="AD8"/>
  <c r="AD9"/>
  <c r="AD10"/>
  <c r="AD11"/>
  <c r="AD13"/>
  <c r="AD15"/>
  <c r="AD17"/>
  <c r="AD19"/>
  <c r="AD21"/>
  <c r="AD23"/>
  <c r="AD25"/>
  <c r="AD27"/>
  <c r="AD29"/>
  <c r="AD31"/>
  <c r="AD33"/>
  <c r="AD35"/>
  <c r="AD39"/>
  <c r="AD41"/>
  <c r="AD43"/>
  <c r="AD45"/>
  <c r="AD47"/>
  <c r="AD4" i="20"/>
  <c r="AD5"/>
  <c r="AD6"/>
  <c r="AD7"/>
  <c r="AD8"/>
  <c r="AD10"/>
  <c r="AD12"/>
  <c r="AD14"/>
  <c r="AD16"/>
  <c r="AD17"/>
  <c r="AD18"/>
  <c r="AD20"/>
  <c r="AD22"/>
  <c r="AD24"/>
  <c r="AD26"/>
  <c r="AD28"/>
  <c r="AD30"/>
  <c r="AD32"/>
  <c r="AD34"/>
  <c r="AD36"/>
  <c r="AD38"/>
  <c r="AD40"/>
  <c r="AD41"/>
  <c r="AD42"/>
  <c r="AD43"/>
  <c r="AD45"/>
  <c r="AD47"/>
  <c r="AD49"/>
  <c r="AD50"/>
  <c r="AD51"/>
  <c r="B4" i="22"/>
  <c r="D4"/>
  <c r="E4"/>
  <c r="AH4"/>
  <c r="B5"/>
  <c r="D5"/>
  <c r="E5"/>
  <c r="B6"/>
  <c r="D6"/>
  <c r="E6"/>
  <c r="AH6"/>
  <c r="B7"/>
  <c r="D7"/>
  <c r="E7"/>
  <c r="B8"/>
  <c r="D8"/>
  <c r="E8"/>
  <c r="AH8"/>
  <c r="B9"/>
  <c r="D9"/>
  <c r="E9"/>
  <c r="B10"/>
  <c r="D10"/>
  <c r="E10"/>
  <c r="B11"/>
  <c r="D11"/>
  <c r="E11"/>
  <c r="AH11"/>
  <c r="B12"/>
  <c r="D12"/>
  <c r="E12"/>
  <c r="AH12"/>
  <c r="B13"/>
  <c r="D13"/>
  <c r="E13"/>
  <c r="AH13"/>
  <c r="B14"/>
  <c r="D14"/>
  <c r="E14"/>
  <c r="AH14"/>
  <c r="B15"/>
  <c r="D15"/>
  <c r="E15"/>
  <c r="B16"/>
  <c r="D16"/>
  <c r="E16"/>
  <c r="AH16"/>
  <c r="B17"/>
  <c r="D17"/>
  <c r="E17"/>
  <c r="B18"/>
  <c r="D18"/>
  <c r="E18"/>
  <c r="AH18"/>
  <c r="B19"/>
  <c r="D19"/>
  <c r="E19"/>
  <c r="AH19"/>
  <c r="B20"/>
  <c r="D20"/>
  <c r="E20"/>
  <c r="AH20"/>
  <c r="B21"/>
  <c r="D21"/>
  <c r="E21"/>
  <c r="AH21"/>
  <c r="B22"/>
  <c r="D22"/>
  <c r="E22"/>
  <c r="AH22"/>
  <c r="B23"/>
  <c r="D23"/>
  <c r="E23"/>
  <c r="B24"/>
  <c r="D24"/>
  <c r="E24"/>
  <c r="AH24"/>
  <c r="B25"/>
  <c r="D25"/>
  <c r="E25"/>
  <c r="B26"/>
  <c r="D26"/>
  <c r="E26"/>
  <c r="AH26"/>
  <c r="B27"/>
  <c r="D27"/>
  <c r="E27"/>
  <c r="B28"/>
  <c r="D28"/>
  <c r="E28"/>
  <c r="AH28"/>
  <c r="B29"/>
  <c r="D29"/>
  <c r="E29"/>
  <c r="B30"/>
  <c r="D30"/>
  <c r="E30"/>
  <c r="AH30"/>
  <c r="B31"/>
  <c r="D31"/>
  <c r="E31"/>
  <c r="B32"/>
  <c r="D32"/>
  <c r="E32"/>
  <c r="AH32"/>
  <c r="B33"/>
  <c r="D33"/>
  <c r="E33"/>
  <c r="B34"/>
  <c r="D34"/>
  <c r="E34"/>
  <c r="AH34"/>
  <c r="B35"/>
  <c r="D35"/>
  <c r="E35"/>
  <c r="B36"/>
  <c r="D36"/>
  <c r="E36"/>
  <c r="AH36"/>
  <c r="B37"/>
  <c r="D37"/>
  <c r="E37"/>
  <c r="B38"/>
  <c r="D38"/>
  <c r="E38"/>
  <c r="AH38"/>
  <c r="B39"/>
  <c r="D39"/>
  <c r="E39"/>
  <c r="B40"/>
  <c r="D40"/>
  <c r="E40"/>
  <c r="AH40"/>
  <c r="B41"/>
  <c r="D41"/>
  <c r="E41"/>
  <c r="B42"/>
  <c r="D42"/>
  <c r="E42"/>
  <c r="AH42"/>
  <c r="B43"/>
  <c r="D43"/>
  <c r="E43"/>
  <c r="B44"/>
  <c r="D44"/>
  <c r="E44"/>
  <c r="B45"/>
  <c r="D45"/>
  <c r="E45"/>
  <c r="AH45"/>
  <c r="B46"/>
  <c r="D46"/>
  <c r="E46"/>
  <c r="AH46"/>
  <c r="B47"/>
  <c r="D47"/>
  <c r="E47"/>
  <c r="B48"/>
  <c r="D48"/>
  <c r="E48"/>
  <c r="AH48"/>
  <c r="B49"/>
  <c r="D49"/>
  <c r="E49"/>
  <c r="B50"/>
  <c r="D50"/>
  <c r="E50"/>
  <c r="AH50"/>
  <c r="B4" i="30"/>
  <c r="D4"/>
  <c r="E4"/>
  <c r="B5"/>
  <c r="D5"/>
  <c r="E5"/>
  <c r="B6"/>
  <c r="D6"/>
  <c r="E6"/>
  <c r="B7"/>
  <c r="D7"/>
  <c r="E7"/>
  <c r="B8"/>
  <c r="D8"/>
  <c r="E8"/>
  <c r="B9"/>
  <c r="D9"/>
  <c r="E9"/>
  <c r="B10"/>
  <c r="D10"/>
  <c r="E10"/>
  <c r="B11"/>
  <c r="D11"/>
  <c r="E11"/>
  <c r="B12"/>
  <c r="D12"/>
  <c r="E12"/>
  <c r="B13"/>
  <c r="D13"/>
  <c r="E13"/>
  <c r="B14"/>
  <c r="D14"/>
  <c r="E14"/>
  <c r="B15"/>
  <c r="D15"/>
  <c r="E15"/>
  <c r="B16"/>
  <c r="D16"/>
  <c r="E16"/>
  <c r="B17"/>
  <c r="D17"/>
  <c r="E17"/>
  <c r="B18"/>
  <c r="D18"/>
  <c r="E18"/>
  <c r="B19"/>
  <c r="D19"/>
  <c r="E19"/>
  <c r="B20"/>
  <c r="D20"/>
  <c r="E20"/>
  <c r="B21"/>
  <c r="D21"/>
  <c r="E21"/>
  <c r="B22"/>
  <c r="D22"/>
  <c r="E22"/>
  <c r="B23"/>
  <c r="D23"/>
  <c r="E23"/>
  <c r="B24"/>
  <c r="D24"/>
  <c r="E24"/>
  <c r="B25"/>
  <c r="D25"/>
  <c r="E25"/>
  <c r="B26"/>
  <c r="D26"/>
  <c r="E26"/>
  <c r="B27"/>
  <c r="D27"/>
  <c r="E27"/>
  <c r="B28"/>
  <c r="D28"/>
  <c r="E28"/>
  <c r="B29"/>
  <c r="D29"/>
  <c r="E29"/>
  <c r="B30"/>
  <c r="D30"/>
  <c r="E30"/>
  <c r="B31"/>
  <c r="D31"/>
  <c r="E31"/>
  <c r="B32"/>
  <c r="D32"/>
  <c r="E32"/>
  <c r="B33"/>
  <c r="D33"/>
  <c r="E33"/>
  <c r="B34"/>
  <c r="D34"/>
  <c r="E34"/>
  <c r="B35"/>
  <c r="D35"/>
  <c r="E35"/>
  <c r="B36"/>
  <c r="D36"/>
  <c r="E36"/>
  <c r="B37"/>
  <c r="D37"/>
  <c r="E37"/>
  <c r="B38"/>
  <c r="D38"/>
  <c r="E38"/>
  <c r="B39"/>
  <c r="D39"/>
  <c r="E39"/>
  <c r="B40"/>
  <c r="D40"/>
  <c r="E40"/>
  <c r="B41"/>
  <c r="D41"/>
  <c r="E41"/>
  <c r="B42"/>
  <c r="D42"/>
  <c r="E42"/>
  <c r="B43"/>
  <c r="D43"/>
  <c r="E43"/>
  <c r="B44"/>
  <c r="D44"/>
  <c r="E44"/>
  <c r="B45"/>
  <c r="D45"/>
  <c r="E45"/>
  <c r="B46"/>
  <c r="D46"/>
  <c r="E46"/>
  <c r="B47"/>
  <c r="D47"/>
  <c r="E47"/>
  <c r="E4" i="16"/>
  <c r="U4"/>
  <c r="W4"/>
  <c r="E5"/>
  <c r="U5"/>
  <c r="W5"/>
  <c r="E6"/>
  <c r="U6"/>
  <c r="W6"/>
  <c r="E7"/>
  <c r="U7"/>
  <c r="V7"/>
  <c r="W7"/>
  <c r="E8"/>
  <c r="U8"/>
  <c r="W8"/>
  <c r="E9"/>
  <c r="U9"/>
  <c r="W9"/>
  <c r="E10"/>
  <c r="U10"/>
  <c r="W10"/>
  <c r="E11"/>
  <c r="U11"/>
  <c r="W11"/>
  <c r="E12"/>
  <c r="U12"/>
  <c r="W12"/>
  <c r="E13"/>
  <c r="U13"/>
  <c r="W13"/>
  <c r="E14"/>
  <c r="U14"/>
  <c r="W14"/>
  <c r="E15"/>
  <c r="U15"/>
  <c r="W15"/>
  <c r="E16"/>
  <c r="U16"/>
  <c r="W16"/>
  <c r="E17"/>
  <c r="U17"/>
  <c r="W17"/>
  <c r="E18"/>
  <c r="U18"/>
  <c r="W18"/>
  <c r="E19"/>
  <c r="U19"/>
  <c r="W19"/>
  <c r="E20"/>
  <c r="U20"/>
  <c r="W20"/>
  <c r="E21"/>
  <c r="U21"/>
  <c r="W21"/>
  <c r="E22"/>
  <c r="U22"/>
  <c r="W22"/>
  <c r="E23"/>
  <c r="U23"/>
  <c r="W23"/>
  <c r="E24"/>
  <c r="U24"/>
  <c r="W24"/>
  <c r="E25"/>
  <c r="U25"/>
  <c r="W25"/>
  <c r="E26"/>
  <c r="U26"/>
  <c r="V26"/>
  <c r="W26"/>
  <c r="E27"/>
  <c r="U27"/>
  <c r="V27"/>
  <c r="W27"/>
  <c r="E28"/>
  <c r="U28"/>
  <c r="V28"/>
  <c r="W28"/>
  <c r="E29"/>
  <c r="U29"/>
  <c r="V29"/>
  <c r="W29"/>
  <c r="B4" i="41"/>
  <c r="B5"/>
  <c r="J5"/>
  <c r="B6"/>
  <c r="J6"/>
  <c r="B7"/>
  <c r="J7"/>
  <c r="B8"/>
  <c r="J8"/>
  <c r="B9"/>
  <c r="J9"/>
  <c r="B10"/>
  <c r="J10"/>
  <c r="B11"/>
  <c r="J11"/>
  <c r="B12"/>
  <c r="J12"/>
  <c r="B13"/>
  <c r="B14"/>
  <c r="J14"/>
  <c r="B15"/>
  <c r="J15"/>
  <c r="B16"/>
  <c r="J16"/>
  <c r="B17"/>
  <c r="J17"/>
  <c r="B18"/>
  <c r="J18"/>
  <c r="B19"/>
  <c r="J19"/>
  <c r="B20"/>
  <c r="J20"/>
  <c r="B21"/>
  <c r="J21"/>
  <c r="B22"/>
  <c r="J22"/>
  <c r="B23"/>
  <c r="J23"/>
  <c r="B24"/>
  <c r="J24"/>
  <c r="B25"/>
  <c r="J25"/>
  <c r="B26"/>
  <c r="J26"/>
  <c r="B27"/>
  <c r="B28"/>
  <c r="J28"/>
  <c r="B29"/>
  <c r="J29"/>
  <c r="B30"/>
  <c r="J30"/>
  <c r="B31"/>
  <c r="J31"/>
  <c r="B32"/>
  <c r="J32"/>
  <c r="B33"/>
  <c r="B34"/>
  <c r="J34"/>
  <c r="B35"/>
  <c r="J35"/>
  <c r="B36"/>
  <c r="J36"/>
  <c r="B37"/>
  <c r="J37"/>
  <c r="K37"/>
  <c r="B38"/>
  <c r="J38"/>
  <c r="K38"/>
  <c r="B39"/>
  <c r="J39"/>
  <c r="K39"/>
  <c r="D4" i="40"/>
  <c r="T4"/>
  <c r="U4"/>
  <c r="D5"/>
  <c r="U5"/>
  <c r="D6"/>
  <c r="U6"/>
  <c r="D7"/>
  <c r="U7"/>
  <c r="D8"/>
  <c r="T8"/>
  <c r="U8"/>
  <c r="D9"/>
  <c r="U9"/>
  <c r="D10"/>
  <c r="T10"/>
  <c r="U10"/>
  <c r="D11"/>
  <c r="U11"/>
  <c r="D12"/>
  <c r="U12"/>
  <c r="D13"/>
  <c r="T13"/>
  <c r="U13"/>
  <c r="D14"/>
  <c r="T14"/>
  <c r="U14"/>
  <c r="D15"/>
  <c r="U15"/>
  <c r="D16"/>
  <c r="T16"/>
  <c r="U16"/>
  <c r="D17"/>
  <c r="T17"/>
  <c r="U17"/>
  <c r="D18"/>
  <c r="T18"/>
  <c r="U18"/>
  <c r="D19"/>
  <c r="U19"/>
  <c r="D20"/>
  <c r="T20"/>
  <c r="U20"/>
  <c r="D21"/>
  <c r="U21"/>
  <c r="D22"/>
  <c r="U22"/>
  <c r="D23"/>
  <c r="T23"/>
  <c r="U23"/>
  <c r="D4" i="43"/>
  <c r="T4"/>
  <c r="V4"/>
  <c r="D5"/>
  <c r="T5"/>
  <c r="V5"/>
  <c r="D6"/>
  <c r="T6"/>
  <c r="V6"/>
  <c r="D7"/>
  <c r="T7"/>
  <c r="V7"/>
  <c r="D8"/>
  <c r="T8"/>
  <c r="V8"/>
  <c r="D9"/>
  <c r="T9"/>
  <c r="V9"/>
  <c r="D10"/>
  <c r="T10"/>
  <c r="V10"/>
  <c r="D11"/>
  <c r="T11"/>
  <c r="V11"/>
  <c r="D12"/>
  <c r="T12"/>
  <c r="V12"/>
  <c r="D13"/>
  <c r="T13"/>
  <c r="V13"/>
  <c r="D14"/>
  <c r="T14"/>
  <c r="V14"/>
  <c r="D15"/>
  <c r="T15"/>
  <c r="V15"/>
  <c r="D16"/>
  <c r="T16"/>
  <c r="U16"/>
  <c r="V16"/>
  <c r="D17"/>
  <c r="T17"/>
  <c r="V17"/>
  <c r="D18"/>
  <c r="T18"/>
  <c r="V18"/>
  <c r="D19"/>
  <c r="T19"/>
  <c r="V19"/>
  <c r="D20"/>
  <c r="T20"/>
  <c r="V20"/>
  <c r="D21"/>
  <c r="T21"/>
  <c r="U21"/>
  <c r="V21"/>
  <c r="D22"/>
  <c r="T22"/>
  <c r="U22"/>
  <c r="V22"/>
  <c r="D23"/>
  <c r="T23"/>
  <c r="U23"/>
  <c r="V23"/>
  <c r="D24"/>
  <c r="T24"/>
  <c r="U24"/>
  <c r="V24"/>
  <c r="D25"/>
  <c r="T25"/>
  <c r="U25"/>
  <c r="V25"/>
  <c r="D26"/>
  <c r="T26"/>
  <c r="U26"/>
  <c r="V26"/>
  <c r="D27"/>
  <c r="T27"/>
  <c r="U27"/>
  <c r="V27"/>
  <c r="D28"/>
  <c r="T28"/>
  <c r="U28"/>
  <c r="V28"/>
</calcChain>
</file>

<file path=xl/sharedStrings.xml><?xml version="1.0" encoding="utf-8"?>
<sst xmlns="http://schemas.openxmlformats.org/spreadsheetml/2006/main" count="2183" uniqueCount="316">
  <si>
    <t>Casing at 1960 feet</t>
  </si>
  <si>
    <t>Drill 8 1/2" hole</t>
  </si>
  <si>
    <t>Coring started</t>
  </si>
  <si>
    <t>Coring stopped</t>
  </si>
  <si>
    <t>Drill to TD</t>
  </si>
  <si>
    <t>Mount Elbert 1 cuttings</t>
  </si>
  <si>
    <r>
      <t>m</t>
    </r>
    <r>
      <rPr>
        <sz val="10"/>
        <rFont val="Arial"/>
      </rPr>
      <t>L/L</t>
    </r>
  </si>
  <si>
    <r>
      <t xml:space="preserve">calc. </t>
    </r>
    <r>
      <rPr>
        <sz val="10"/>
        <rFont val="Symbol"/>
        <family val="1"/>
      </rPr>
      <t>m</t>
    </r>
    <r>
      <rPr>
        <sz val="10"/>
        <rFont val="Arial"/>
      </rPr>
      <t>L/L</t>
    </r>
  </si>
  <si>
    <t>50103204790000</t>
  </si>
  <si>
    <t>Aklaq 6 cuttings</t>
  </si>
  <si>
    <t>Aklaqyaaq1 cuttings</t>
  </si>
  <si>
    <t>Amaguq 2 cuttings</t>
  </si>
  <si>
    <t>Antigua-1 cuttings</t>
  </si>
  <si>
    <t>Caribou 26-11 cuttings</t>
  </si>
  <si>
    <t>Iapetus 2 cuttings</t>
  </si>
  <si>
    <t>Kokoda 1 cuttings</t>
  </si>
  <si>
    <t>Kokoda 5 cuttings</t>
  </si>
  <si>
    <t>KRU 1R-East cuttings</t>
  </si>
  <si>
    <t>KRU 1H-South cuttings</t>
  </si>
  <si>
    <t>MPU SB-15 cuttings</t>
  </si>
  <si>
    <t>MPU S I-16 cuttings</t>
  </si>
  <si>
    <t>Noatak 1 cuttings</t>
  </si>
  <si>
    <t xml:space="preserve">Pioneer 1 flowed gas Isotubes® </t>
  </si>
  <si>
    <t>Placer 1 cuttings</t>
  </si>
  <si>
    <t>Scout 1 cuttings</t>
  </si>
  <si>
    <t>Spark 4 cuttings</t>
  </si>
  <si>
    <t>Spark DD9 flowed gas Isotubes®</t>
  </si>
  <si>
    <t>Spark DD9 cuttings</t>
  </si>
  <si>
    <t>Thetis Island 1 cuttings</t>
  </si>
  <si>
    <t>Wainwright W-OC1-08 flowed gas Isotubes®</t>
  </si>
  <si>
    <t>Wainwright 1 flowed gas Isotubes®</t>
  </si>
  <si>
    <t>Atlas 1 flowed gas</t>
  </si>
  <si>
    <r>
      <t>neoC</t>
    </r>
    <r>
      <rPr>
        <vertAlign val="subscript"/>
        <sz val="10"/>
        <rFont val="Arial"/>
        <family val="2"/>
      </rPr>
      <t>5</t>
    </r>
    <phoneticPr fontId="3" type="noConversion"/>
  </si>
  <si>
    <t>SPRK DD9</t>
  </si>
  <si>
    <t>KUPARUK RIVER UNIT 3A-9</t>
    <phoneticPr fontId="3"/>
  </si>
  <si>
    <t>KUPARUK RIVER UNIT 3H-9</t>
    <phoneticPr fontId="3"/>
  </si>
  <si>
    <t>limited</t>
    <phoneticPr fontId="3" type="noConversion"/>
  </si>
  <si>
    <t>Depth</t>
    <phoneticPr fontId="3"/>
  </si>
  <si>
    <t>(m)</t>
    <phoneticPr fontId="3"/>
  </si>
  <si>
    <r>
      <t>m</t>
    </r>
    <r>
      <rPr>
        <sz val="10"/>
        <rFont val="Arial"/>
      </rPr>
      <t>L/L</t>
    </r>
    <phoneticPr fontId="3"/>
  </si>
  <si>
    <r>
      <t>C</t>
    </r>
    <r>
      <rPr>
        <vertAlign val="subscript"/>
        <sz val="10"/>
        <rFont val="Arial"/>
        <family val="2"/>
      </rPr>
      <t>1</t>
    </r>
    <r>
      <rPr>
        <sz val="10"/>
        <rFont val="Arial"/>
      </rPr>
      <t>/C</t>
    </r>
    <r>
      <rPr>
        <vertAlign val="subscript"/>
        <sz val="10"/>
        <rFont val="Arial"/>
        <family val="2"/>
      </rPr>
      <t>2</t>
    </r>
    <r>
      <rPr>
        <sz val="10"/>
        <rFont val="Arial"/>
      </rPr>
      <t>+C</t>
    </r>
    <r>
      <rPr>
        <vertAlign val="subscript"/>
        <sz val="10"/>
        <rFont val="Arial"/>
        <family val="2"/>
      </rPr>
      <t>3</t>
    </r>
    <phoneticPr fontId="3"/>
  </si>
  <si>
    <r>
      <t xml:space="preserve">a </t>
    </r>
    <r>
      <rPr>
        <sz val="10"/>
        <rFont val="Arial"/>
      </rPr>
      <t>CO</t>
    </r>
    <r>
      <rPr>
        <vertAlign val="subscript"/>
        <sz val="10"/>
        <rFont val="Arial"/>
        <family val="2"/>
      </rPr>
      <t>2</t>
    </r>
    <r>
      <rPr>
        <sz val="10"/>
        <rFont val="Arial"/>
      </rPr>
      <t>-C</t>
    </r>
    <r>
      <rPr>
        <vertAlign val="subscript"/>
        <sz val="10"/>
        <rFont val="Arial"/>
        <family val="2"/>
      </rPr>
      <t>1</t>
    </r>
  </si>
  <si>
    <t>KUPARUK RIVER UNIT 1H-SOUTH</t>
  </si>
  <si>
    <t>KUPARUK RIVER UNIT 1R-EAST</t>
  </si>
  <si>
    <t>STAGE 1 (wells drilled from 1979 to 1991; appendix 2</t>
  </si>
  <si>
    <t>STAGE 2 (wells drilled from 1993 to 2009; this appendix)</t>
  </si>
  <si>
    <t>General information for wells included in appendixes 2 and 3</t>
  </si>
  <si>
    <t>Appendix 3. Wells included in this study including calculated depths to selected geothermal boundaries based on maps from Collett and others, 2009</t>
  </si>
  <si>
    <t>ATLA 1</t>
  </si>
  <si>
    <t>50029211840000</t>
  </si>
  <si>
    <t>50029206990000</t>
  </si>
  <si>
    <t>Chemical analysis based on standards accurate to within 2%.</t>
  </si>
  <si>
    <t>in blue = carbon isotope data obtained via cryogenic enrichment</t>
  </si>
  <si>
    <t>Depth</t>
    <phoneticPr fontId="3"/>
  </si>
  <si>
    <t>Depth</t>
    <phoneticPr fontId="3"/>
  </si>
  <si>
    <t>Ft.</t>
    <phoneticPr fontId="3"/>
  </si>
  <si>
    <r>
      <t>neoC</t>
    </r>
    <r>
      <rPr>
        <vertAlign val="subscript"/>
        <sz val="10"/>
        <rFont val="Arial"/>
        <family val="2"/>
      </rPr>
      <t>5</t>
    </r>
  </si>
  <si>
    <r>
      <t>C</t>
    </r>
    <r>
      <rPr>
        <vertAlign val="subscript"/>
        <sz val="10"/>
        <rFont val="Arial"/>
        <family val="2"/>
      </rPr>
      <t>6</t>
    </r>
  </si>
  <si>
    <t>ft.</t>
  </si>
  <si>
    <t>gm</t>
    <phoneticPr fontId="3"/>
  </si>
  <si>
    <t>m</t>
  </si>
  <si>
    <t>Depth</t>
    <phoneticPr fontId="3"/>
  </si>
  <si>
    <t>ft.</t>
    <phoneticPr fontId="3"/>
  </si>
  <si>
    <t xml:space="preserve">Depth </t>
    <phoneticPr fontId="3"/>
  </si>
  <si>
    <t>Sed. Wt.</t>
    <phoneticPr fontId="3"/>
  </si>
  <si>
    <t>m</t>
    <phoneticPr fontId="3"/>
  </si>
  <si>
    <t>Hdspc</t>
    <phoneticPr fontId="3"/>
  </si>
  <si>
    <r>
      <t>C</t>
    </r>
    <r>
      <rPr>
        <vertAlign val="subscript"/>
        <sz val="10"/>
        <rFont val="Arial"/>
        <family val="2"/>
      </rPr>
      <t>7</t>
    </r>
    <phoneticPr fontId="3"/>
  </si>
  <si>
    <t>CP</t>
    <phoneticPr fontId="3"/>
  </si>
  <si>
    <t xml:space="preserve"> 3/19/2009</t>
  </si>
  <si>
    <t>TOTAL E&amp;P USA INC</t>
  </si>
  <si>
    <t>50029203530000</t>
  </si>
  <si>
    <t>SOHIO PETROLEUM CO</t>
  </si>
  <si>
    <t>50029220470000</t>
  </si>
  <si>
    <t>50029220460000</t>
  </si>
  <si>
    <t>50029217870000</t>
  </si>
  <si>
    <t>Depth</t>
  </si>
  <si>
    <t>ANTI 1</t>
  </si>
  <si>
    <t>CARI 26-11</t>
  </si>
  <si>
    <t>CARB 1</t>
  </si>
  <si>
    <t>KOKO 1</t>
  </si>
  <si>
    <t>SCOU 1</t>
  </si>
  <si>
    <t>SPAR 4</t>
  </si>
  <si>
    <t>KOKO 5</t>
  </si>
  <si>
    <t>PLAC 1</t>
  </si>
  <si>
    <t>NOAT 1</t>
  </si>
  <si>
    <t>AMAG 2</t>
  </si>
  <si>
    <t>KRU 1H-S</t>
  </si>
  <si>
    <t>KRU 1R-E</t>
  </si>
  <si>
    <t>IAPE 2</t>
  </si>
  <si>
    <t>MPU S-15</t>
  </si>
  <si>
    <t>MTEL 1</t>
  </si>
  <si>
    <t>THET 1</t>
  </si>
  <si>
    <t>AKLA 1</t>
  </si>
  <si>
    <t>WAIN 1</t>
  </si>
  <si>
    <t>AKLA 6</t>
  </si>
  <si>
    <t>MPU I-16</t>
  </si>
  <si>
    <t>WAINWRIGHT W-OC1-08</t>
  </si>
  <si>
    <t>W-OC1-08</t>
  </si>
  <si>
    <t>Thermogenic Gas</t>
  </si>
  <si>
    <t>[API, American Petroleum Institute; GHSZ, gas hydrate stability zone; Co, company; AK, Alaska; DOI, U.S. Department of the Interior. Estimated depth horizons were calculated by the interpolation of geothermal horizon contours of Collett and others (2009). GHSZ thickness was calculated as the difference of the bottom GHSZ and top GHSZ. GHSZ 2 was calculated directly from interpolated contours of GHSZ thickness in Collett and others (2009).]</t>
  </si>
  <si>
    <r>
      <t>iC</t>
    </r>
    <r>
      <rPr>
        <vertAlign val="subscript"/>
        <sz val="10"/>
        <rFont val="Arial"/>
        <family val="2"/>
      </rPr>
      <t>5</t>
    </r>
    <r>
      <rPr>
        <sz val="10"/>
        <rFont val="Arial"/>
      </rPr>
      <t>/nC</t>
    </r>
    <r>
      <rPr>
        <vertAlign val="subscript"/>
        <sz val="10"/>
        <rFont val="Arial"/>
        <family val="2"/>
      </rPr>
      <t>5</t>
    </r>
    <phoneticPr fontId="3"/>
  </si>
  <si>
    <r>
      <t>H</t>
    </r>
    <r>
      <rPr>
        <vertAlign val="subscript"/>
        <sz val="10"/>
        <rFont val="Arial"/>
        <family val="2"/>
      </rPr>
      <t>2</t>
    </r>
  </si>
  <si>
    <t>50279200090000</t>
  </si>
  <si>
    <t>50103203490000</t>
  </si>
  <si>
    <t xml:space="preserve"> 6/14/2007</t>
  </si>
  <si>
    <t>50029233020000</t>
  </si>
  <si>
    <t>BP EXPL ALASKA INC</t>
  </si>
  <si>
    <t>50029210840000</t>
  </si>
  <si>
    <t>ARCO ALASKA INC</t>
  </si>
  <si>
    <t>L</t>
  </si>
  <si>
    <t>Sample</t>
  </si>
  <si>
    <t>ratio</t>
    <phoneticPr fontId="3"/>
  </si>
  <si>
    <t>50103204810000</t>
  </si>
  <si>
    <t>50279200120000</t>
  </si>
  <si>
    <t>gm</t>
  </si>
  <si>
    <r>
      <t>d</t>
    </r>
    <r>
      <rPr>
        <vertAlign val="superscript"/>
        <sz val="10"/>
        <rFont val="Arial"/>
        <family val="2"/>
      </rPr>
      <t>13</t>
    </r>
    <r>
      <rPr>
        <sz val="10"/>
        <rFont val="Arial"/>
      </rPr>
      <t>iC</t>
    </r>
    <r>
      <rPr>
        <vertAlign val="subscript"/>
        <sz val="10"/>
        <rFont val="Arial"/>
        <family val="2"/>
      </rPr>
      <t>5</t>
    </r>
  </si>
  <si>
    <r>
      <t>d</t>
    </r>
    <r>
      <rPr>
        <vertAlign val="superscript"/>
        <sz val="10"/>
        <rFont val="Arial"/>
        <family val="2"/>
      </rPr>
      <t>13</t>
    </r>
    <r>
      <rPr>
        <sz val="10"/>
        <rFont val="Arial"/>
      </rPr>
      <t>nC</t>
    </r>
    <r>
      <rPr>
        <vertAlign val="subscript"/>
        <sz val="10"/>
        <rFont val="Arial"/>
        <family val="2"/>
      </rPr>
      <t>5</t>
    </r>
  </si>
  <si>
    <t>‰</t>
  </si>
  <si>
    <t xml:space="preserve"> 3/12/2009</t>
  </si>
  <si>
    <t xml:space="preserve"> 3/13/2009</t>
  </si>
  <si>
    <t xml:space="preserve"> 3/17/2009</t>
  </si>
  <si>
    <t xml:space="preserve"> 3/18/2009</t>
  </si>
  <si>
    <t>Air</t>
    <phoneticPr fontId="3"/>
  </si>
  <si>
    <t>MCH</t>
    <phoneticPr fontId="3"/>
  </si>
  <si>
    <r>
      <t>d</t>
    </r>
    <r>
      <rPr>
        <vertAlign val="superscript"/>
        <sz val="10"/>
        <rFont val="Arial"/>
        <family val="2"/>
      </rPr>
      <t>13</t>
    </r>
    <r>
      <rPr>
        <sz val="10"/>
        <rFont val="Arial"/>
      </rPr>
      <t>nC</t>
    </r>
    <r>
      <rPr>
        <vertAlign val="subscript"/>
        <sz val="10"/>
        <rFont val="Arial"/>
        <family val="2"/>
      </rPr>
      <t>4</t>
    </r>
  </si>
  <si>
    <r>
      <t>O</t>
    </r>
    <r>
      <rPr>
        <vertAlign val="subscript"/>
        <sz val="10"/>
        <rFont val="Arial"/>
        <family val="2"/>
      </rPr>
      <t>2</t>
    </r>
    <r>
      <rPr>
        <sz val="10"/>
        <rFont val="Arial"/>
      </rPr>
      <t xml:space="preserve"> + Ar</t>
    </r>
  </si>
  <si>
    <r>
      <t>CO</t>
    </r>
    <r>
      <rPr>
        <vertAlign val="subscript"/>
        <sz val="10"/>
        <rFont val="Arial"/>
        <family val="2"/>
      </rPr>
      <t>2</t>
    </r>
  </si>
  <si>
    <r>
      <t>N</t>
    </r>
    <r>
      <rPr>
        <vertAlign val="subscript"/>
        <sz val="10"/>
        <rFont val="Arial"/>
        <family val="2"/>
      </rPr>
      <t>2</t>
    </r>
  </si>
  <si>
    <t>CO</t>
  </si>
  <si>
    <r>
      <t>C</t>
    </r>
    <r>
      <rPr>
        <vertAlign val="subscript"/>
        <sz val="10"/>
        <rFont val="Arial"/>
        <family val="2"/>
      </rPr>
      <t>1</t>
    </r>
  </si>
  <si>
    <r>
      <t>C</t>
    </r>
    <r>
      <rPr>
        <vertAlign val="subscript"/>
        <sz val="10"/>
        <rFont val="Arial"/>
        <family val="2"/>
      </rPr>
      <t>2</t>
    </r>
  </si>
  <si>
    <r>
      <t>C</t>
    </r>
    <r>
      <rPr>
        <vertAlign val="subscript"/>
        <sz val="10"/>
        <rFont val="Arial"/>
        <family val="2"/>
      </rPr>
      <t>2</t>
    </r>
    <r>
      <rPr>
        <sz val="10"/>
        <rFont val="Arial"/>
      </rPr>
      <t>H</t>
    </r>
    <r>
      <rPr>
        <vertAlign val="subscript"/>
        <sz val="10"/>
        <rFont val="Arial"/>
        <family val="2"/>
      </rPr>
      <t>4</t>
    </r>
  </si>
  <si>
    <r>
      <t>C</t>
    </r>
    <r>
      <rPr>
        <vertAlign val="subscript"/>
        <sz val="10"/>
        <rFont val="Arial"/>
        <family val="2"/>
      </rPr>
      <t>3</t>
    </r>
  </si>
  <si>
    <r>
      <t>C</t>
    </r>
    <r>
      <rPr>
        <vertAlign val="subscript"/>
        <sz val="10"/>
        <rFont val="Arial"/>
        <family val="2"/>
      </rPr>
      <t>3</t>
    </r>
    <r>
      <rPr>
        <sz val="10"/>
        <rFont val="Arial"/>
      </rPr>
      <t>H</t>
    </r>
    <r>
      <rPr>
        <vertAlign val="subscript"/>
        <sz val="10"/>
        <rFont val="Arial"/>
        <family val="2"/>
      </rPr>
      <t>6</t>
    </r>
  </si>
  <si>
    <t>MILNE PT UNIT SB  I-16</t>
  </si>
  <si>
    <t>C1/C2+C3</t>
  </si>
  <si>
    <t>iC4/nC4</t>
  </si>
  <si>
    <t>50103200860000</t>
  </si>
  <si>
    <t>50029216560000</t>
  </si>
  <si>
    <t>50029230610000</t>
  </si>
  <si>
    <t>50279200170000</t>
  </si>
  <si>
    <t>50279200190000</t>
  </si>
  <si>
    <t>50029232960000</t>
  </si>
  <si>
    <t>50029232950000</t>
  </si>
  <si>
    <t>Carbon1 cuttings</t>
  </si>
  <si>
    <t>gm</t>
    <phoneticPr fontId="3"/>
  </si>
  <si>
    <t xml:space="preserve">Depth </t>
    <phoneticPr fontId="3" type="noConversion"/>
  </si>
  <si>
    <t>m</t>
    <phoneticPr fontId="3" type="noConversion"/>
  </si>
  <si>
    <r>
      <t>d</t>
    </r>
    <r>
      <rPr>
        <vertAlign val="superscript"/>
        <sz val="10"/>
        <rFont val="Arial"/>
        <family val="2"/>
      </rPr>
      <t>13</t>
    </r>
    <r>
      <rPr>
        <sz val="10"/>
        <rFont val="Arial"/>
      </rPr>
      <t>nC</t>
    </r>
    <r>
      <rPr>
        <vertAlign val="subscript"/>
        <sz val="10"/>
        <rFont val="Arial"/>
        <family val="2"/>
      </rPr>
      <t>5</t>
    </r>
    <phoneticPr fontId="3"/>
  </si>
  <si>
    <t xml:space="preserve">Depth </t>
    <phoneticPr fontId="3"/>
  </si>
  <si>
    <t>m</t>
    <phoneticPr fontId="3"/>
  </si>
  <si>
    <t>Depth</t>
    <phoneticPr fontId="3"/>
  </si>
  <si>
    <t xml:space="preserve">Depth </t>
    <phoneticPr fontId="3"/>
  </si>
  <si>
    <r>
      <t>d</t>
    </r>
    <r>
      <rPr>
        <vertAlign val="superscript"/>
        <sz val="10"/>
        <rFont val="Arial"/>
        <family val="2"/>
      </rPr>
      <t>13</t>
    </r>
    <r>
      <rPr>
        <sz val="10"/>
        <rFont val="Arial"/>
      </rPr>
      <t>C</t>
    </r>
    <r>
      <rPr>
        <vertAlign val="subscript"/>
        <sz val="10"/>
        <rFont val="Arial"/>
        <family val="2"/>
      </rPr>
      <t>2</t>
    </r>
  </si>
  <si>
    <r>
      <t>d</t>
    </r>
    <r>
      <rPr>
        <vertAlign val="superscript"/>
        <sz val="10"/>
        <rFont val="Arial"/>
        <family val="2"/>
      </rPr>
      <t>13</t>
    </r>
    <r>
      <rPr>
        <sz val="10"/>
        <rFont val="Arial"/>
      </rPr>
      <t>C</t>
    </r>
    <r>
      <rPr>
        <vertAlign val="subscript"/>
        <sz val="10"/>
        <rFont val="Arial"/>
        <family val="2"/>
      </rPr>
      <t>3</t>
    </r>
  </si>
  <si>
    <t xml:space="preserve">      </t>
  </si>
  <si>
    <t xml:space="preserve"> N</t>
  </si>
  <si>
    <t>Well name</t>
    <phoneticPr fontId="3"/>
  </si>
  <si>
    <t>Label</t>
    <phoneticPr fontId="3"/>
  </si>
  <si>
    <t>API number</t>
    <phoneticPr fontId="3"/>
  </si>
  <si>
    <t>KUPARUK RIVER UNIT 3K-9</t>
    <phoneticPr fontId="3"/>
  </si>
  <si>
    <t>AKLAQ 6</t>
    <phoneticPr fontId="3"/>
  </si>
  <si>
    <t>AKLAQYAAQ 1</t>
    <phoneticPr fontId="3"/>
  </si>
  <si>
    <t>CARBON 1</t>
    <phoneticPr fontId="3"/>
  </si>
  <si>
    <t>MOUNT ELBERT 1</t>
    <phoneticPr fontId="3"/>
  </si>
  <si>
    <t>PIONEER 1</t>
    <phoneticPr fontId="3"/>
  </si>
  <si>
    <t>PION 1</t>
    <phoneticPr fontId="3"/>
  </si>
  <si>
    <t>no evidence</t>
    <phoneticPr fontId="3" type="noConversion"/>
  </si>
  <si>
    <t xml:space="preserve">SPARK DD9 </t>
    <phoneticPr fontId="3"/>
  </si>
  <si>
    <t>THETIS ISLAND 1</t>
    <phoneticPr fontId="3"/>
  </si>
  <si>
    <t>WAINWRIGHT 1</t>
    <phoneticPr fontId="3"/>
  </si>
  <si>
    <t>limited</t>
    <phoneticPr fontId="3"/>
  </si>
  <si>
    <r>
      <t>d</t>
    </r>
    <r>
      <rPr>
        <vertAlign val="superscript"/>
        <sz val="10"/>
        <rFont val="Arial"/>
        <family val="2"/>
      </rPr>
      <t>13</t>
    </r>
    <r>
      <rPr>
        <sz val="10"/>
        <rFont val="Arial"/>
      </rPr>
      <t>iC</t>
    </r>
    <r>
      <rPr>
        <vertAlign val="subscript"/>
        <sz val="10"/>
        <rFont val="Arial"/>
        <family val="2"/>
      </rPr>
      <t>4</t>
    </r>
  </si>
  <si>
    <t>(gm)</t>
  </si>
  <si>
    <t>Sed. Wt.</t>
  </si>
  <si>
    <t>Sam. Vol.</t>
  </si>
  <si>
    <t>Hdspc</t>
  </si>
  <si>
    <t xml:space="preserve"> 6/07/2008</t>
  </si>
  <si>
    <t xml:space="preserve"> 6/08/2008</t>
  </si>
  <si>
    <t xml:space="preserve"> 6/09/2008</t>
  </si>
  <si>
    <t xml:space="preserve"> 6/10/2008</t>
  </si>
  <si>
    <t xml:space="preserve"> 6/11/2008</t>
  </si>
  <si>
    <t xml:space="preserve"> 6/12/2008</t>
  </si>
  <si>
    <t xml:space="preserve"> 6/13/2008</t>
  </si>
  <si>
    <t xml:space="preserve"> 6/14/2008</t>
  </si>
  <si>
    <r>
      <t>C</t>
    </r>
    <r>
      <rPr>
        <vertAlign val="subscript"/>
        <sz val="10"/>
        <rFont val="Arial"/>
        <family val="2"/>
      </rPr>
      <t>1</t>
    </r>
    <r>
      <rPr>
        <sz val="10"/>
        <rFont val="Arial"/>
      </rPr>
      <t>/C</t>
    </r>
    <r>
      <rPr>
        <vertAlign val="subscript"/>
        <sz val="10"/>
        <rFont val="Arial"/>
        <family val="2"/>
      </rPr>
      <t>2</t>
    </r>
    <r>
      <rPr>
        <sz val="10"/>
        <rFont val="Arial"/>
      </rPr>
      <t>+C</t>
    </r>
    <r>
      <rPr>
        <vertAlign val="subscript"/>
        <sz val="10"/>
        <rFont val="Arial"/>
        <family val="2"/>
      </rPr>
      <t>3</t>
    </r>
  </si>
  <si>
    <r>
      <t>iC</t>
    </r>
    <r>
      <rPr>
        <vertAlign val="subscript"/>
        <sz val="10"/>
        <rFont val="Arial"/>
        <family val="2"/>
      </rPr>
      <t>4</t>
    </r>
    <r>
      <rPr>
        <sz val="10"/>
        <rFont val="Arial"/>
      </rPr>
      <t>/nC</t>
    </r>
    <r>
      <rPr>
        <vertAlign val="subscript"/>
        <sz val="10"/>
        <rFont val="Arial"/>
        <family val="2"/>
      </rPr>
      <t>4</t>
    </r>
  </si>
  <si>
    <r>
      <t>C</t>
    </r>
    <r>
      <rPr>
        <vertAlign val="subscript"/>
        <sz val="10"/>
        <rFont val="Arial"/>
        <family val="2"/>
      </rPr>
      <t>1</t>
    </r>
    <r>
      <rPr>
        <sz val="10"/>
        <rFont val="Arial"/>
      </rPr>
      <t>/CO</t>
    </r>
    <r>
      <rPr>
        <vertAlign val="subscript"/>
        <sz val="10"/>
        <rFont val="Arial"/>
        <family val="2"/>
      </rPr>
      <t>2</t>
    </r>
  </si>
  <si>
    <r>
      <t>iC</t>
    </r>
    <r>
      <rPr>
        <vertAlign val="subscript"/>
        <sz val="10"/>
        <rFont val="Arial"/>
        <family val="2"/>
      </rPr>
      <t>5</t>
    </r>
    <r>
      <rPr>
        <sz val="10"/>
        <rFont val="Arial"/>
      </rPr>
      <t>/nC</t>
    </r>
    <r>
      <rPr>
        <vertAlign val="subscript"/>
        <sz val="10"/>
        <rFont val="Arial"/>
        <family val="2"/>
      </rPr>
      <t>5</t>
    </r>
  </si>
  <si>
    <t xml:space="preserve"> 6/15/2007</t>
  </si>
  <si>
    <t xml:space="preserve"> 6/16/2007</t>
  </si>
  <si>
    <t xml:space="preserve"> 6/17/2007</t>
  </si>
  <si>
    <t xml:space="preserve"> 6/18/2007</t>
  </si>
  <si>
    <t xml:space="preserve"> 6/19/2007</t>
  </si>
  <si>
    <t xml:space="preserve"> 6/20/2007</t>
  </si>
  <si>
    <t xml:space="preserve"> 6/21/2007</t>
  </si>
  <si>
    <t xml:space="preserve"> 6/22/2007</t>
  </si>
  <si>
    <t xml:space="preserve"> 6/24/2007</t>
  </si>
  <si>
    <t xml:space="preserve"> 6/26/2007</t>
  </si>
  <si>
    <t xml:space="preserve"> 6/27/2007</t>
  </si>
  <si>
    <r>
      <t>O</t>
    </r>
    <r>
      <rPr>
        <vertAlign val="subscript"/>
        <sz val="10"/>
        <rFont val="Arial"/>
        <family val="2"/>
      </rPr>
      <t>2</t>
    </r>
    <r>
      <rPr>
        <sz val="10"/>
        <rFont val="Arial"/>
      </rPr>
      <t>+Ar+N</t>
    </r>
    <r>
      <rPr>
        <vertAlign val="subscript"/>
        <sz val="10"/>
        <rFont val="Arial"/>
        <family val="2"/>
      </rPr>
      <t>2</t>
    </r>
    <phoneticPr fontId="3"/>
  </si>
  <si>
    <t>50279200110000</t>
  </si>
  <si>
    <t>50029232990000</t>
  </si>
  <si>
    <t>IAPETUS</t>
  </si>
  <si>
    <t>50103205060000</t>
  </si>
  <si>
    <t>CONOCOPHILLIPS AK</t>
  </si>
  <si>
    <t>50279200130000</t>
  </si>
  <si>
    <r>
      <t>d</t>
    </r>
    <r>
      <rPr>
        <vertAlign val="superscript"/>
        <sz val="10"/>
        <rFont val="Arial"/>
        <family val="2"/>
      </rPr>
      <t>13</t>
    </r>
    <r>
      <rPr>
        <sz val="10"/>
        <rFont val="Arial"/>
      </rPr>
      <t>C</t>
    </r>
    <r>
      <rPr>
        <vertAlign val="subscript"/>
        <sz val="10"/>
        <rFont val="Arial"/>
        <family val="2"/>
      </rPr>
      <t>2</t>
    </r>
    <phoneticPr fontId="3"/>
  </si>
  <si>
    <r>
      <t>iC</t>
    </r>
    <r>
      <rPr>
        <vertAlign val="subscript"/>
        <sz val="10"/>
        <rFont val="Arial"/>
        <family val="2"/>
      </rPr>
      <t>5</t>
    </r>
    <r>
      <rPr>
        <sz val="10"/>
        <rFont val="Arial"/>
      </rPr>
      <t>/nC</t>
    </r>
    <r>
      <rPr>
        <vertAlign val="subscript"/>
        <sz val="10"/>
        <rFont val="Arial"/>
        <family val="2"/>
      </rPr>
      <t>5</t>
    </r>
    <phoneticPr fontId="3"/>
  </si>
  <si>
    <t>50301200100000</t>
  </si>
  <si>
    <t>Operator</t>
    <phoneticPr fontId="3"/>
  </si>
  <si>
    <t>Latitude</t>
    <phoneticPr fontId="3"/>
  </si>
  <si>
    <t>Longitude</t>
    <phoneticPr fontId="3"/>
  </si>
  <si>
    <t>Gas Hydrate</t>
    <phoneticPr fontId="3"/>
  </si>
  <si>
    <t>Top GHSZ</t>
    <phoneticPr fontId="3"/>
  </si>
  <si>
    <t>Bottom GHSZ</t>
    <phoneticPr fontId="3"/>
  </si>
  <si>
    <t>Permafrost</t>
    <phoneticPr fontId="3"/>
  </si>
  <si>
    <t>GHSZ Thickness</t>
    <phoneticPr fontId="3"/>
  </si>
  <si>
    <t>GHSZ Thickness 2</t>
    <phoneticPr fontId="3"/>
  </si>
  <si>
    <t>W</t>
    <phoneticPr fontId="3"/>
  </si>
  <si>
    <t>Present</t>
    <phoneticPr fontId="3"/>
  </si>
  <si>
    <t>Presence</t>
    <phoneticPr fontId="3"/>
  </si>
  <si>
    <t>ft.</t>
    <phoneticPr fontId="3"/>
  </si>
  <si>
    <t>Base ft.</t>
    <phoneticPr fontId="3"/>
  </si>
  <si>
    <t>ft.</t>
    <phoneticPr fontId="3"/>
  </si>
  <si>
    <t>Estimated Depth Horizions</t>
    <phoneticPr fontId="3"/>
  </si>
  <si>
    <t>Year</t>
    <phoneticPr fontId="3"/>
  </si>
  <si>
    <t xml:space="preserve"> Drilled</t>
  </si>
  <si>
    <t>Time</t>
  </si>
  <si>
    <t>C1/CO2</t>
  </si>
  <si>
    <t>2-2DMB</t>
  </si>
  <si>
    <t>2MP</t>
  </si>
  <si>
    <t>3MP</t>
  </si>
  <si>
    <t>MCH</t>
  </si>
  <si>
    <t>spud mud</t>
  </si>
  <si>
    <t>Drill mud1010</t>
  </si>
  <si>
    <t>ATLAS 1</t>
  </si>
  <si>
    <t>KUPARUK RIVER UNIT TARN 2N-305</t>
  </si>
  <si>
    <t>ANTIGUA 1</t>
  </si>
  <si>
    <t>CARIBOU 26-11 1</t>
  </si>
  <si>
    <t>KUPARUK RIVER UNIT 2D-15</t>
  </si>
  <si>
    <t>KOKODA 1</t>
  </si>
  <si>
    <t>SCOUT 1</t>
  </si>
  <si>
    <t>SPARK 4</t>
  </si>
  <si>
    <t>KUPARUK RIVER UNIT 2B-10</t>
  </si>
  <si>
    <t>PRUDHOE BAY UNIT Z-7</t>
  </si>
  <si>
    <t>PRUDHOE BAY UNIT Z-8</t>
  </si>
  <si>
    <t>KOKODA 5</t>
  </si>
  <si>
    <t>PRUDHOE BAY UNIT R-1</t>
  </si>
  <si>
    <t>PLACER 1</t>
  </si>
  <si>
    <t>PRUDHOE BAY UNIT S-26</t>
  </si>
  <si>
    <t>NOATAK 1</t>
  </si>
  <si>
    <t>AMAGUQ 2</t>
  </si>
  <si>
    <t>MILNE PT UNIT SB S-15</t>
  </si>
  <si>
    <r>
      <t>C</t>
    </r>
    <r>
      <rPr>
        <vertAlign val="subscript"/>
        <sz val="10"/>
        <rFont val="Arial"/>
        <family val="2"/>
      </rPr>
      <t>1</t>
    </r>
    <r>
      <rPr>
        <sz val="10"/>
        <rFont val="Arial"/>
      </rPr>
      <t>/CO</t>
    </r>
    <r>
      <rPr>
        <vertAlign val="subscript"/>
        <sz val="10"/>
        <rFont val="Arial"/>
        <family val="2"/>
      </rPr>
      <t>2</t>
    </r>
    <phoneticPr fontId="3"/>
  </si>
  <si>
    <t>KRU 2N-305</t>
    <phoneticPr fontId="3"/>
  </si>
  <si>
    <t>Tarn KRU 2N-305 cuttings</t>
    <phoneticPr fontId="3"/>
  </si>
  <si>
    <t xml:space="preserve"> 3/20/2009</t>
  </si>
  <si>
    <t xml:space="preserve"> 3/21/2009</t>
  </si>
  <si>
    <t xml:space="preserve"> 3/23/2009</t>
  </si>
  <si>
    <t xml:space="preserve"> 3/30/2009</t>
  </si>
  <si>
    <t>For the chemical analysis, values reported as zero are Not Detected/Below Detection Limit</t>
  </si>
  <si>
    <t xml:space="preserve">     </t>
  </si>
  <si>
    <t>Gas</t>
  </si>
  <si>
    <t>Units</t>
  </si>
  <si>
    <t xml:space="preserve"> 3/13/2008</t>
  </si>
  <si>
    <t xml:space="preserve"> 3/14/2008</t>
  </si>
  <si>
    <t xml:space="preserve"> 3/15/2008</t>
  </si>
  <si>
    <t xml:space="preserve"> 3/18/2008</t>
  </si>
  <si>
    <t>uL/L</t>
  </si>
  <si>
    <t>ratio</t>
  </si>
  <si>
    <t>50279200180000</t>
  </si>
  <si>
    <t>FEX LP</t>
  </si>
  <si>
    <t>50301200030000</t>
  </si>
  <si>
    <t>U S DEPT OF INTER AK</t>
  </si>
  <si>
    <t>50103201900000</t>
  </si>
  <si>
    <t>EXXON CO USA</t>
  </si>
  <si>
    <r>
      <t>iC</t>
    </r>
    <r>
      <rPr>
        <vertAlign val="subscript"/>
        <sz val="10"/>
        <rFont val="Arial"/>
        <family val="2"/>
      </rPr>
      <t>5</t>
    </r>
  </si>
  <si>
    <r>
      <t>nC</t>
    </r>
    <r>
      <rPr>
        <vertAlign val="subscript"/>
        <sz val="10"/>
        <rFont val="Arial"/>
        <family val="2"/>
      </rPr>
      <t>5</t>
    </r>
  </si>
  <si>
    <r>
      <t>C</t>
    </r>
    <r>
      <rPr>
        <vertAlign val="subscript"/>
        <sz val="10"/>
        <rFont val="Arial"/>
        <family val="2"/>
      </rPr>
      <t>6</t>
    </r>
    <r>
      <rPr>
        <sz val="10"/>
        <rFont val="Arial"/>
      </rPr>
      <t>+</t>
    </r>
  </si>
  <si>
    <r>
      <t>d</t>
    </r>
    <r>
      <rPr>
        <vertAlign val="superscript"/>
        <sz val="10"/>
        <rFont val="Arial"/>
        <family val="2"/>
      </rPr>
      <t>13</t>
    </r>
    <r>
      <rPr>
        <sz val="10"/>
        <rFont val="Arial"/>
      </rPr>
      <t>CO</t>
    </r>
    <r>
      <rPr>
        <vertAlign val="subscript"/>
        <sz val="10"/>
        <rFont val="Arial"/>
        <family val="2"/>
      </rPr>
      <t>2</t>
    </r>
  </si>
  <si>
    <r>
      <t>d</t>
    </r>
    <r>
      <rPr>
        <vertAlign val="superscript"/>
        <sz val="10"/>
        <rFont val="Arial"/>
        <family val="2"/>
      </rPr>
      <t>13</t>
    </r>
    <r>
      <rPr>
        <sz val="10"/>
        <rFont val="Arial"/>
      </rPr>
      <t>C</t>
    </r>
    <r>
      <rPr>
        <vertAlign val="subscript"/>
        <sz val="10"/>
        <rFont val="Arial"/>
        <family val="2"/>
      </rPr>
      <t>1</t>
    </r>
  </si>
  <si>
    <r>
      <t>d</t>
    </r>
    <r>
      <rPr>
        <sz val="10"/>
        <rFont val="Arial"/>
      </rPr>
      <t>DC</t>
    </r>
    <r>
      <rPr>
        <vertAlign val="subscript"/>
        <sz val="10"/>
        <rFont val="Arial"/>
        <family val="2"/>
      </rPr>
      <t>1</t>
    </r>
  </si>
  <si>
    <t>Feet</t>
  </si>
  <si>
    <t>Date</t>
  </si>
  <si>
    <t>ppm</t>
  </si>
  <si>
    <t>PHILLIPS ALASKA INC</t>
  </si>
  <si>
    <t>50103203600000</t>
  </si>
  <si>
    <t>MCP</t>
    <phoneticPr fontId="3"/>
  </si>
  <si>
    <t>KRU 2B-10</t>
  </si>
  <si>
    <t>KRU 2D-15</t>
  </si>
  <si>
    <t>KRU 3A-9</t>
  </si>
  <si>
    <t>KRU 3H-9</t>
  </si>
  <si>
    <t>KRU 3K-9</t>
  </si>
  <si>
    <t>MPU E-4</t>
  </si>
  <si>
    <t>PBU R-1</t>
  </si>
  <si>
    <t>PBU S-26</t>
  </si>
  <si>
    <t>PBU Z-7</t>
  </si>
  <si>
    <t>PBU Z-8</t>
  </si>
  <si>
    <t>evidence</t>
  </si>
  <si>
    <t>limited</t>
  </si>
  <si>
    <t>no evidence</t>
  </si>
  <si>
    <r>
      <t>iC</t>
    </r>
    <r>
      <rPr>
        <vertAlign val="subscript"/>
        <sz val="10"/>
        <rFont val="Arial"/>
        <family val="2"/>
      </rPr>
      <t>4</t>
    </r>
  </si>
  <si>
    <r>
      <t>nC</t>
    </r>
    <r>
      <rPr>
        <vertAlign val="subscript"/>
        <sz val="10"/>
        <rFont val="Arial"/>
        <family val="2"/>
      </rPr>
      <t>4</t>
    </r>
  </si>
  <si>
    <t>Sample Vol.</t>
  </si>
  <si>
    <t xml:space="preserve">Depth </t>
  </si>
  <si>
    <t>Comments</t>
  </si>
  <si>
    <t>(ft.)</t>
  </si>
  <si>
    <t>(m)</t>
  </si>
  <si>
    <t>Drill 12 1/4" hole</t>
  </si>
  <si>
    <t>MILNE POINT UNIT KR E-4</t>
  </si>
  <si>
    <t>50103204800000</t>
  </si>
  <si>
    <t>50103204770000</t>
  </si>
  <si>
    <t>50029219970000</t>
  </si>
  <si>
    <t>MCP</t>
    <phoneticPr fontId="3"/>
  </si>
</sst>
</file>

<file path=xl/styles.xml><?xml version="1.0" encoding="utf-8"?>
<styleSheet xmlns="http://schemas.openxmlformats.org/spreadsheetml/2006/main">
  <numFmts count="3">
    <numFmt numFmtId="164" formatCode="0.0"/>
    <numFmt numFmtId="165" formatCode="0.000"/>
    <numFmt numFmtId="166" formatCode="0.00000"/>
  </numFmts>
  <fonts count="42">
    <font>
      <sz val="10"/>
      <name val="Verdana"/>
    </font>
    <font>
      <b/>
      <sz val="10"/>
      <name val="Verdana"/>
    </font>
    <font>
      <sz val="10"/>
      <name val="Verdana"/>
    </font>
    <font>
      <sz val="8"/>
      <name val="Verdana"/>
    </font>
    <font>
      <sz val="12"/>
      <name val="Arial"/>
      <family val="2"/>
    </font>
    <font>
      <sz val="10"/>
      <name val="Arial"/>
    </font>
    <font>
      <vertAlign val="subscript"/>
      <sz val="10"/>
      <name val="Arial"/>
      <family val="2"/>
    </font>
    <font>
      <sz val="10"/>
      <name val="Symbol"/>
      <family val="1"/>
    </font>
    <font>
      <vertAlign val="superscript"/>
      <sz val="10"/>
      <name val="Arial"/>
      <family val="2"/>
    </font>
    <font>
      <sz val="10"/>
      <name val="Times New Roman"/>
      <family val="1"/>
    </font>
    <font>
      <b/>
      <sz val="12"/>
      <name val="Times New Roman"/>
    </font>
    <font>
      <sz val="12"/>
      <name val="Times New Roman"/>
    </font>
    <font>
      <b/>
      <sz val="10"/>
      <color indexed="12"/>
      <name val="Arial"/>
      <family val="2"/>
    </font>
    <font>
      <sz val="10"/>
      <name val="Verdana"/>
    </font>
    <font>
      <sz val="11"/>
      <color indexed="8"/>
      <name val="Arial Bold"/>
    </font>
    <font>
      <sz val="11"/>
      <name val="Arial Bold"/>
    </font>
    <font>
      <sz val="11"/>
      <color indexed="8"/>
      <name val="Arial"/>
    </font>
    <font>
      <b/>
      <sz val="11"/>
      <color indexed="8"/>
      <name val="Arial"/>
    </font>
    <font>
      <b/>
      <sz val="11"/>
      <name val="Arial"/>
    </font>
    <font>
      <sz val="10"/>
      <color indexed="8"/>
      <name val="Arial"/>
    </font>
    <font>
      <sz val="11"/>
      <name val="Arial"/>
    </font>
    <font>
      <b/>
      <sz val="14"/>
      <name val="Times New Roman"/>
    </font>
    <font>
      <b/>
      <sz val="14"/>
      <name val="Verdana"/>
    </font>
    <font>
      <b/>
      <sz val="12"/>
      <name val="Verdana"/>
    </font>
    <font>
      <sz val="10"/>
      <name val="Univers LT Std 57 Cn"/>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s>
  <fills count="21">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46"/>
      </patternFill>
    </fill>
    <fill>
      <patternFill patternType="solid">
        <fgColor indexed="51"/>
      </patternFill>
    </fill>
    <fill>
      <patternFill patternType="solid">
        <fgColor indexed="30"/>
      </patternFill>
    </fill>
    <fill>
      <patternFill patternType="solid">
        <fgColor indexed="29"/>
      </patternFill>
    </fill>
    <fill>
      <patternFill patternType="solid">
        <fgColor indexed="22"/>
      </patternFill>
    </fill>
    <fill>
      <patternFill patternType="solid">
        <fgColor indexed="49"/>
      </patternFill>
    </fill>
    <fill>
      <patternFill patternType="solid">
        <fgColor indexed="62"/>
      </patternFill>
    </fill>
    <fill>
      <patternFill patternType="solid">
        <fgColor indexed="19"/>
      </patternFill>
    </fill>
    <fill>
      <patternFill patternType="solid">
        <fgColor indexed="36"/>
      </patternFill>
    </fill>
    <fill>
      <patternFill patternType="solid">
        <fgColor indexed="45"/>
      </patternFill>
    </fill>
    <fill>
      <patternFill patternType="solid">
        <fgColor indexed="55"/>
      </patternFill>
    </fill>
    <fill>
      <patternFill patternType="solid">
        <fgColor indexed="42"/>
      </patternFill>
    </fill>
    <fill>
      <patternFill patternType="solid">
        <fgColor indexed="26"/>
      </patternFill>
    </fill>
    <fill>
      <patternFill patternType="solid">
        <fgColor indexed="43"/>
      </patternFill>
    </fill>
  </fills>
  <borders count="14">
    <border>
      <left/>
      <right/>
      <top/>
      <bottom/>
      <diagonal/>
    </border>
    <border>
      <left/>
      <right/>
      <top/>
      <bottom style="medium">
        <color auto="1"/>
      </bottom>
      <diagonal/>
    </border>
    <border>
      <left/>
      <right/>
      <top style="medium">
        <color auto="1"/>
      </top>
      <bottom/>
      <diagonal/>
    </border>
    <border>
      <left/>
      <right/>
      <top/>
      <bottom style="double">
        <color auto="1"/>
      </bottom>
      <diagonal/>
    </border>
    <border>
      <left/>
      <right/>
      <top style="double">
        <color auto="1"/>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3">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4" borderId="0" applyNumberFormat="0" applyBorder="0" applyAlignment="0" applyProtection="0"/>
    <xf numFmtId="0" fontId="26" fillId="15"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7" fillId="16" borderId="0" applyNumberFormat="0" applyBorder="0" applyAlignment="0" applyProtection="0"/>
    <xf numFmtId="0" fontId="28" fillId="11" borderId="5" applyNumberFormat="0" applyAlignment="0" applyProtection="0"/>
    <xf numFmtId="0" fontId="29" fillId="17" borderId="6" applyNumberFormat="0" applyAlignment="0" applyProtection="0"/>
    <xf numFmtId="0" fontId="30" fillId="0" borderId="0" applyNumberFormat="0" applyFill="0" applyBorder="0" applyAlignment="0" applyProtection="0"/>
    <xf numFmtId="0" fontId="31" fillId="18" borderId="0" applyNumberFormat="0" applyBorder="0" applyAlignment="0" applyProtection="0"/>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0" borderId="10" applyNumberFormat="0" applyFill="0" applyAlignment="0" applyProtection="0"/>
    <xf numFmtId="0" fontId="37" fillId="19" borderId="0" applyNumberFormat="0" applyBorder="0" applyAlignment="0" applyProtection="0"/>
    <xf numFmtId="0" fontId="5" fillId="0" borderId="0"/>
    <xf numFmtId="0" fontId="2" fillId="20" borderId="11" applyNumberFormat="0" applyFont="0" applyAlignment="0" applyProtection="0"/>
    <xf numFmtId="0" fontId="38" fillId="11" borderId="12" applyNumberFormat="0" applyAlignment="0" applyProtection="0"/>
    <xf numFmtId="0" fontId="39" fillId="0" borderId="0" applyNumberFormat="0" applyFill="0" applyBorder="0" applyAlignment="0" applyProtection="0"/>
    <xf numFmtId="0" fontId="40" fillId="0" borderId="13" applyNumberFormat="0" applyFill="0" applyAlignment="0" applyProtection="0"/>
    <xf numFmtId="0" fontId="41" fillId="0" borderId="0" applyNumberFormat="0" applyFill="0" applyBorder="0" applyAlignment="0" applyProtection="0"/>
  </cellStyleXfs>
  <cellXfs count="167">
    <xf numFmtId="0" fontId="0" fillId="0" borderId="0" xfId="0"/>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3" xfId="0" applyFont="1" applyBorder="1" applyAlignment="1">
      <alignment horizontal="center"/>
    </xf>
    <xf numFmtId="0" fontId="5" fillId="0" borderId="0" xfId="0" applyFont="1" applyBorder="1" applyAlignment="1">
      <alignment horizontal="center"/>
    </xf>
    <xf numFmtId="164" fontId="0" fillId="0" borderId="0" xfId="0" applyNumberFormat="1" applyAlignment="1">
      <alignment horizontal="center"/>
    </xf>
    <xf numFmtId="164" fontId="5" fillId="0" borderId="3" xfId="0" applyNumberFormat="1" applyFont="1" applyBorder="1" applyAlignment="1">
      <alignment horizontal="center"/>
    </xf>
    <xf numFmtId="164" fontId="0" fillId="0" borderId="0" xfId="0" applyNumberFormat="1"/>
    <xf numFmtId="0" fontId="9" fillId="0" borderId="0" xfId="0" applyFont="1"/>
    <xf numFmtId="1" fontId="0" fillId="0" borderId="0" xfId="0" applyNumberFormat="1" applyAlignment="1">
      <alignment horizontal="center"/>
    </xf>
    <xf numFmtId="1" fontId="5" fillId="0" borderId="3" xfId="0" applyNumberFormat="1" applyFont="1" applyBorder="1" applyAlignment="1">
      <alignment horizontal="center"/>
    </xf>
    <xf numFmtId="164" fontId="5" fillId="0" borderId="0" xfId="0" applyNumberFormat="1" applyFont="1" applyAlignment="1">
      <alignment horizontal="center"/>
    </xf>
    <xf numFmtId="1" fontId="5" fillId="0" borderId="0" xfId="0" applyNumberFormat="1" applyFont="1" applyAlignment="1">
      <alignment horizontal="center"/>
    </xf>
    <xf numFmtId="0" fontId="11" fillId="0" borderId="0" xfId="0" applyFont="1"/>
    <xf numFmtId="1" fontId="11" fillId="0" borderId="0" xfId="0" applyNumberFormat="1" applyFont="1"/>
    <xf numFmtId="164" fontId="11" fillId="0" borderId="0" xfId="0" applyNumberFormat="1" applyFont="1"/>
    <xf numFmtId="1" fontId="0" fillId="0" borderId="0" xfId="0" applyNumberFormat="1"/>
    <xf numFmtId="20" fontId="5" fillId="0" borderId="0" xfId="0" applyNumberFormat="1" applyFont="1" applyAlignment="1">
      <alignment horizontal="center"/>
    </xf>
    <xf numFmtId="0" fontId="12" fillId="0" borderId="0" xfId="0" applyFont="1" applyAlignment="1">
      <alignment horizontal="center"/>
    </xf>
    <xf numFmtId="0" fontId="5" fillId="0" borderId="0" xfId="0" applyFont="1"/>
    <xf numFmtId="2" fontId="5" fillId="0" borderId="0" xfId="0" applyNumberFormat="1" applyFont="1"/>
    <xf numFmtId="2" fontId="0" fillId="0" borderId="0" xfId="0" applyNumberFormat="1" applyAlignment="1">
      <alignment horizontal="center"/>
    </xf>
    <xf numFmtId="2" fontId="5" fillId="0" borderId="0" xfId="0" applyNumberFormat="1" applyFont="1" applyAlignment="1">
      <alignment horizontal="center"/>
    </xf>
    <xf numFmtId="0" fontId="2" fillId="0" borderId="0" xfId="0" applyFont="1"/>
    <xf numFmtId="2" fontId="2" fillId="0" borderId="0" xfId="0" applyNumberFormat="1" applyFont="1"/>
    <xf numFmtId="164" fontId="2" fillId="0" borderId="0" xfId="0" applyNumberFormat="1" applyFont="1"/>
    <xf numFmtId="0" fontId="13" fillId="0" borderId="0" xfId="0" applyFont="1"/>
    <xf numFmtId="164" fontId="2" fillId="0" borderId="0" xfId="0" applyNumberFormat="1" applyFont="1" applyAlignment="1">
      <alignment horizontal="center"/>
    </xf>
    <xf numFmtId="164" fontId="12" fillId="0" borderId="0" xfId="0" applyNumberFormat="1" applyFont="1" applyAlignment="1">
      <alignment horizontal="center"/>
    </xf>
    <xf numFmtId="0" fontId="11" fillId="0" borderId="0" xfId="0" applyFont="1" applyFill="1"/>
    <xf numFmtId="164" fontId="0" fillId="0" borderId="0" xfId="0" applyNumberFormat="1" applyAlignment="1">
      <alignment horizontal="right"/>
    </xf>
    <xf numFmtId="0" fontId="5" fillId="0" borderId="0" xfId="0" applyFont="1" applyAlignment="1">
      <alignment horizontal="left"/>
    </xf>
    <xf numFmtId="164" fontId="0" fillId="0" borderId="3" xfId="0" applyNumberFormat="1" applyBorder="1" applyAlignment="1">
      <alignment horizontal="center"/>
    </xf>
    <xf numFmtId="1" fontId="5" fillId="0" borderId="0" xfId="0" applyNumberFormat="1" applyFont="1"/>
    <xf numFmtId="164" fontId="5" fillId="0" borderId="0" xfId="0" applyNumberFormat="1" applyFont="1"/>
    <xf numFmtId="164" fontId="5" fillId="0" borderId="0" xfId="0" applyNumberFormat="1" applyFont="1" applyAlignment="1">
      <alignment horizontal="right"/>
    </xf>
    <xf numFmtId="2" fontId="5" fillId="0" borderId="3" xfId="0" applyNumberFormat="1" applyFont="1" applyBorder="1" applyAlignment="1">
      <alignment horizontal="center"/>
    </xf>
    <xf numFmtId="2" fontId="0" fillId="0" borderId="0" xfId="0" applyNumberFormat="1"/>
    <xf numFmtId="0" fontId="7" fillId="0" borderId="3" xfId="0" applyFont="1" applyBorder="1" applyAlignment="1">
      <alignment horizontal="center"/>
    </xf>
    <xf numFmtId="0" fontId="5" fillId="0" borderId="0" xfId="0" applyFont="1" applyFill="1"/>
    <xf numFmtId="2" fontId="5" fillId="0" borderId="0" xfId="0" applyNumberFormat="1" applyFont="1" applyFill="1"/>
    <xf numFmtId="1" fontId="5" fillId="0" borderId="0" xfId="0" applyNumberFormat="1" applyFont="1" applyFill="1"/>
    <xf numFmtId="164" fontId="5" fillId="0" borderId="0" xfId="0" applyNumberFormat="1" applyFont="1" applyFill="1"/>
    <xf numFmtId="0" fontId="5" fillId="0" borderId="0" xfId="0" applyFont="1" applyBorder="1"/>
    <xf numFmtId="165" fontId="0" fillId="0" borderId="0" xfId="0" applyNumberFormat="1"/>
    <xf numFmtId="165" fontId="5" fillId="0" borderId="0" xfId="0" applyNumberFormat="1" applyFont="1" applyAlignment="1">
      <alignment horizontal="center"/>
    </xf>
    <xf numFmtId="165" fontId="5" fillId="0" borderId="3" xfId="0" applyNumberFormat="1" applyFont="1" applyBorder="1" applyAlignment="1">
      <alignment horizontal="center"/>
    </xf>
    <xf numFmtId="1" fontId="7" fillId="0" borderId="3" xfId="0" applyNumberFormat="1" applyFont="1" applyBorder="1" applyAlignment="1">
      <alignment horizontal="center"/>
    </xf>
    <xf numFmtId="164" fontId="5" fillId="0" borderId="0" xfId="0" applyNumberFormat="1" applyFont="1" applyBorder="1" applyAlignment="1">
      <alignment horizontal="center"/>
    </xf>
    <xf numFmtId="164" fontId="7" fillId="0" borderId="3" xfId="0" applyNumberFormat="1" applyFont="1" applyBorder="1" applyAlignment="1">
      <alignment horizontal="center"/>
    </xf>
    <xf numFmtId="1" fontId="2" fillId="0" borderId="0" xfId="0" applyNumberFormat="1" applyFont="1"/>
    <xf numFmtId="1" fontId="5" fillId="0" borderId="0" xfId="0" applyNumberFormat="1" applyFont="1" applyBorder="1"/>
    <xf numFmtId="164" fontId="5" fillId="0" borderId="0" xfId="0" applyNumberFormat="1" applyFont="1" applyBorder="1"/>
    <xf numFmtId="1" fontId="5" fillId="0" borderId="0" xfId="0" applyNumberFormat="1" applyFont="1" applyFill="1" applyBorder="1"/>
    <xf numFmtId="164" fontId="5" fillId="0" borderId="0" xfId="0" applyNumberFormat="1" applyFont="1" applyFill="1" applyBorder="1"/>
    <xf numFmtId="165" fontId="5" fillId="0" borderId="0" xfId="0" applyNumberFormat="1" applyFont="1" applyBorder="1"/>
    <xf numFmtId="1" fontId="0" fillId="0" borderId="3" xfId="0" applyNumberFormat="1" applyBorder="1" applyAlignment="1">
      <alignment horizontal="center"/>
    </xf>
    <xf numFmtId="164" fontId="13" fillId="0" borderId="0" xfId="0" applyNumberFormat="1" applyFont="1"/>
    <xf numFmtId="2" fontId="5" fillId="0" borderId="0" xfId="0" applyNumberFormat="1" applyFont="1" applyBorder="1"/>
    <xf numFmtId="164" fontId="5" fillId="0" borderId="0" xfId="0" applyNumberFormat="1" applyFont="1" applyBorder="1" applyAlignment="1">
      <alignment horizontal="right"/>
    </xf>
    <xf numFmtId="0" fontId="12" fillId="0" borderId="0" xfId="0" applyFont="1" applyAlignment="1"/>
    <xf numFmtId="0" fontId="0" fillId="0" borderId="0" xfId="0" applyAlignment="1"/>
    <xf numFmtId="2" fontId="5" fillId="0" borderId="0" xfId="0" applyNumberFormat="1" applyFont="1" applyAlignment="1">
      <alignment horizontal="left"/>
    </xf>
    <xf numFmtId="164" fontId="5" fillId="0" borderId="0" xfId="0" applyNumberFormat="1" applyFont="1" applyAlignment="1">
      <alignment horizontal="left"/>
    </xf>
    <xf numFmtId="0" fontId="0" fillId="0" borderId="3" xfId="0" applyBorder="1" applyAlignment="1">
      <alignment horizontal="center"/>
    </xf>
    <xf numFmtId="0" fontId="5" fillId="0" borderId="0" xfId="0" applyFont="1" applyBorder="1" applyAlignment="1">
      <alignment horizontal="left"/>
    </xf>
    <xf numFmtId="164" fontId="0" fillId="0" borderId="0" xfId="0" applyNumberFormat="1" applyBorder="1"/>
    <xf numFmtId="0" fontId="0" fillId="0" borderId="0" xfId="0" applyBorder="1"/>
    <xf numFmtId="166" fontId="0" fillId="0" borderId="0" xfId="0" applyNumberFormat="1"/>
    <xf numFmtId="0" fontId="14" fillId="0" borderId="0" xfId="0" applyFont="1" applyBorder="1" applyAlignment="1">
      <alignment horizontal="center"/>
    </xf>
    <xf numFmtId="166" fontId="14" fillId="0" borderId="0" xfId="0" applyNumberFormat="1" applyFont="1" applyBorder="1" applyAlignment="1">
      <alignment horizontal="center"/>
    </xf>
    <xf numFmtId="0" fontId="1" fillId="0" borderId="3" xfId="0" applyFont="1" applyBorder="1" applyAlignment="1">
      <alignment horizontal="center"/>
    </xf>
    <xf numFmtId="164" fontId="1" fillId="0" borderId="3" xfId="0" applyNumberFormat="1" applyFont="1" applyBorder="1" applyAlignment="1">
      <alignment horizontal="center"/>
    </xf>
    <xf numFmtId="166" fontId="1" fillId="0" borderId="3" xfId="0" applyNumberFormat="1" applyFont="1" applyBorder="1" applyAlignment="1">
      <alignment horizontal="center"/>
    </xf>
    <xf numFmtId="0" fontId="15" fillId="0" borderId="0" xfId="0" applyFont="1" applyBorder="1" applyAlignment="1">
      <alignment horizontal="center"/>
    </xf>
    <xf numFmtId="1" fontId="15" fillId="0" borderId="0" xfId="0" applyNumberFormat="1" applyFont="1" applyBorder="1" applyAlignment="1">
      <alignment horizontal="center"/>
    </xf>
    <xf numFmtId="1" fontId="14" fillId="0" borderId="0" xfId="0" applyNumberFormat="1" applyFont="1" applyBorder="1" applyAlignment="1">
      <alignment horizontal="center"/>
    </xf>
    <xf numFmtId="1" fontId="1" fillId="0" borderId="3" xfId="0" applyNumberFormat="1" applyFont="1" applyBorder="1" applyAlignment="1">
      <alignment horizontal="center"/>
    </xf>
    <xf numFmtId="166" fontId="0" fillId="0" borderId="0" xfId="0" applyNumberFormat="1" applyAlignment="1">
      <alignment horizontal="center"/>
    </xf>
    <xf numFmtId="49" fontId="5" fillId="0" borderId="0" xfId="0" applyNumberFormat="1" applyFont="1"/>
    <xf numFmtId="0" fontId="5" fillId="0" borderId="0" xfId="0" applyNumberFormat="1" applyFont="1" applyAlignment="1">
      <alignment horizontal="center"/>
    </xf>
    <xf numFmtId="166" fontId="5" fillId="0" borderId="0" xfId="0" applyNumberFormat="1" applyFont="1"/>
    <xf numFmtId="49" fontId="5" fillId="0" borderId="0" xfId="0" applyNumberFormat="1" applyFont="1" applyAlignment="1">
      <alignment horizontal="center"/>
    </xf>
    <xf numFmtId="1" fontId="5" fillId="0" borderId="0" xfId="0" applyNumberFormat="1" applyFont="1" applyFill="1" applyBorder="1" applyAlignment="1">
      <alignment horizontal="left"/>
    </xf>
    <xf numFmtId="0" fontId="5" fillId="0" borderId="0" xfId="0" quotePrefix="1" applyNumberFormat="1" applyFont="1"/>
    <xf numFmtId="1" fontId="5" fillId="0" borderId="0" xfId="0" applyNumberFormat="1" applyFont="1" applyAlignment="1">
      <alignment horizontal="left"/>
    </xf>
    <xf numFmtId="166" fontId="5" fillId="0" borderId="0" xfId="0" applyNumberFormat="1" applyFont="1" applyAlignment="1">
      <alignment horizontal="center"/>
    </xf>
    <xf numFmtId="49" fontId="19" fillId="0" borderId="0" xfId="0" applyNumberFormat="1" applyFont="1"/>
    <xf numFmtId="0" fontId="10" fillId="0" borderId="0" xfId="0" applyFont="1"/>
    <xf numFmtId="0" fontId="1" fillId="0" borderId="0" xfId="0" applyFont="1" applyBorder="1" applyAlignment="1">
      <alignment horizontal="center"/>
    </xf>
    <xf numFmtId="49" fontId="5" fillId="0" borderId="0" xfId="0" applyNumberFormat="1" applyFont="1" applyBorder="1"/>
    <xf numFmtId="0" fontId="5" fillId="0" borderId="0" xfId="0" applyNumberFormat="1" applyFont="1" applyBorder="1" applyAlignment="1">
      <alignment horizontal="center"/>
    </xf>
    <xf numFmtId="166" fontId="5" fillId="0" borderId="0" xfId="0" applyNumberFormat="1" applyFont="1" applyBorder="1"/>
    <xf numFmtId="49" fontId="5" fillId="0" borderId="0" xfId="0" applyNumberFormat="1" applyFont="1" applyBorder="1" applyAlignment="1">
      <alignment horizontal="center"/>
    </xf>
    <xf numFmtId="164" fontId="1" fillId="0" borderId="0" xfId="0" applyNumberFormat="1" applyFont="1" applyAlignment="1">
      <alignment horizontal="center"/>
    </xf>
    <xf numFmtId="1" fontId="1" fillId="0" borderId="0" xfId="0" applyNumberFormat="1" applyFont="1" applyAlignment="1">
      <alignment horizontal="center"/>
    </xf>
    <xf numFmtId="0" fontId="1" fillId="0" borderId="0" xfId="0" applyFont="1" applyAlignment="1">
      <alignment horizontal="center"/>
    </xf>
    <xf numFmtId="0" fontId="5" fillId="0" borderId="0" xfId="0" applyFont="1" applyAlignment="1"/>
    <xf numFmtId="1" fontId="20" fillId="0" borderId="0" xfId="0" applyNumberFormat="1" applyFont="1" applyAlignment="1">
      <alignment horizontal="left"/>
    </xf>
    <xf numFmtId="0" fontId="20" fillId="0" borderId="0" xfId="0" applyFont="1" applyAlignment="1">
      <alignment horizontal="right"/>
    </xf>
    <xf numFmtId="0" fontId="5" fillId="0" borderId="0" xfId="0" applyFont="1" applyAlignment="1">
      <alignment horizontal="right"/>
    </xf>
    <xf numFmtId="14" fontId="20" fillId="0" borderId="0" xfId="0" applyNumberFormat="1" applyFont="1" applyAlignment="1">
      <alignment horizontal="right"/>
    </xf>
    <xf numFmtId="14" fontId="20" fillId="0" borderId="0" xfId="37" applyNumberFormat="1" applyFont="1" applyFill="1"/>
    <xf numFmtId="0" fontId="20" fillId="0" borderId="0" xfId="37" quotePrefix="1" applyNumberFormat="1" applyFont="1" applyFill="1"/>
    <xf numFmtId="165" fontId="5" fillId="0" borderId="0" xfId="0" applyNumberFormat="1" applyFont="1"/>
    <xf numFmtId="0" fontId="5" fillId="0" borderId="2" xfId="0" applyFont="1" applyBorder="1" applyAlignment="1">
      <alignment horizontal="center"/>
    </xf>
    <xf numFmtId="2" fontId="5" fillId="0" borderId="2" xfId="0" applyNumberFormat="1" applyFont="1" applyBorder="1" applyAlignment="1">
      <alignment horizontal="center"/>
    </xf>
    <xf numFmtId="1" fontId="5" fillId="0" borderId="2" xfId="0" applyNumberFormat="1" applyFont="1" applyBorder="1" applyAlignment="1">
      <alignment horizontal="center"/>
    </xf>
    <xf numFmtId="164" fontId="5" fillId="0" borderId="2" xfId="0" applyNumberFormat="1" applyFont="1" applyBorder="1" applyAlignment="1">
      <alignment horizontal="center"/>
    </xf>
    <xf numFmtId="0" fontId="7" fillId="0" borderId="2" xfId="0" applyFont="1" applyBorder="1" applyAlignment="1">
      <alignment horizontal="center"/>
    </xf>
    <xf numFmtId="164" fontId="7" fillId="0" borderId="2" xfId="0" applyNumberFormat="1" applyFont="1" applyBorder="1" applyAlignment="1">
      <alignment horizontal="center"/>
    </xf>
    <xf numFmtId="0" fontId="5" fillId="0" borderId="1" xfId="0" applyFont="1" applyBorder="1"/>
    <xf numFmtId="164" fontId="5" fillId="0" borderId="1" xfId="0" applyNumberFormat="1" applyFont="1" applyBorder="1"/>
    <xf numFmtId="2" fontId="5" fillId="0" borderId="1" xfId="0" applyNumberFormat="1" applyFont="1" applyBorder="1"/>
    <xf numFmtId="1" fontId="5" fillId="0" borderId="1" xfId="0" applyNumberFormat="1" applyFont="1" applyBorder="1"/>
    <xf numFmtId="164" fontId="5" fillId="0" borderId="1" xfId="0" applyNumberFormat="1" applyFont="1" applyBorder="1" applyAlignment="1">
      <alignment horizontal="center"/>
    </xf>
    <xf numFmtId="0" fontId="5" fillId="0" borderId="1" xfId="0" applyFont="1" applyBorder="1" applyAlignment="1">
      <alignment horizontal="center"/>
    </xf>
    <xf numFmtId="165" fontId="5" fillId="0" borderId="1" xfId="0" applyNumberFormat="1" applyFont="1" applyBorder="1"/>
    <xf numFmtId="0" fontId="0" fillId="0" borderId="2" xfId="0" applyBorder="1"/>
    <xf numFmtId="164" fontId="0" fillId="0" borderId="2" xfId="0" applyNumberFormat="1" applyBorder="1"/>
    <xf numFmtId="0" fontId="0" fillId="0" borderId="2" xfId="0" applyBorder="1" applyAlignment="1">
      <alignment horizontal="center"/>
    </xf>
    <xf numFmtId="166" fontId="0" fillId="0" borderId="2" xfId="0" applyNumberFormat="1" applyBorder="1"/>
    <xf numFmtId="166" fontId="0" fillId="0" borderId="2" xfId="0" applyNumberFormat="1" applyBorder="1" applyAlignment="1">
      <alignment horizontal="center"/>
    </xf>
    <xf numFmtId="1" fontId="15" fillId="0" borderId="2" xfId="0" applyNumberFormat="1" applyFont="1" applyBorder="1"/>
    <xf numFmtId="1" fontId="0" fillId="0" borderId="2" xfId="0" applyNumberFormat="1" applyBorder="1"/>
    <xf numFmtId="49" fontId="5" fillId="0" borderId="1" xfId="0" applyNumberFormat="1" applyFont="1" applyBorder="1"/>
    <xf numFmtId="0" fontId="5" fillId="0" borderId="1" xfId="0" applyNumberFormat="1" applyFont="1" applyBorder="1" applyAlignment="1">
      <alignment horizontal="center"/>
    </xf>
    <xf numFmtId="166" fontId="5" fillId="0" borderId="1" xfId="0" applyNumberFormat="1" applyFont="1" applyBorder="1"/>
    <xf numFmtId="49" fontId="5" fillId="0" borderId="1" xfId="0" applyNumberFormat="1" applyFont="1" applyBorder="1" applyAlignment="1">
      <alignment horizontal="center"/>
    </xf>
    <xf numFmtId="0" fontId="11" fillId="0" borderId="1" xfId="0" applyFont="1" applyBorder="1"/>
    <xf numFmtId="164" fontId="2" fillId="0" borderId="2" xfId="0" applyNumberFormat="1" applyFont="1" applyBorder="1" applyAlignment="1">
      <alignment horizontal="center"/>
    </xf>
    <xf numFmtId="164" fontId="13" fillId="0" borderId="2" xfId="0" applyNumberFormat="1" applyFont="1" applyBorder="1" applyAlignment="1">
      <alignment horizontal="center"/>
    </xf>
    <xf numFmtId="164" fontId="5" fillId="0" borderId="1" xfId="0" applyNumberFormat="1" applyFont="1" applyBorder="1" applyAlignment="1">
      <alignment horizontal="right"/>
    </xf>
    <xf numFmtId="165" fontId="5" fillId="0" borderId="2" xfId="0" applyNumberFormat="1" applyFont="1" applyBorder="1" applyAlignment="1">
      <alignment horizontal="center"/>
    </xf>
    <xf numFmtId="0" fontId="5" fillId="0" borderId="1" xfId="0" applyFont="1" applyFill="1" applyBorder="1"/>
    <xf numFmtId="2" fontId="5" fillId="0" borderId="1" xfId="0" applyNumberFormat="1" applyFont="1" applyFill="1" applyBorder="1"/>
    <xf numFmtId="1" fontId="7" fillId="0" borderId="2" xfId="0" applyNumberFormat="1" applyFont="1" applyBorder="1" applyAlignment="1">
      <alignment horizontal="center"/>
    </xf>
    <xf numFmtId="1" fontId="5" fillId="0" borderId="1" xfId="0" applyNumberFormat="1" applyFont="1" applyBorder="1" applyAlignment="1">
      <alignment horizontal="center"/>
    </xf>
    <xf numFmtId="2" fontId="5" fillId="0" borderId="1" xfId="0" applyNumberFormat="1" applyFont="1" applyBorder="1" applyAlignment="1">
      <alignment horizontal="center"/>
    </xf>
    <xf numFmtId="0" fontId="2" fillId="0" borderId="2" xfId="0" applyFont="1" applyBorder="1" applyAlignment="1">
      <alignment horizontal="center"/>
    </xf>
    <xf numFmtId="20" fontId="5" fillId="0" borderId="1" xfId="0" applyNumberFormat="1" applyFont="1" applyBorder="1" applyAlignment="1">
      <alignment horizontal="center"/>
    </xf>
    <xf numFmtId="165" fontId="5" fillId="0" borderId="1" xfId="0" applyNumberFormat="1" applyFont="1" applyBorder="1" applyAlignment="1">
      <alignment horizontal="center"/>
    </xf>
    <xf numFmtId="166" fontId="21" fillId="0" borderId="0" xfId="0" applyNumberFormat="1" applyFont="1" applyAlignment="1">
      <alignment vertical="center"/>
    </xf>
    <xf numFmtId="166" fontId="21" fillId="0" borderId="0" xfId="0" applyNumberFormat="1" applyFont="1" applyAlignment="1">
      <alignment horizontal="center" vertical="center"/>
    </xf>
    <xf numFmtId="1" fontId="21" fillId="0" borderId="0" xfId="0" applyNumberFormat="1" applyFont="1" applyAlignment="1">
      <alignment vertical="center"/>
    </xf>
    <xf numFmtId="0" fontId="17" fillId="0" borderId="4" xfId="0" applyFont="1" applyBorder="1" applyAlignment="1">
      <alignment horizontal="center"/>
    </xf>
    <xf numFmtId="166" fontId="17" fillId="0" borderId="4" xfId="0" applyNumberFormat="1" applyFont="1" applyBorder="1" applyAlignment="1">
      <alignment horizontal="center"/>
    </xf>
    <xf numFmtId="1" fontId="18" fillId="0" borderId="4" xfId="0" applyNumberFormat="1" applyFont="1" applyBorder="1"/>
    <xf numFmtId="1" fontId="17" fillId="0" borderId="4" xfId="0" applyNumberFormat="1" applyFont="1" applyBorder="1"/>
    <xf numFmtId="0" fontId="22" fillId="0" borderId="0" xfId="0" applyFont="1" applyAlignment="1">
      <alignment vertical="center"/>
    </xf>
    <xf numFmtId="164" fontId="22" fillId="0" borderId="0" xfId="0" applyNumberFormat="1" applyFont="1" applyAlignment="1">
      <alignment vertical="center"/>
    </xf>
    <xf numFmtId="0" fontId="22" fillId="0" borderId="0" xfId="0" applyFont="1" applyAlignment="1">
      <alignment horizontal="center" vertical="center"/>
    </xf>
    <xf numFmtId="166" fontId="22" fillId="0" borderId="0" xfId="0" applyNumberFormat="1" applyFont="1" applyAlignment="1">
      <alignment vertical="center"/>
    </xf>
    <xf numFmtId="166" fontId="22" fillId="0" borderId="0" xfId="0" applyNumberFormat="1" applyFont="1" applyAlignment="1">
      <alignment horizontal="center" vertical="center"/>
    </xf>
    <xf numFmtId="1" fontId="22" fillId="0" borderId="0" xfId="0" applyNumberFormat="1" applyFont="1" applyAlignment="1">
      <alignment vertical="center"/>
    </xf>
    <xf numFmtId="0" fontId="23" fillId="0" borderId="0" xfId="0" applyFont="1" applyAlignment="1">
      <alignment vertical="center"/>
    </xf>
    <xf numFmtId="164" fontId="23" fillId="0" borderId="0" xfId="0" applyNumberFormat="1" applyFont="1" applyAlignment="1">
      <alignment vertical="center"/>
    </xf>
    <xf numFmtId="1" fontId="5" fillId="0" borderId="0" xfId="0" applyNumberFormat="1" applyFont="1" applyBorder="1" applyAlignment="1">
      <alignment horizontal="center"/>
    </xf>
    <xf numFmtId="1" fontId="19" fillId="0" borderId="0" xfId="0" applyNumberFormat="1" applyFont="1" applyAlignment="1">
      <alignment horizontal="center"/>
    </xf>
    <xf numFmtId="1" fontId="16" fillId="0" borderId="0" xfId="0" applyNumberFormat="1" applyFont="1" applyAlignment="1">
      <alignment horizontal="center"/>
    </xf>
    <xf numFmtId="0" fontId="17" fillId="0" borderId="4" xfId="0" applyFont="1" applyBorder="1" applyAlignment="1"/>
    <xf numFmtId="0" fontId="0" fillId="0" borderId="4" xfId="0" applyBorder="1" applyAlignment="1"/>
    <xf numFmtId="0" fontId="17" fillId="0" borderId="1" xfId="0" applyFont="1" applyBorder="1" applyAlignment="1"/>
    <xf numFmtId="0" fontId="0" fillId="0" borderId="1" xfId="0" applyBorder="1" applyAlignment="1"/>
    <xf numFmtId="0" fontId="24" fillId="0" borderId="1" xfId="0" applyFont="1" applyBorder="1" applyAlignment="1">
      <alignment horizontal="left" vertical="center" wrapText="1"/>
    </xf>
    <xf numFmtId="164" fontId="5" fillId="0" borderId="0" xfId="0" applyNumberFormat="1" applyFont="1" applyAlignment="1">
      <alignment horizontal="left"/>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rmal 2" xfId="37"/>
    <cellStyle name="Note" xfId="38"/>
    <cellStyle name="Output" xfId="39"/>
    <cellStyle name="Title" xfId="40"/>
    <cellStyle name="Total" xfId="41"/>
    <cellStyle name="Warning Text" xfId="42"/>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theme" Target="theme/theme1.xml"/><Relationship Id="rId29" Type="http://schemas.openxmlformats.org/officeDocument/2006/relationships/styles" Target="styles.xml"/><Relationship Id="rId30" Type="http://schemas.openxmlformats.org/officeDocument/2006/relationships/sharedStrings" Target="sharedStrings.xml"/><Relationship Id="rId3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O51"/>
  <sheetViews>
    <sheetView tabSelected="1" zoomScaleNormal="125" zoomScalePageLayoutView="125" workbookViewId="0"/>
  </sheetViews>
  <sheetFormatPr baseColWidth="10" defaultColWidth="7.5703125" defaultRowHeight="13"/>
  <cols>
    <col min="1" max="1" width="27.42578125" customWidth="1"/>
    <col min="2" max="2" width="10" style="8" customWidth="1"/>
    <col min="3" max="3" width="14.7109375" customWidth="1"/>
    <col min="4" max="4" width="18" customWidth="1"/>
    <col min="5" max="5" width="6.85546875" style="1" customWidth="1"/>
    <col min="6" max="6" width="8.5703125" style="69" bestFit="1" customWidth="1"/>
    <col min="7" max="7" width="10.28515625" style="69" bestFit="1" customWidth="1"/>
    <col min="8" max="8" width="10.42578125" style="79" bestFit="1" customWidth="1"/>
    <col min="9" max="9" width="14.42578125" style="79" bestFit="1" customWidth="1"/>
    <col min="10" max="10" width="8.7109375" style="17" customWidth="1"/>
    <col min="11" max="11" width="11.42578125" style="17" customWidth="1"/>
    <col min="12" max="12" width="9.42578125" style="17" customWidth="1"/>
    <col min="13" max="13" width="13.5703125" style="17" customWidth="1"/>
    <col min="14" max="14" width="14.85546875" style="17" customWidth="1"/>
  </cols>
  <sheetData>
    <row r="1" spans="1:15" s="89" customFormat="1" ht="31" customHeight="1">
      <c r="A1" s="150" t="s">
        <v>47</v>
      </c>
      <c r="B1" s="151"/>
      <c r="C1" s="150"/>
      <c r="D1" s="150"/>
      <c r="E1" s="152"/>
      <c r="F1" s="153"/>
      <c r="G1" s="153"/>
      <c r="H1" s="154"/>
      <c r="I1" s="154"/>
      <c r="J1" s="155"/>
      <c r="K1" s="145"/>
      <c r="L1" s="145"/>
      <c r="M1" s="145"/>
      <c r="N1" s="145"/>
    </row>
    <row r="2" spans="1:15" s="89" customFormat="1" ht="27" customHeight="1">
      <c r="A2" s="156" t="s">
        <v>46</v>
      </c>
      <c r="B2" s="157"/>
      <c r="C2" s="156"/>
      <c r="D2" s="156"/>
      <c r="E2" s="152"/>
      <c r="F2" s="143"/>
      <c r="G2" s="143"/>
      <c r="H2" s="144"/>
      <c r="I2" s="144"/>
      <c r="J2" s="145"/>
      <c r="K2" s="145"/>
      <c r="L2" s="145"/>
      <c r="M2" s="145"/>
      <c r="N2" s="145"/>
    </row>
    <row r="3" spans="1:15" s="89" customFormat="1" ht="40" customHeight="1" thickBot="1">
      <c r="A3" s="165" t="s">
        <v>100</v>
      </c>
      <c r="B3" s="165"/>
      <c r="C3" s="165"/>
      <c r="D3" s="165"/>
      <c r="E3" s="165"/>
      <c r="F3" s="165"/>
      <c r="G3" s="165"/>
      <c r="H3" s="165"/>
      <c r="I3" s="165"/>
      <c r="J3" s="165"/>
      <c r="K3" s="165"/>
      <c r="L3" s="165"/>
      <c r="M3" s="165"/>
      <c r="N3" s="165"/>
    </row>
    <row r="4" spans="1:15">
      <c r="A4" s="119"/>
      <c r="B4" s="120"/>
      <c r="C4" s="119"/>
      <c r="D4" s="119"/>
      <c r="E4" s="121"/>
      <c r="F4" s="122"/>
      <c r="G4" s="122"/>
      <c r="H4" s="123"/>
      <c r="I4" s="123"/>
      <c r="J4" s="124" t="s">
        <v>226</v>
      </c>
      <c r="K4" s="125"/>
      <c r="L4" s="125"/>
      <c r="M4" s="125"/>
      <c r="N4" s="125"/>
    </row>
    <row r="5" spans="1:15" s="75" customFormat="1">
      <c r="A5" s="70" t="s">
        <v>158</v>
      </c>
      <c r="B5" s="70" t="s">
        <v>159</v>
      </c>
      <c r="C5" s="70" t="s">
        <v>160</v>
      </c>
      <c r="D5" s="70" t="s">
        <v>211</v>
      </c>
      <c r="E5" s="70" t="s">
        <v>227</v>
      </c>
      <c r="F5" s="71" t="s">
        <v>212</v>
      </c>
      <c r="G5" s="71" t="s">
        <v>213</v>
      </c>
      <c r="H5" s="70" t="s">
        <v>214</v>
      </c>
      <c r="I5" s="70" t="s">
        <v>99</v>
      </c>
      <c r="J5" s="76" t="s">
        <v>215</v>
      </c>
      <c r="K5" s="77" t="s">
        <v>216</v>
      </c>
      <c r="L5" s="77" t="s">
        <v>217</v>
      </c>
      <c r="M5" s="77" t="s">
        <v>218</v>
      </c>
      <c r="N5" s="77" t="s">
        <v>219</v>
      </c>
    </row>
    <row r="6" spans="1:15" s="90" customFormat="1" ht="14" thickBot="1">
      <c r="A6" s="72"/>
      <c r="B6" s="73"/>
      <c r="C6" s="72"/>
      <c r="D6" s="72"/>
      <c r="E6" s="72" t="s">
        <v>228</v>
      </c>
      <c r="F6" s="74" t="s">
        <v>157</v>
      </c>
      <c r="G6" s="74" t="s">
        <v>220</v>
      </c>
      <c r="H6" s="74" t="s">
        <v>222</v>
      </c>
      <c r="I6" s="74" t="s">
        <v>221</v>
      </c>
      <c r="J6" s="78" t="s">
        <v>223</v>
      </c>
      <c r="K6" s="78" t="s">
        <v>223</v>
      </c>
      <c r="L6" s="78" t="s">
        <v>224</v>
      </c>
      <c r="M6" s="78" t="s">
        <v>223</v>
      </c>
      <c r="N6" s="78" t="s">
        <v>225</v>
      </c>
    </row>
    <row r="7" spans="1:15" ht="15" thickTop="1" thickBot="1">
      <c r="A7" s="161" t="s">
        <v>44</v>
      </c>
      <c r="B7" s="162"/>
      <c r="C7" s="162"/>
      <c r="D7" s="162"/>
      <c r="E7" s="146"/>
      <c r="F7" s="147"/>
      <c r="G7" s="147"/>
      <c r="H7" s="146"/>
      <c r="I7" s="146"/>
      <c r="J7" s="148"/>
      <c r="K7" s="149"/>
      <c r="L7" s="149"/>
      <c r="M7" s="149"/>
      <c r="N7" s="149"/>
      <c r="O7" s="20"/>
    </row>
    <row r="8" spans="1:15">
      <c r="A8" s="91" t="s">
        <v>245</v>
      </c>
      <c r="B8" s="91" t="s">
        <v>290</v>
      </c>
      <c r="C8" s="91" t="s">
        <v>108</v>
      </c>
      <c r="D8" s="91" t="s">
        <v>109</v>
      </c>
      <c r="E8" s="92">
        <v>1984</v>
      </c>
      <c r="F8" s="93">
        <v>70.289370000000005</v>
      </c>
      <c r="G8" s="93">
        <v>-149.93751</v>
      </c>
      <c r="H8" s="94" t="s">
        <v>300</v>
      </c>
      <c r="I8" s="94" t="s">
        <v>300</v>
      </c>
      <c r="J8" s="158">
        <v>704.923095703125</v>
      </c>
      <c r="K8" s="158">
        <v>2432.02197265625</v>
      </c>
      <c r="L8" s="158">
        <v>1523.164306640625</v>
      </c>
      <c r="M8" s="158">
        <v>1727.098876953125</v>
      </c>
      <c r="N8" s="158">
        <v>1727.968994140625</v>
      </c>
      <c r="O8" s="20"/>
    </row>
    <row r="9" spans="1:15">
      <c r="A9" s="91" t="s">
        <v>241</v>
      </c>
      <c r="B9" s="91" t="s">
        <v>291</v>
      </c>
      <c r="C9" s="91" t="s">
        <v>49</v>
      </c>
      <c r="D9" s="91" t="s">
        <v>109</v>
      </c>
      <c r="E9" s="92">
        <v>1984</v>
      </c>
      <c r="F9" s="93">
        <v>70.284009999999995</v>
      </c>
      <c r="G9" s="93">
        <v>-149.76165</v>
      </c>
      <c r="H9" s="94" t="s">
        <v>300</v>
      </c>
      <c r="I9" s="94" t="s">
        <v>300</v>
      </c>
      <c r="J9" s="158">
        <v>702.4971923828125</v>
      </c>
      <c r="K9" s="158">
        <v>2504.0205078125</v>
      </c>
      <c r="L9" s="158">
        <v>1553.5107421875</v>
      </c>
      <c r="M9" s="158">
        <v>1801.5233154296875</v>
      </c>
      <c r="N9" s="158">
        <v>1806.8966064453125</v>
      </c>
      <c r="O9" s="20"/>
    </row>
    <row r="10" spans="1:15">
      <c r="A10" s="91" t="s">
        <v>34</v>
      </c>
      <c r="B10" s="91" t="s">
        <v>292</v>
      </c>
      <c r="C10" s="91" t="s">
        <v>50</v>
      </c>
      <c r="D10" s="91" t="s">
        <v>109</v>
      </c>
      <c r="E10" s="92">
        <v>1982</v>
      </c>
      <c r="F10" s="93">
        <v>70.403302999999994</v>
      </c>
      <c r="G10" s="93">
        <v>-149.93775500000001</v>
      </c>
      <c r="H10" s="94" t="s">
        <v>300</v>
      </c>
      <c r="I10" s="94" t="s">
        <v>300</v>
      </c>
      <c r="J10" s="158">
        <v>697.12298583984375</v>
      </c>
      <c r="K10" s="158">
        <v>2643.91552734375</v>
      </c>
      <c r="L10" s="158">
        <v>1577.7532958984375</v>
      </c>
      <c r="M10" s="158">
        <v>1946.79248046875</v>
      </c>
      <c r="N10" s="158">
        <v>1866.931884765625</v>
      </c>
      <c r="O10" s="20"/>
    </row>
    <row r="11" spans="1:15">
      <c r="A11" s="91" t="s">
        <v>35</v>
      </c>
      <c r="B11" s="91" t="s">
        <v>293</v>
      </c>
      <c r="C11" s="91" t="s">
        <v>138</v>
      </c>
      <c r="D11" s="91" t="s">
        <v>109</v>
      </c>
      <c r="E11" s="92">
        <v>1987</v>
      </c>
      <c r="F11" s="93">
        <v>70.411810000000003</v>
      </c>
      <c r="G11" s="93">
        <v>-150.01174</v>
      </c>
      <c r="H11" s="94" t="s">
        <v>36</v>
      </c>
      <c r="I11" s="94" t="s">
        <v>300</v>
      </c>
      <c r="J11" s="158">
        <v>699.91595458984375</v>
      </c>
      <c r="K11" s="158">
        <v>2640.46484375</v>
      </c>
      <c r="L11" s="158">
        <v>1581.895263671875</v>
      </c>
      <c r="M11" s="158">
        <v>1940.5489501953125</v>
      </c>
      <c r="N11" s="158">
        <v>1805.7967529296875</v>
      </c>
      <c r="O11" s="20"/>
    </row>
    <row r="12" spans="1:15">
      <c r="A12" s="91" t="s">
        <v>161</v>
      </c>
      <c r="B12" s="91" t="s">
        <v>294</v>
      </c>
      <c r="C12" s="91" t="s">
        <v>139</v>
      </c>
      <c r="D12" s="91" t="s">
        <v>109</v>
      </c>
      <c r="E12" s="92">
        <v>1986</v>
      </c>
      <c r="F12" s="93">
        <v>70.433210000000003</v>
      </c>
      <c r="G12" s="93">
        <v>-149.76078999999999</v>
      </c>
      <c r="H12" s="94" t="s">
        <v>36</v>
      </c>
      <c r="I12" s="94" t="s">
        <v>300</v>
      </c>
      <c r="J12" s="158">
        <v>689.5447998046875</v>
      </c>
      <c r="K12" s="158">
        <v>2771.653564453125</v>
      </c>
      <c r="L12" s="158">
        <v>1790.79931640625</v>
      </c>
      <c r="M12" s="158">
        <v>2082.10888671875</v>
      </c>
      <c r="N12" s="158">
        <v>2079.122802734375</v>
      </c>
      <c r="O12" s="20"/>
    </row>
    <row r="13" spans="1:15">
      <c r="A13" s="91" t="s">
        <v>311</v>
      </c>
      <c r="B13" s="91" t="s">
        <v>295</v>
      </c>
      <c r="C13" s="91" t="s">
        <v>314</v>
      </c>
      <c r="D13" s="44" t="s">
        <v>206</v>
      </c>
      <c r="E13" s="92">
        <v>1990</v>
      </c>
      <c r="F13" s="93">
        <v>70.455420000000004</v>
      </c>
      <c r="G13" s="93">
        <v>-149.43673999999999</v>
      </c>
      <c r="H13" s="94" t="s">
        <v>300</v>
      </c>
      <c r="I13" s="94" t="s">
        <v>300</v>
      </c>
      <c r="J13" s="158">
        <v>694.695068359375</v>
      </c>
      <c r="K13" s="158">
        <v>2821.47412109375</v>
      </c>
      <c r="L13" s="158">
        <v>1847.6153564453125</v>
      </c>
      <c r="M13" s="158">
        <v>2126.779052734375</v>
      </c>
      <c r="N13" s="158">
        <v>2132.96435546875</v>
      </c>
      <c r="O13" s="20"/>
    </row>
    <row r="14" spans="1:15">
      <c r="A14" s="91" t="s">
        <v>249</v>
      </c>
      <c r="B14" s="91" t="s">
        <v>296</v>
      </c>
      <c r="C14" s="91" t="s">
        <v>71</v>
      </c>
      <c r="D14" s="91" t="s">
        <v>72</v>
      </c>
      <c r="E14" s="92">
        <v>1979</v>
      </c>
      <c r="F14" s="93">
        <v>70.345470000000006</v>
      </c>
      <c r="G14" s="93">
        <v>-148.91084000000001</v>
      </c>
      <c r="H14" s="94" t="s">
        <v>301</v>
      </c>
      <c r="I14" s="94" t="s">
        <v>300</v>
      </c>
      <c r="J14" s="158">
        <v>680.13238525390625</v>
      </c>
      <c r="K14" s="158">
        <v>3399.84228515625</v>
      </c>
      <c r="L14" s="158">
        <v>2000.0467529296875</v>
      </c>
      <c r="M14" s="158">
        <v>2719.710205078125</v>
      </c>
      <c r="N14" s="158">
        <v>2894.761474609375</v>
      </c>
      <c r="O14" s="20"/>
    </row>
    <row r="15" spans="1:15">
      <c r="A15" s="91" t="s">
        <v>251</v>
      </c>
      <c r="B15" s="91" t="s">
        <v>297</v>
      </c>
      <c r="C15" s="91" t="s">
        <v>73</v>
      </c>
      <c r="D15" s="91" t="s">
        <v>107</v>
      </c>
      <c r="E15" s="92">
        <v>1990</v>
      </c>
      <c r="F15" s="93">
        <v>70.353589999999997</v>
      </c>
      <c r="G15" s="93">
        <v>-149.03021000000001</v>
      </c>
      <c r="H15" s="94" t="s">
        <v>301</v>
      </c>
      <c r="I15" s="94" t="s">
        <v>300</v>
      </c>
      <c r="J15" s="158">
        <v>679.46844482421875</v>
      </c>
      <c r="K15" s="158">
        <v>3263.3017578125</v>
      </c>
      <c r="L15" s="158">
        <v>1997.9185791015625</v>
      </c>
      <c r="M15" s="158">
        <v>2583.833251953125</v>
      </c>
      <c r="N15" s="158">
        <v>2586.840576171875</v>
      </c>
      <c r="O15" s="20"/>
    </row>
    <row r="16" spans="1:15">
      <c r="A16" s="91" t="s">
        <v>246</v>
      </c>
      <c r="B16" s="91" t="s">
        <v>298</v>
      </c>
      <c r="C16" s="91" t="s">
        <v>74</v>
      </c>
      <c r="D16" s="91" t="s">
        <v>107</v>
      </c>
      <c r="E16" s="92">
        <v>1990</v>
      </c>
      <c r="F16" s="93">
        <v>70.297690000000003</v>
      </c>
      <c r="G16" s="93">
        <v>-149.19552999999999</v>
      </c>
      <c r="H16" s="94" t="s">
        <v>300</v>
      </c>
      <c r="I16" s="94" t="s">
        <v>300</v>
      </c>
      <c r="J16" s="158">
        <v>689.43035888671875</v>
      </c>
      <c r="K16" s="158">
        <v>3014.810546875</v>
      </c>
      <c r="L16" s="158">
        <v>1909.227294921875</v>
      </c>
      <c r="M16" s="158">
        <v>2325.380126953125</v>
      </c>
      <c r="N16" s="158">
        <v>2299.90625</v>
      </c>
      <c r="O16" s="20"/>
    </row>
    <row r="17" spans="1:15" ht="14" thickBot="1">
      <c r="A17" s="126" t="s">
        <v>247</v>
      </c>
      <c r="B17" s="126" t="s">
        <v>299</v>
      </c>
      <c r="C17" s="126" t="s">
        <v>75</v>
      </c>
      <c r="D17" s="126" t="s">
        <v>107</v>
      </c>
      <c r="E17" s="127">
        <v>1988</v>
      </c>
      <c r="F17" s="128">
        <v>70.29777</v>
      </c>
      <c r="G17" s="128">
        <v>-149.19959</v>
      </c>
      <c r="H17" s="129" t="s">
        <v>300</v>
      </c>
      <c r="I17" s="129" t="s">
        <v>300</v>
      </c>
      <c r="J17" s="138">
        <v>689.60626220703125</v>
      </c>
      <c r="K17" s="138">
        <v>3009.96435546875</v>
      </c>
      <c r="L17" s="138">
        <v>1907.853759765625</v>
      </c>
      <c r="M17" s="138">
        <v>2320.358154296875</v>
      </c>
      <c r="N17" s="138">
        <v>2296.89599609375</v>
      </c>
      <c r="O17" s="20"/>
    </row>
    <row r="18" spans="1:15">
      <c r="A18" s="80"/>
      <c r="B18" s="80"/>
      <c r="C18" s="80"/>
      <c r="D18" s="80"/>
      <c r="E18" s="81"/>
      <c r="F18" s="82"/>
      <c r="G18" s="82"/>
      <c r="H18" s="83"/>
      <c r="I18" s="83"/>
      <c r="J18" s="13"/>
      <c r="K18" s="13"/>
      <c r="L18" s="13"/>
      <c r="M18" s="13"/>
      <c r="N18" s="13"/>
      <c r="O18" s="20"/>
    </row>
    <row r="19" spans="1:15" ht="14" thickBot="1">
      <c r="A19" s="163" t="s">
        <v>45</v>
      </c>
      <c r="B19" s="164"/>
      <c r="C19" s="164"/>
      <c r="D19" s="164"/>
      <c r="E19" s="127"/>
      <c r="F19" s="128"/>
      <c r="G19" s="128"/>
      <c r="H19" s="129"/>
      <c r="I19" s="129"/>
      <c r="J19" s="138"/>
      <c r="K19" s="138"/>
      <c r="L19" s="138"/>
      <c r="M19" s="138"/>
      <c r="N19" s="138"/>
      <c r="O19" s="20"/>
    </row>
    <row r="20" spans="1:15">
      <c r="A20" s="80" t="s">
        <v>162</v>
      </c>
      <c r="B20" s="80" t="s">
        <v>95</v>
      </c>
      <c r="C20" s="80" t="s">
        <v>142</v>
      </c>
      <c r="D20" s="80" t="s">
        <v>273</v>
      </c>
      <c r="E20" s="81">
        <v>2007</v>
      </c>
      <c r="F20" s="82">
        <v>70.712320000000005</v>
      </c>
      <c r="G20" s="82">
        <v>-154.60766799999999</v>
      </c>
      <c r="H20" s="83" t="s">
        <v>301</v>
      </c>
      <c r="I20" s="83" t="s">
        <v>302</v>
      </c>
      <c r="J20" s="13">
        <v>794.30133056640625</v>
      </c>
      <c r="K20" s="13">
        <v>1638.1461181640625</v>
      </c>
      <c r="L20" s="13">
        <v>994.3477783203125</v>
      </c>
      <c r="M20" s="13">
        <v>843.84478759765625</v>
      </c>
      <c r="N20" s="13">
        <v>767.56072998046875</v>
      </c>
      <c r="O20" s="20"/>
    </row>
    <row r="21" spans="1:15">
      <c r="A21" s="80" t="s">
        <v>163</v>
      </c>
      <c r="B21" s="80" t="s">
        <v>93</v>
      </c>
      <c r="C21" s="80" t="s">
        <v>272</v>
      </c>
      <c r="D21" s="80" t="s">
        <v>273</v>
      </c>
      <c r="E21" s="83">
        <v>2007</v>
      </c>
      <c r="F21" s="82">
        <v>70.557270000000003</v>
      </c>
      <c r="G21" s="82">
        <v>-155.42035999999999</v>
      </c>
      <c r="H21" s="83" t="s">
        <v>301</v>
      </c>
      <c r="I21" s="83" t="s">
        <v>301</v>
      </c>
      <c r="J21" s="13">
        <v>788.32452392578125</v>
      </c>
      <c r="K21" s="13">
        <v>1723.7403564453125</v>
      </c>
      <c r="L21" s="13">
        <v>1009.0333251953125</v>
      </c>
      <c r="M21" s="13">
        <v>935.415771484375</v>
      </c>
      <c r="N21" s="13">
        <v>997.81390380859375</v>
      </c>
      <c r="O21" s="20"/>
    </row>
    <row r="22" spans="1:15">
      <c r="A22" s="80" t="s">
        <v>253</v>
      </c>
      <c r="B22" s="80" t="s">
        <v>86</v>
      </c>
      <c r="C22" s="80" t="s">
        <v>141</v>
      </c>
      <c r="D22" s="80" t="s">
        <v>273</v>
      </c>
      <c r="E22" s="81">
        <v>2007</v>
      </c>
      <c r="F22" s="82">
        <v>70.393150000000006</v>
      </c>
      <c r="G22" s="82">
        <v>-155.80655999999999</v>
      </c>
      <c r="H22" s="83" t="s">
        <v>300</v>
      </c>
      <c r="I22" s="83" t="s">
        <v>300</v>
      </c>
      <c r="J22" s="13">
        <v>794.61053466796875</v>
      </c>
      <c r="K22" s="13">
        <v>1658.437744140625</v>
      </c>
      <c r="L22" s="13">
        <v>927.30316162109375</v>
      </c>
      <c r="M22" s="13">
        <v>863.82720947265625</v>
      </c>
      <c r="N22" s="13">
        <v>783.1710205078125</v>
      </c>
      <c r="O22" s="20"/>
    </row>
    <row r="23" spans="1:15">
      <c r="A23" s="80" t="s">
        <v>239</v>
      </c>
      <c r="B23" s="80" t="s">
        <v>77</v>
      </c>
      <c r="C23" s="80" t="s">
        <v>203</v>
      </c>
      <c r="D23" s="80" t="s">
        <v>206</v>
      </c>
      <c r="E23" s="81">
        <v>2006</v>
      </c>
      <c r="F23" s="82">
        <v>70.180880000000002</v>
      </c>
      <c r="G23" s="82">
        <v>-149.52664999999999</v>
      </c>
      <c r="H23" s="83" t="s">
        <v>300</v>
      </c>
      <c r="I23" s="83" t="s">
        <v>300</v>
      </c>
      <c r="J23" s="13">
        <v>707.0673828125</v>
      </c>
      <c r="K23" s="13">
        <v>2658.14599609375</v>
      </c>
      <c r="L23" s="13">
        <v>1542.2393798828125</v>
      </c>
      <c r="M23" s="13">
        <v>1951.07861328125</v>
      </c>
      <c r="N23" s="13">
        <v>1882.7840576171875</v>
      </c>
      <c r="O23" s="20"/>
    </row>
    <row r="24" spans="1:15">
      <c r="A24" s="80" t="s">
        <v>237</v>
      </c>
      <c r="B24" s="80" t="s">
        <v>48</v>
      </c>
      <c r="C24" s="80" t="s">
        <v>288</v>
      </c>
      <c r="D24" s="80" t="s">
        <v>287</v>
      </c>
      <c r="E24" s="83">
        <v>2001</v>
      </c>
      <c r="F24" s="82">
        <v>70.151830000000004</v>
      </c>
      <c r="G24" s="82">
        <v>-150.55045999999999</v>
      </c>
      <c r="H24" s="83" t="s">
        <v>300</v>
      </c>
      <c r="I24" s="83" t="s">
        <v>300</v>
      </c>
      <c r="J24" s="13">
        <v>742.92529296875</v>
      </c>
      <c r="K24" s="13">
        <v>2444.853271484375</v>
      </c>
      <c r="L24" s="13">
        <v>1273.45654296875</v>
      </c>
      <c r="M24" s="13">
        <v>1701.9278564453125</v>
      </c>
      <c r="N24" s="13">
        <v>1549.1737060546875</v>
      </c>
      <c r="O24" s="20"/>
    </row>
    <row r="25" spans="1:15">
      <c r="A25" s="80" t="s">
        <v>164</v>
      </c>
      <c r="B25" s="80" t="s">
        <v>79</v>
      </c>
      <c r="C25" s="80" t="s">
        <v>313</v>
      </c>
      <c r="D25" s="80" t="s">
        <v>206</v>
      </c>
      <c r="E25" s="81">
        <v>2004</v>
      </c>
      <c r="F25" s="82">
        <v>70.24785</v>
      </c>
      <c r="G25" s="82">
        <v>-151.88878</v>
      </c>
      <c r="H25" s="83" t="s">
        <v>300</v>
      </c>
      <c r="I25" s="83" t="s">
        <v>300</v>
      </c>
      <c r="J25" s="13">
        <v>814.47216796875</v>
      </c>
      <c r="K25" s="13">
        <v>1389.27490234375</v>
      </c>
      <c r="L25" s="13">
        <v>959.5869140625</v>
      </c>
      <c r="M25" s="13">
        <v>574.80267333984375</v>
      </c>
      <c r="N25" s="13">
        <v>50.79876708984375</v>
      </c>
      <c r="O25" s="20"/>
    </row>
    <row r="26" spans="1:15">
      <c r="A26" s="80" t="s">
        <v>240</v>
      </c>
      <c r="B26" s="80" t="s">
        <v>78</v>
      </c>
      <c r="C26" s="80" t="s">
        <v>103</v>
      </c>
      <c r="D26" s="80" t="s">
        <v>70</v>
      </c>
      <c r="E26" s="81">
        <v>2004</v>
      </c>
      <c r="F26" s="82">
        <v>70.189790000000002</v>
      </c>
      <c r="G26" s="82">
        <v>-153.08763999999999</v>
      </c>
      <c r="H26" s="83" t="s">
        <v>301</v>
      </c>
      <c r="I26" s="83" t="s">
        <v>301</v>
      </c>
      <c r="J26" s="13">
        <v>795.698486328125</v>
      </c>
      <c r="K26" s="13">
        <v>1654.306640625</v>
      </c>
      <c r="L26" s="13">
        <v>943.35626220703125</v>
      </c>
      <c r="M26" s="13">
        <v>858.608154296875</v>
      </c>
      <c r="N26" s="13">
        <v>647.63525390625</v>
      </c>
      <c r="O26" s="20"/>
    </row>
    <row r="27" spans="1:15">
      <c r="A27" s="80" t="s">
        <v>204</v>
      </c>
      <c r="B27" s="80" t="s">
        <v>89</v>
      </c>
      <c r="C27" s="80" t="s">
        <v>205</v>
      </c>
      <c r="D27" s="80" t="s">
        <v>206</v>
      </c>
      <c r="E27" s="81">
        <v>2005</v>
      </c>
      <c r="F27" s="82">
        <v>70.407899999999998</v>
      </c>
      <c r="G27" s="82">
        <v>-151.18305000000001</v>
      </c>
      <c r="H27" s="83" t="s">
        <v>300</v>
      </c>
      <c r="I27" s="83" t="s">
        <v>300</v>
      </c>
      <c r="J27" s="13">
        <v>749.9395751953125</v>
      </c>
      <c r="K27" s="13">
        <v>2212.87744140625</v>
      </c>
      <c r="L27" s="13">
        <v>1353.37548828125</v>
      </c>
      <c r="M27" s="13">
        <v>1462.9378662109375</v>
      </c>
      <c r="N27" s="13">
        <v>1209.8912353515625</v>
      </c>
      <c r="O27" s="20"/>
    </row>
    <row r="28" spans="1:15">
      <c r="A28" s="80" t="s">
        <v>242</v>
      </c>
      <c r="B28" s="80" t="s">
        <v>80</v>
      </c>
      <c r="C28" s="80" t="s">
        <v>202</v>
      </c>
      <c r="D28" s="80" t="s">
        <v>206</v>
      </c>
      <c r="E28" s="81">
        <v>2005</v>
      </c>
      <c r="F28" s="82">
        <v>70.284949999999995</v>
      </c>
      <c r="G28" s="82">
        <v>-153.13746</v>
      </c>
      <c r="H28" s="83" t="s">
        <v>300</v>
      </c>
      <c r="I28" s="83" t="s">
        <v>300</v>
      </c>
      <c r="J28" s="13">
        <v>811.23797607421875</v>
      </c>
      <c r="K28" s="13">
        <v>1492.0557861328125</v>
      </c>
      <c r="L28" s="13">
        <v>944.09576416015625</v>
      </c>
      <c r="M28" s="13">
        <v>680.81787109375</v>
      </c>
      <c r="N28" s="13">
        <v>486.29251098632812</v>
      </c>
      <c r="O28" s="20"/>
    </row>
    <row r="29" spans="1:15">
      <c r="A29" s="80" t="s">
        <v>248</v>
      </c>
      <c r="B29" s="80" t="s">
        <v>83</v>
      </c>
      <c r="C29" s="80" t="s">
        <v>114</v>
      </c>
      <c r="D29" s="80" t="s">
        <v>206</v>
      </c>
      <c r="E29" s="81">
        <v>2005</v>
      </c>
      <c r="F29" s="82">
        <v>70.334389999999999</v>
      </c>
      <c r="G29" s="82">
        <v>-153.20463000000001</v>
      </c>
      <c r="H29" s="83" t="s">
        <v>300</v>
      </c>
      <c r="I29" s="83" t="s">
        <v>300</v>
      </c>
      <c r="J29" s="13">
        <v>813.72540283203125</v>
      </c>
      <c r="K29" s="13">
        <v>1471.5826416015625</v>
      </c>
      <c r="L29" s="13">
        <v>947.58673095703125</v>
      </c>
      <c r="M29" s="13">
        <v>657.857177734375</v>
      </c>
      <c r="N29" s="13">
        <v>423.70855712890625</v>
      </c>
      <c r="O29" s="20"/>
    </row>
    <row r="30" spans="1:15">
      <c r="A30" s="80" t="s">
        <v>42</v>
      </c>
      <c r="B30" s="80" t="s">
        <v>87</v>
      </c>
      <c r="C30" s="80" t="s">
        <v>143</v>
      </c>
      <c r="D30" s="80" t="s">
        <v>206</v>
      </c>
      <c r="E30" s="81">
        <v>2006</v>
      </c>
      <c r="F30" s="82">
        <v>70.394859999999994</v>
      </c>
      <c r="G30" s="82">
        <v>-149.55788999999999</v>
      </c>
      <c r="H30" s="83" t="s">
        <v>300</v>
      </c>
      <c r="I30" s="83" t="s">
        <v>300</v>
      </c>
      <c r="J30" s="13">
        <v>686.2314453125</v>
      </c>
      <c r="K30" s="13">
        <v>2737.40234375</v>
      </c>
      <c r="L30" s="13">
        <v>1845.1046142578125</v>
      </c>
      <c r="M30" s="13">
        <v>2051.1708984375</v>
      </c>
      <c r="N30" s="13">
        <v>2006.099853515625</v>
      </c>
      <c r="O30" s="20"/>
    </row>
    <row r="31" spans="1:15">
      <c r="A31" s="80" t="s">
        <v>43</v>
      </c>
      <c r="B31" s="80" t="s">
        <v>88</v>
      </c>
      <c r="C31" s="80" t="s">
        <v>144</v>
      </c>
      <c r="D31" s="80" t="s">
        <v>206</v>
      </c>
      <c r="E31" s="81">
        <v>2006</v>
      </c>
      <c r="F31" s="82">
        <v>70.395409999999998</v>
      </c>
      <c r="G31" s="82">
        <v>-149.55906999999999</v>
      </c>
      <c r="H31" s="83" t="s">
        <v>300</v>
      </c>
      <c r="I31" s="83" t="s">
        <v>300</v>
      </c>
      <c r="J31" s="13">
        <v>686.2225341796875</v>
      </c>
      <c r="K31" s="13">
        <v>2737.410888671875</v>
      </c>
      <c r="L31" s="13">
        <v>1844.9425048828125</v>
      </c>
      <c r="M31" s="13">
        <v>2051.188232421875</v>
      </c>
      <c r="N31" s="13">
        <v>2006.7713623046875</v>
      </c>
      <c r="O31" s="20"/>
    </row>
    <row r="32" spans="1:15">
      <c r="A32" s="80" t="s">
        <v>238</v>
      </c>
      <c r="B32" s="80" t="s">
        <v>256</v>
      </c>
      <c r="C32" s="80" t="s">
        <v>104</v>
      </c>
      <c r="D32" s="80" t="s">
        <v>287</v>
      </c>
      <c r="E32" s="81">
        <v>2000</v>
      </c>
      <c r="F32" s="82">
        <v>70.171319999999994</v>
      </c>
      <c r="G32" s="82">
        <v>-150.31426999999999</v>
      </c>
      <c r="H32" s="83" t="s">
        <v>300</v>
      </c>
      <c r="I32" s="83" t="s">
        <v>300</v>
      </c>
      <c r="J32" s="13">
        <v>728.6455078125</v>
      </c>
      <c r="K32" s="13">
        <v>2430.296630859375</v>
      </c>
      <c r="L32" s="13">
        <v>1333.8580322265625</v>
      </c>
      <c r="M32" s="13">
        <v>1701.6510009765625</v>
      </c>
      <c r="N32" s="13">
        <v>1609.516845703125</v>
      </c>
      <c r="O32" s="20"/>
    </row>
    <row r="33" spans="1:15">
      <c r="A33" s="80" t="s">
        <v>135</v>
      </c>
      <c r="B33" s="80" t="s">
        <v>96</v>
      </c>
      <c r="C33" s="84">
        <v>50029232210000</v>
      </c>
      <c r="D33" s="20" t="s">
        <v>206</v>
      </c>
      <c r="E33" s="81">
        <v>2004</v>
      </c>
      <c r="F33" s="82">
        <v>70.436532</v>
      </c>
      <c r="G33" s="82">
        <v>-149.578002</v>
      </c>
      <c r="H33" s="83" t="s">
        <v>300</v>
      </c>
      <c r="I33" s="83" t="s">
        <v>300</v>
      </c>
      <c r="J33" s="13">
        <v>690.4481201171875</v>
      </c>
      <c r="K33" s="13">
        <v>2768.326171875</v>
      </c>
      <c r="L33" s="13">
        <v>1842.2689208984375</v>
      </c>
      <c r="M33" s="13">
        <v>2077.878173828125</v>
      </c>
      <c r="N33" s="13">
        <v>2057.418701171875</v>
      </c>
      <c r="O33" s="20"/>
    </row>
    <row r="34" spans="1:15">
      <c r="A34" s="85" t="s">
        <v>254</v>
      </c>
      <c r="B34" s="80" t="s">
        <v>90</v>
      </c>
      <c r="C34" s="80" t="s">
        <v>140</v>
      </c>
      <c r="D34" s="80" t="s">
        <v>107</v>
      </c>
      <c r="E34" s="81">
        <v>2002</v>
      </c>
      <c r="F34" s="82">
        <v>70.409719999999993</v>
      </c>
      <c r="G34" s="82">
        <v>-149.46629999999999</v>
      </c>
      <c r="H34" s="83" t="s">
        <v>300</v>
      </c>
      <c r="I34" s="83" t="s">
        <v>300</v>
      </c>
      <c r="J34" s="13">
        <v>685.54229736328125</v>
      </c>
      <c r="K34" s="13">
        <v>2803.924072265625</v>
      </c>
      <c r="L34" s="13">
        <v>1868.5478515625</v>
      </c>
      <c r="M34" s="13">
        <v>2118.381591796875</v>
      </c>
      <c r="N34" s="13">
        <v>2070.18408203125</v>
      </c>
      <c r="O34" s="20"/>
    </row>
    <row r="35" spans="1:15">
      <c r="A35" s="80" t="s">
        <v>165</v>
      </c>
      <c r="B35" s="80" t="s">
        <v>91</v>
      </c>
      <c r="C35" s="80" t="s">
        <v>106</v>
      </c>
      <c r="D35" s="80" t="s">
        <v>107</v>
      </c>
      <c r="E35" s="81">
        <v>2007</v>
      </c>
      <c r="F35" s="82">
        <v>70.455590000000001</v>
      </c>
      <c r="G35" s="82">
        <v>-149.41320999999999</v>
      </c>
      <c r="H35" s="83" t="s">
        <v>300</v>
      </c>
      <c r="I35" s="83" t="s">
        <v>300</v>
      </c>
      <c r="J35" s="13">
        <v>694.10968017578125</v>
      </c>
      <c r="K35" s="13">
        <v>2843.368896484375</v>
      </c>
      <c r="L35" s="13">
        <v>1851.2540283203125</v>
      </c>
      <c r="M35" s="13">
        <v>2149.25927734375</v>
      </c>
      <c r="N35" s="13">
        <v>2150.56201171875</v>
      </c>
      <c r="O35" s="20"/>
    </row>
    <row r="36" spans="1:15">
      <c r="A36" s="80" t="s">
        <v>252</v>
      </c>
      <c r="B36" s="80" t="s">
        <v>85</v>
      </c>
      <c r="C36" s="80" t="s">
        <v>207</v>
      </c>
      <c r="D36" s="80" t="s">
        <v>206</v>
      </c>
      <c r="E36" s="81">
        <v>2007</v>
      </c>
      <c r="F36" s="82">
        <v>70.380200000000002</v>
      </c>
      <c r="G36" s="82">
        <v>-153.13346000000001</v>
      </c>
      <c r="H36" s="83" t="s">
        <v>301</v>
      </c>
      <c r="I36" s="83" t="s">
        <v>301</v>
      </c>
      <c r="J36" s="13">
        <v>821.7108154296875</v>
      </c>
      <c r="K36" s="13">
        <v>1391.0399169921875</v>
      </c>
      <c r="L36" s="13">
        <v>939.080078125</v>
      </c>
      <c r="M36" s="13">
        <v>569.32916259765625</v>
      </c>
      <c r="N36" s="13">
        <v>274.08917236328125</v>
      </c>
      <c r="O36" s="20"/>
    </row>
    <row r="37" spans="1:15">
      <c r="A37" s="20" t="s">
        <v>166</v>
      </c>
      <c r="B37" s="80" t="s">
        <v>167</v>
      </c>
      <c r="C37" s="86">
        <v>50103205950000</v>
      </c>
      <c r="D37" s="20" t="s">
        <v>206</v>
      </c>
      <c r="E37" s="83">
        <v>2009</v>
      </c>
      <c r="F37" s="82">
        <v>70.142049004463402</v>
      </c>
      <c r="G37" s="82">
        <v>-151.48644949824799</v>
      </c>
      <c r="H37" s="83" t="s">
        <v>300</v>
      </c>
      <c r="I37" s="83" t="s">
        <v>300</v>
      </c>
      <c r="J37" s="159">
        <v>801.82220458984352</v>
      </c>
      <c r="K37" s="159">
        <v>1515.6363525390618</v>
      </c>
      <c r="L37" s="159">
        <v>1005.9129028320309</v>
      </c>
      <c r="M37" s="159">
        <v>713.8140869140625</v>
      </c>
      <c r="N37" s="160">
        <v>517.3125</v>
      </c>
      <c r="O37" s="20"/>
    </row>
    <row r="38" spans="1:15">
      <c r="A38" s="80" t="s">
        <v>250</v>
      </c>
      <c r="B38" s="80" t="s">
        <v>84</v>
      </c>
      <c r="C38" s="80" t="s">
        <v>113</v>
      </c>
      <c r="D38" s="80" t="s">
        <v>206</v>
      </c>
      <c r="E38" s="81">
        <v>2004</v>
      </c>
      <c r="F38" s="82">
        <v>70.346710000000002</v>
      </c>
      <c r="G38" s="82">
        <v>-150.39832000000001</v>
      </c>
      <c r="H38" s="83" t="s">
        <v>300</v>
      </c>
      <c r="I38" s="83" t="s">
        <v>300</v>
      </c>
      <c r="J38" s="13">
        <v>723.15057373046875</v>
      </c>
      <c r="K38" s="13">
        <v>2447.01220703125</v>
      </c>
      <c r="L38" s="13">
        <v>1545.755126953125</v>
      </c>
      <c r="M38" s="13">
        <v>1723.8616943359375</v>
      </c>
      <c r="N38" s="13">
        <v>1614.663330078125</v>
      </c>
      <c r="O38" s="20"/>
    </row>
    <row r="39" spans="1:15">
      <c r="A39" s="80" t="s">
        <v>243</v>
      </c>
      <c r="B39" s="80" t="s">
        <v>81</v>
      </c>
      <c r="C39" s="80" t="s">
        <v>8</v>
      </c>
      <c r="D39" s="80" t="s">
        <v>206</v>
      </c>
      <c r="E39" s="81">
        <v>2004</v>
      </c>
      <c r="F39" s="82">
        <v>70.286730000000006</v>
      </c>
      <c r="G39" s="82">
        <v>-151.95707999999999</v>
      </c>
      <c r="H39" s="83" t="s">
        <v>168</v>
      </c>
      <c r="I39" s="83" t="s">
        <v>300</v>
      </c>
      <c r="J39" s="13">
        <v>0</v>
      </c>
      <c r="K39" s="13">
        <v>0</v>
      </c>
      <c r="L39" s="13">
        <v>955.216796875</v>
      </c>
      <c r="M39" s="13">
        <v>0</v>
      </c>
      <c r="N39" s="13">
        <v>0</v>
      </c>
      <c r="O39" s="20"/>
    </row>
    <row r="40" spans="1:15">
      <c r="A40" s="80" t="s">
        <v>244</v>
      </c>
      <c r="B40" s="80" t="s">
        <v>82</v>
      </c>
      <c r="C40" s="80" t="s">
        <v>312</v>
      </c>
      <c r="D40" s="80" t="s">
        <v>206</v>
      </c>
      <c r="E40" s="81">
        <v>2004</v>
      </c>
      <c r="F40" s="82">
        <v>70.28837</v>
      </c>
      <c r="G40" s="82">
        <v>-151.79243</v>
      </c>
      <c r="H40" s="83" t="s">
        <v>300</v>
      </c>
      <c r="I40" s="83" t="s">
        <v>300</v>
      </c>
      <c r="J40" s="13">
        <v>810.0909423828125</v>
      </c>
      <c r="K40" s="13">
        <v>1462.911865234375</v>
      </c>
      <c r="L40" s="13">
        <v>1025.3319091796875</v>
      </c>
      <c r="M40" s="13">
        <v>652.82080078125</v>
      </c>
      <c r="N40" s="13">
        <v>147.0711669921875</v>
      </c>
      <c r="O40" s="20"/>
    </row>
    <row r="41" spans="1:15">
      <c r="A41" s="20" t="s">
        <v>169</v>
      </c>
      <c r="B41" s="88" t="s">
        <v>33</v>
      </c>
      <c r="C41" s="86">
        <v>50103205690000</v>
      </c>
      <c r="D41" s="20" t="s">
        <v>206</v>
      </c>
      <c r="E41" s="83">
        <v>2008</v>
      </c>
      <c r="F41" s="82">
        <v>70.204060593396704</v>
      </c>
      <c r="G41" s="82">
        <v>-151.64643204215801</v>
      </c>
      <c r="H41" s="83" t="s">
        <v>300</v>
      </c>
      <c r="I41" s="83" t="s">
        <v>300</v>
      </c>
      <c r="J41" s="159">
        <v>806.92980957031261</v>
      </c>
      <c r="K41" s="159">
        <v>1424.2957763671873</v>
      </c>
      <c r="L41" s="159">
        <v>1007.040100097656</v>
      </c>
      <c r="M41" s="159">
        <v>617.3658447265625</v>
      </c>
      <c r="N41" s="160">
        <v>374.95443725585938</v>
      </c>
      <c r="O41" s="20"/>
    </row>
    <row r="42" spans="1:15">
      <c r="A42" s="80" t="s">
        <v>170</v>
      </c>
      <c r="B42" s="80" t="s">
        <v>92</v>
      </c>
      <c r="C42" s="80" t="s">
        <v>276</v>
      </c>
      <c r="D42" s="80" t="s">
        <v>277</v>
      </c>
      <c r="E42" s="81">
        <v>1993</v>
      </c>
      <c r="F42" s="82">
        <v>70.553929999999994</v>
      </c>
      <c r="G42" s="82">
        <v>-150.15224000000001</v>
      </c>
      <c r="H42" s="83" t="s">
        <v>301</v>
      </c>
      <c r="I42" s="83" t="s">
        <v>300</v>
      </c>
      <c r="J42" s="13">
        <v>711.3140869140625</v>
      </c>
      <c r="K42" s="13">
        <v>2654.343505859375</v>
      </c>
      <c r="L42" s="13">
        <v>1586.938720703125</v>
      </c>
      <c r="M42" s="13">
        <v>1943.029296875</v>
      </c>
      <c r="N42" s="13">
        <v>1870.7139892578125</v>
      </c>
      <c r="O42" s="20"/>
    </row>
    <row r="43" spans="1:15">
      <c r="A43" s="80" t="s">
        <v>171</v>
      </c>
      <c r="B43" s="80" t="s">
        <v>94</v>
      </c>
      <c r="C43" s="80" t="s">
        <v>274</v>
      </c>
      <c r="D43" s="80" t="s">
        <v>275</v>
      </c>
      <c r="E43" s="81">
        <v>2007</v>
      </c>
      <c r="F43" s="82">
        <v>70.644092000000001</v>
      </c>
      <c r="G43" s="82">
        <v>-160.023741</v>
      </c>
      <c r="H43" s="83" t="s">
        <v>301</v>
      </c>
      <c r="I43" s="83" t="s">
        <v>302</v>
      </c>
      <c r="J43" s="13">
        <v>838.3277587890625</v>
      </c>
      <c r="K43" s="13">
        <v>1488.10302734375</v>
      </c>
      <c r="L43" s="13">
        <v>1003.6714477539062</v>
      </c>
      <c r="M43" s="13">
        <v>649.7752685546875</v>
      </c>
      <c r="N43" s="13">
        <v>287.225830078125</v>
      </c>
      <c r="O43" s="20"/>
    </row>
    <row r="44" spans="1:15" ht="14" thickBot="1">
      <c r="A44" s="126" t="s">
        <v>97</v>
      </c>
      <c r="B44" s="126" t="s">
        <v>98</v>
      </c>
      <c r="C44" s="126" t="s">
        <v>210</v>
      </c>
      <c r="D44" s="126" t="s">
        <v>275</v>
      </c>
      <c r="E44" s="127">
        <v>2008</v>
      </c>
      <c r="F44" s="128">
        <v>70.643638999999993</v>
      </c>
      <c r="G44" s="128">
        <v>-160.02386100000001</v>
      </c>
      <c r="H44" s="129" t="s">
        <v>172</v>
      </c>
      <c r="I44" s="129" t="s">
        <v>301</v>
      </c>
      <c r="J44" s="138">
        <v>838.35382080078125</v>
      </c>
      <c r="K44" s="138">
        <v>1487.84033203125</v>
      </c>
      <c r="L44" s="138">
        <v>1003.6239013671875</v>
      </c>
      <c r="M44" s="138">
        <v>649.486572265625</v>
      </c>
      <c r="N44" s="138">
        <v>287.59765625</v>
      </c>
      <c r="O44" s="20"/>
    </row>
    <row r="45" spans="1:15">
      <c r="A45" s="20"/>
      <c r="B45" s="35"/>
      <c r="C45" s="20"/>
      <c r="D45" s="20"/>
      <c r="E45" s="3"/>
      <c r="F45" s="82"/>
      <c r="G45" s="82"/>
      <c r="H45" s="87"/>
      <c r="I45" s="87"/>
      <c r="J45" s="34"/>
      <c r="K45" s="34"/>
      <c r="L45" s="34"/>
      <c r="M45" s="34"/>
      <c r="N45" s="34"/>
      <c r="O45" s="20"/>
    </row>
    <row r="46" spans="1:15">
      <c r="A46" s="20"/>
      <c r="B46" s="35"/>
      <c r="C46" s="20"/>
      <c r="D46" s="20"/>
      <c r="E46" s="3"/>
      <c r="F46" s="82"/>
      <c r="G46" s="82"/>
      <c r="H46" s="87"/>
      <c r="I46" s="87"/>
      <c r="J46" s="34"/>
      <c r="K46" s="34"/>
      <c r="L46" s="34"/>
      <c r="M46" s="34"/>
      <c r="N46" s="34"/>
      <c r="O46" s="20"/>
    </row>
    <row r="47" spans="1:15">
      <c r="A47" s="20"/>
      <c r="B47" s="35"/>
      <c r="C47" s="20"/>
      <c r="D47" s="20"/>
      <c r="E47" s="3"/>
      <c r="F47" s="82"/>
      <c r="G47" s="82"/>
      <c r="H47" s="87"/>
      <c r="I47" s="87"/>
      <c r="J47" s="34"/>
      <c r="K47" s="34"/>
      <c r="L47" s="34"/>
      <c r="M47" s="34"/>
      <c r="N47" s="34"/>
      <c r="O47" s="20"/>
    </row>
    <row r="48" spans="1:15">
      <c r="A48" s="20"/>
      <c r="B48" s="35"/>
      <c r="C48" s="20"/>
      <c r="D48" s="20"/>
      <c r="E48" s="3"/>
      <c r="F48" s="82"/>
      <c r="G48" s="82"/>
      <c r="H48" s="87"/>
      <c r="I48" s="87"/>
      <c r="J48" s="34"/>
      <c r="K48" s="34"/>
      <c r="L48" s="34"/>
      <c r="M48" s="34"/>
      <c r="N48" s="34"/>
      <c r="O48" s="20"/>
    </row>
    <row r="49" spans="1:15">
      <c r="A49" s="20"/>
      <c r="B49" s="35"/>
      <c r="C49" s="20"/>
      <c r="D49" s="20"/>
      <c r="E49" s="3"/>
      <c r="F49" s="82"/>
      <c r="G49" s="82"/>
      <c r="H49" s="87"/>
      <c r="I49" s="87"/>
      <c r="J49" s="34"/>
      <c r="K49" s="34"/>
      <c r="L49" s="34"/>
      <c r="M49" s="34"/>
      <c r="N49" s="34"/>
      <c r="O49" s="20"/>
    </row>
    <row r="50" spans="1:15">
      <c r="A50" s="20"/>
      <c r="B50" s="35"/>
      <c r="C50" s="20"/>
      <c r="D50" s="20"/>
      <c r="E50" s="3"/>
      <c r="F50" s="82"/>
      <c r="G50" s="82"/>
      <c r="H50" s="87"/>
      <c r="I50" s="88"/>
      <c r="O50" s="20"/>
    </row>
    <row r="51" spans="1:15">
      <c r="A51" s="20"/>
      <c r="B51" s="35"/>
      <c r="C51" s="20"/>
      <c r="D51" s="20"/>
      <c r="E51" s="3"/>
      <c r="F51" s="82"/>
      <c r="G51" s="82"/>
      <c r="H51" s="87"/>
      <c r="I51" s="88"/>
      <c r="O51" s="20"/>
    </row>
  </sheetData>
  <mergeCells count="3">
    <mergeCell ref="A7:D7"/>
    <mergeCell ref="A19:D19"/>
    <mergeCell ref="A3:N3"/>
  </mergeCells>
  <phoneticPr fontId="3"/>
  <pageMargins left="0.75" right="0.75" top="1" bottom="1" header="0.5" footer="0.5"/>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G54"/>
  <sheetViews>
    <sheetView workbookViewId="0"/>
  </sheetViews>
  <sheetFormatPr baseColWidth="10" defaultRowHeight="13"/>
  <cols>
    <col min="1" max="1" width="6.42578125" customWidth="1"/>
    <col min="2" max="2" width="4.85546875" style="8" bestFit="1" customWidth="1"/>
    <col min="3" max="3" width="6.5703125" bestFit="1" customWidth="1"/>
    <col min="4" max="4" width="8.7109375" bestFit="1" customWidth="1"/>
    <col min="5" max="5" width="5.140625" bestFit="1" customWidth="1"/>
    <col min="6" max="7" width="5" style="17" bestFit="1" customWidth="1"/>
    <col min="8" max="8" width="5.42578125" style="8" bestFit="1" customWidth="1"/>
    <col min="9" max="9" width="3.85546875" style="8" bestFit="1" customWidth="1"/>
    <col min="10" max="10" width="4.7109375" style="8" bestFit="1" customWidth="1"/>
    <col min="11" max="11" width="3.85546875" style="8" bestFit="1" customWidth="1"/>
    <col min="12" max="12" width="5" style="8" bestFit="1" customWidth="1"/>
    <col min="13" max="15" width="3.85546875" style="8" bestFit="1" customWidth="1"/>
    <col min="16" max="16" width="6.28515625" style="8" bestFit="1" customWidth="1"/>
    <col min="17" max="18" width="4" style="8" bestFit="1" customWidth="1"/>
    <col min="19" max="19" width="3.85546875" style="8" bestFit="1" customWidth="1"/>
    <col min="20" max="20" width="4.140625" style="8" bestFit="1" customWidth="1"/>
    <col min="21" max="21" width="3.85546875" style="8" bestFit="1" customWidth="1"/>
    <col min="22" max="22" width="4.7109375" style="8" bestFit="1" customWidth="1"/>
    <col min="23" max="23" width="7.42578125" bestFit="1" customWidth="1"/>
    <col min="24" max="26" width="5.85546875" bestFit="1" customWidth="1"/>
    <col min="27" max="27" width="5" bestFit="1" customWidth="1"/>
    <col min="28" max="28" width="5.7109375" bestFit="1" customWidth="1"/>
    <col min="29" max="30" width="5" bestFit="1" customWidth="1"/>
    <col min="31" max="31" width="4.85546875" bestFit="1" customWidth="1"/>
    <col min="32" max="32" width="5.28515625" bestFit="1" customWidth="1"/>
    <col min="33" max="33" width="6.7109375" bestFit="1" customWidth="1"/>
  </cols>
  <sheetData>
    <row r="1" spans="1:33" ht="14" thickBot="1">
      <c r="A1" s="20" t="s">
        <v>15</v>
      </c>
    </row>
    <row r="2" spans="1:33" s="24" customFormat="1" ht="14">
      <c r="A2" s="106" t="s">
        <v>76</v>
      </c>
      <c r="B2" s="109" t="s">
        <v>76</v>
      </c>
      <c r="C2" s="106" t="s">
        <v>175</v>
      </c>
      <c r="D2" s="107" t="s">
        <v>305</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8" t="s">
        <v>186</v>
      </c>
      <c r="X2" s="109" t="s">
        <v>187</v>
      </c>
      <c r="Y2" s="109" t="s">
        <v>189</v>
      </c>
      <c r="Z2" s="109" t="s">
        <v>188</v>
      </c>
      <c r="AA2" s="111" t="s">
        <v>282</v>
      </c>
      <c r="AB2" s="111" t="s">
        <v>281</v>
      </c>
      <c r="AC2" s="111" t="s">
        <v>208</v>
      </c>
      <c r="AD2" s="111" t="s">
        <v>155</v>
      </c>
      <c r="AE2" s="111" t="s">
        <v>173</v>
      </c>
      <c r="AF2" s="111" t="s">
        <v>125</v>
      </c>
      <c r="AG2" s="110" t="s">
        <v>41</v>
      </c>
    </row>
    <row r="3" spans="1:33" s="24" customFormat="1"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11" t="s">
        <v>271</v>
      </c>
      <c r="X3" s="7" t="s">
        <v>271</v>
      </c>
      <c r="Y3" s="7" t="s">
        <v>271</v>
      </c>
      <c r="Z3" s="7" t="s">
        <v>271</v>
      </c>
      <c r="AA3" s="7" t="s">
        <v>118</v>
      </c>
      <c r="AB3" s="7" t="s">
        <v>118</v>
      </c>
      <c r="AC3" s="7" t="s">
        <v>118</v>
      </c>
      <c r="AD3" s="7" t="s">
        <v>118</v>
      </c>
      <c r="AE3" s="7" t="s">
        <v>118</v>
      </c>
      <c r="AF3" s="7" t="s">
        <v>118</v>
      </c>
      <c r="AG3" s="4"/>
    </row>
    <row r="4" spans="1:33" s="20" customFormat="1" thickTop="1">
      <c r="A4" s="20">
        <v>120</v>
      </c>
      <c r="B4" s="35">
        <v>36.585365853658537</v>
      </c>
      <c r="C4" s="20">
        <v>361</v>
      </c>
      <c r="D4" s="21">
        <v>0.17190476190476189</v>
      </c>
      <c r="E4" s="21">
        <v>0.32809523809523811</v>
      </c>
      <c r="F4" s="34">
        <v>190.85872576177286</v>
      </c>
      <c r="G4" s="34">
        <v>209.94459833795014</v>
      </c>
      <c r="H4" s="35">
        <v>7.634349030470915</v>
      </c>
      <c r="I4" s="35">
        <v>0.2977396121883657</v>
      </c>
      <c r="J4" s="35">
        <v>8.0160664819944605E-2</v>
      </c>
      <c r="K4" s="35">
        <v>0.2271218836565097</v>
      </c>
      <c r="L4" s="35">
        <v>9.3520775623268701E-2</v>
      </c>
      <c r="M4" s="35">
        <v>0.16413850415512465</v>
      </c>
      <c r="N4" s="35">
        <v>1.2062271468144046</v>
      </c>
      <c r="O4" s="35">
        <v>4.5806094182825483E-2</v>
      </c>
      <c r="P4" s="35">
        <v>5.7257617728531853E-3</v>
      </c>
      <c r="Q4" s="35">
        <v>0.39126038781163436</v>
      </c>
      <c r="R4" s="35">
        <v>0.32827700831024931</v>
      </c>
      <c r="S4" s="35">
        <v>0.25765927977839342</v>
      </c>
      <c r="T4" s="35">
        <v>1.3512797783933519</v>
      </c>
      <c r="U4" s="35">
        <v>0.61265650969529084</v>
      </c>
      <c r="V4" s="35">
        <v>10.73198614958449</v>
      </c>
      <c r="W4" s="34">
        <v>26.467757459095282</v>
      </c>
      <c r="X4" s="35">
        <v>0.35294117647058826</v>
      </c>
      <c r="Y4" s="35">
        <v>0.13607594936708858</v>
      </c>
      <c r="Z4" s="35">
        <v>1.1000000000000001</v>
      </c>
      <c r="AG4" s="105"/>
    </row>
    <row r="5" spans="1:33" s="20" customFormat="1" ht="12">
      <c r="A5" s="20">
        <v>180</v>
      </c>
      <c r="B5" s="35">
        <v>54.878048780487809</v>
      </c>
      <c r="C5" s="20">
        <v>315</v>
      </c>
      <c r="D5" s="21">
        <v>0.15</v>
      </c>
      <c r="E5" s="21">
        <v>0.35</v>
      </c>
      <c r="F5" s="34">
        <v>2496.666666666667</v>
      </c>
      <c r="G5" s="34">
        <v>9660</v>
      </c>
      <c r="H5" s="35">
        <v>3.7543333333333329</v>
      </c>
      <c r="I5" s="35">
        <v>0.56699999999999995</v>
      </c>
      <c r="J5" s="35">
        <v>0.13533333333333333</v>
      </c>
      <c r="K5" s="35">
        <v>0.13766666666666666</v>
      </c>
      <c r="L5" s="35">
        <v>0.10266666666666666</v>
      </c>
      <c r="M5" s="35">
        <v>7.2333333333333333E-2</v>
      </c>
      <c r="N5" s="35">
        <v>0.66500000000000004</v>
      </c>
      <c r="O5" s="35">
        <v>1.8666666666666668E-2</v>
      </c>
      <c r="P5" s="35">
        <v>0</v>
      </c>
      <c r="Q5" s="35">
        <v>0</v>
      </c>
      <c r="R5" s="35">
        <v>0</v>
      </c>
      <c r="S5" s="35">
        <v>0.34533333333333327</v>
      </c>
      <c r="T5" s="35">
        <v>1.4746666666666666</v>
      </c>
      <c r="U5" s="35">
        <v>0</v>
      </c>
      <c r="V5" s="35">
        <v>16.613333333333333</v>
      </c>
      <c r="W5" s="34">
        <v>2235.4211663066958</v>
      </c>
      <c r="X5" s="35">
        <v>0.98305084745762716</v>
      </c>
      <c r="Y5" s="35">
        <v>0.10877192982456141</v>
      </c>
      <c r="Z5" s="35">
        <v>3.8691588785046722</v>
      </c>
      <c r="AA5" s="20">
        <v>-65.599999999999994</v>
      </c>
      <c r="AB5" s="20">
        <v>-15.4</v>
      </c>
      <c r="AG5" s="105">
        <f>(AB5+1000)/(AA5+1000)</f>
        <v>1.0537243150684932</v>
      </c>
    </row>
    <row r="6" spans="1:33" s="20" customFormat="1" ht="12">
      <c r="A6" s="20">
        <v>240</v>
      </c>
      <c r="B6" s="35">
        <v>73.170731707317074</v>
      </c>
      <c r="C6" s="20">
        <v>384</v>
      </c>
      <c r="D6" s="21">
        <v>0.18285714285714286</v>
      </c>
      <c r="E6" s="21">
        <v>0.31714285714285717</v>
      </c>
      <c r="F6" s="34">
        <v>6226.40625</v>
      </c>
      <c r="G6" s="34">
        <v>27385.78125</v>
      </c>
      <c r="H6" s="35">
        <v>29.340421875000008</v>
      </c>
      <c r="I6" s="35">
        <v>1.2210000000000001</v>
      </c>
      <c r="J6" s="35">
        <v>0.43706250000000002</v>
      </c>
      <c r="K6" s="35">
        <v>0.45787500000000003</v>
      </c>
      <c r="L6" s="35">
        <v>0.178640625</v>
      </c>
      <c r="M6" s="35">
        <v>0.79607812500000008</v>
      </c>
      <c r="N6" s="35">
        <v>1.1880468749999999</v>
      </c>
      <c r="O6" s="35">
        <v>0.12140624999999999</v>
      </c>
      <c r="P6" s="35">
        <v>7.9781250000000012E-2</v>
      </c>
      <c r="Q6" s="35">
        <v>0.98859375000000005</v>
      </c>
      <c r="R6" s="35">
        <v>0.74924999999999997</v>
      </c>
      <c r="S6" s="35">
        <v>0.62610937500000008</v>
      </c>
      <c r="T6" s="35">
        <v>1.5834843750000003</v>
      </c>
      <c r="U6" s="35">
        <v>1.2973125000000001</v>
      </c>
      <c r="V6" s="35">
        <v>24.385312500000001</v>
      </c>
      <c r="W6" s="34">
        <v>896.0898927416149</v>
      </c>
      <c r="X6" s="35">
        <v>0.95454545454545447</v>
      </c>
      <c r="Y6" s="35">
        <v>0.67007299270072995</v>
      </c>
      <c r="Z6" s="35">
        <v>4.3983286908077996</v>
      </c>
    </row>
    <row r="7" spans="1:33" s="20" customFormat="1" ht="12">
      <c r="A7" s="20">
        <v>300</v>
      </c>
      <c r="B7" s="35">
        <v>91.463414634146346</v>
      </c>
      <c r="C7" s="20">
        <v>269</v>
      </c>
      <c r="D7" s="21">
        <v>0.1280952380952381</v>
      </c>
      <c r="E7" s="21">
        <v>0.3719047619047619</v>
      </c>
      <c r="F7" s="34">
        <v>3280.7806691449814</v>
      </c>
      <c r="G7" s="34">
        <v>14981.263940520446</v>
      </c>
      <c r="H7" s="35">
        <v>37.743494423791823</v>
      </c>
      <c r="I7" s="35">
        <v>1.1032713754646839</v>
      </c>
      <c r="J7" s="35">
        <v>0.30775464684014869</v>
      </c>
      <c r="K7" s="35">
        <v>0.38614498141263942</v>
      </c>
      <c r="L7" s="35">
        <v>0.17710408921933085</v>
      </c>
      <c r="M7" s="35">
        <v>0.57195910780669146</v>
      </c>
      <c r="N7" s="35">
        <v>0.80132342007434954</v>
      </c>
      <c r="O7" s="35">
        <v>0.11032713754646839</v>
      </c>
      <c r="P7" s="35">
        <v>4.9356877323420076E-2</v>
      </c>
      <c r="Q7" s="35">
        <v>0.36291821561338289</v>
      </c>
      <c r="R7" s="35">
        <v>0.33678810408921933</v>
      </c>
      <c r="S7" s="35">
        <v>0.37453159851301115</v>
      </c>
      <c r="T7" s="35">
        <v>1.2165018587360594</v>
      </c>
      <c r="U7" s="35">
        <v>0.778096654275093</v>
      </c>
      <c r="V7" s="35">
        <v>13.454104089219332</v>
      </c>
      <c r="W7" s="34">
        <v>385.65022421524662</v>
      </c>
      <c r="X7" s="35">
        <v>0.79699248120300747</v>
      </c>
      <c r="Y7" s="35">
        <v>0.71376811594202894</v>
      </c>
      <c r="Z7" s="35">
        <v>4.5663716814159292</v>
      </c>
      <c r="AA7" s="20">
        <v>-67.3</v>
      </c>
      <c r="AB7" s="20">
        <v>-14.6</v>
      </c>
      <c r="AG7" s="105">
        <f>(AB7+1000)/(AA7+1000)</f>
        <v>1.0565026267824595</v>
      </c>
    </row>
    <row r="8" spans="1:33" s="20" customFormat="1" ht="12">
      <c r="A8" s="20">
        <v>360</v>
      </c>
      <c r="B8" s="35">
        <v>109.75609756097562</v>
      </c>
      <c r="C8" s="20">
        <v>369</v>
      </c>
      <c r="D8" s="21">
        <v>0.17571428571428568</v>
      </c>
      <c r="E8" s="21">
        <v>0.32428571428571429</v>
      </c>
      <c r="F8" s="34">
        <v>830.48780487804891</v>
      </c>
      <c r="G8" s="34">
        <v>4263.1707317073178</v>
      </c>
      <c r="H8" s="35">
        <v>18.45528455284553</v>
      </c>
      <c r="I8" s="35">
        <v>0.90615447154471551</v>
      </c>
      <c r="J8" s="35">
        <v>0.45030894308943098</v>
      </c>
      <c r="K8" s="35">
        <v>0.48537398373983753</v>
      </c>
      <c r="L8" s="35">
        <v>0.15133333333333335</v>
      </c>
      <c r="M8" s="35">
        <v>0.88585365853658549</v>
      </c>
      <c r="N8" s="35">
        <v>0.83971544715447177</v>
      </c>
      <c r="O8" s="35">
        <v>0.21223577235772362</v>
      </c>
      <c r="P8" s="35">
        <v>7.0130081300813024E-2</v>
      </c>
      <c r="Q8" s="35">
        <v>1.1663739837398375</v>
      </c>
      <c r="R8" s="35">
        <v>0.96890243902439044</v>
      </c>
      <c r="S8" s="35">
        <v>1.1202357723577236</v>
      </c>
      <c r="T8" s="35">
        <v>3.196455284552846</v>
      </c>
      <c r="U8" s="35">
        <v>2.0430000000000001</v>
      </c>
      <c r="V8" s="35">
        <v>34.754991869918712</v>
      </c>
      <c r="W8" s="34">
        <v>220.18873319988563</v>
      </c>
      <c r="X8" s="35">
        <v>0.92775665399239537</v>
      </c>
      <c r="Y8" s="35">
        <v>1.0549450549450547</v>
      </c>
      <c r="Z8" s="35">
        <v>5.1333333333333337</v>
      </c>
    </row>
    <row r="9" spans="1:33" s="20" customFormat="1" ht="12">
      <c r="A9" s="20">
        <v>420</v>
      </c>
      <c r="B9" s="35">
        <v>128.04878048780489</v>
      </c>
      <c r="C9" s="20">
        <v>365</v>
      </c>
      <c r="D9" s="21">
        <v>0.1738095238095238</v>
      </c>
      <c r="E9" s="21">
        <v>0.3261904761904762</v>
      </c>
      <c r="F9" s="34">
        <v>1201.0958904109589</v>
      </c>
      <c r="G9" s="34">
        <v>12893.013698630139</v>
      </c>
      <c r="H9" s="35">
        <v>45.041095890410965</v>
      </c>
      <c r="I9" s="35">
        <v>1.3943972602739727</v>
      </c>
      <c r="J9" s="35">
        <v>0.38660273972602743</v>
      </c>
      <c r="K9" s="35">
        <v>0.51984931506849319</v>
      </c>
      <c r="L9" s="35">
        <v>0.152013698630137</v>
      </c>
      <c r="M9" s="35">
        <v>0.91583561643835609</v>
      </c>
      <c r="N9" s="35">
        <v>0.80510958904109586</v>
      </c>
      <c r="O9" s="35">
        <v>0.19142465753424656</v>
      </c>
      <c r="P9" s="35">
        <v>9.1958904109589054E-2</v>
      </c>
      <c r="Q9" s="35">
        <v>0.81636986301369874</v>
      </c>
      <c r="R9" s="35">
        <v>0.61931506849315077</v>
      </c>
      <c r="S9" s="35">
        <v>0.59867123287671242</v>
      </c>
      <c r="T9" s="35">
        <v>1.6834109589041097</v>
      </c>
      <c r="U9" s="35">
        <v>1.1898356164383563</v>
      </c>
      <c r="V9" s="35">
        <v>16.498178082191782</v>
      </c>
      <c r="W9" s="34">
        <v>277.65428606070407</v>
      </c>
      <c r="X9" s="35">
        <v>0.7436823104693141</v>
      </c>
      <c r="Y9" s="35">
        <v>1.1375291375291374</v>
      </c>
      <c r="Z9" s="35">
        <v>10.734375</v>
      </c>
      <c r="AA9" s="20">
        <v>-61.7</v>
      </c>
      <c r="AB9" s="20">
        <v>-12.9</v>
      </c>
      <c r="AG9" s="105">
        <f>(AB9+1000)/(AA9+1000)</f>
        <v>1.0520089523606524</v>
      </c>
    </row>
    <row r="10" spans="1:33" s="20" customFormat="1" ht="12">
      <c r="A10" s="20">
        <v>480</v>
      </c>
      <c r="B10" s="35">
        <v>146.34146341463415</v>
      </c>
      <c r="C10" s="20">
        <v>364</v>
      </c>
      <c r="D10" s="21">
        <v>0.17333333333333331</v>
      </c>
      <c r="E10" s="21">
        <v>0.32666666666666666</v>
      </c>
      <c r="F10" s="34">
        <v>584.23076923076928</v>
      </c>
      <c r="G10" s="34">
        <v>23765</v>
      </c>
      <c r="H10" s="35">
        <v>62.192307692307693</v>
      </c>
      <c r="I10" s="35">
        <v>2.0504615384615388</v>
      </c>
      <c r="J10" s="35">
        <v>0.23934615384615388</v>
      </c>
      <c r="K10" s="35">
        <v>0.32415384615384618</v>
      </c>
      <c r="L10" s="35">
        <v>0.10930769230769233</v>
      </c>
      <c r="M10" s="35">
        <v>0.32226923076923081</v>
      </c>
      <c r="N10" s="35">
        <v>0.37880769230769235</v>
      </c>
      <c r="O10" s="35">
        <v>6.21923076923077E-2</v>
      </c>
      <c r="P10" s="35">
        <v>2.4500000000000004E-2</v>
      </c>
      <c r="Q10" s="35">
        <v>0</v>
      </c>
      <c r="R10" s="35">
        <v>5.0884615384615389E-2</v>
      </c>
      <c r="S10" s="35">
        <v>0.15642307692307694</v>
      </c>
      <c r="T10" s="35">
        <v>0.42592307692307696</v>
      </c>
      <c r="U10" s="35">
        <v>0.11496153846153846</v>
      </c>
      <c r="V10" s="35">
        <v>0</v>
      </c>
      <c r="W10" s="34">
        <v>369.92490025815539</v>
      </c>
      <c r="X10" s="35">
        <v>0.73837209302325579</v>
      </c>
      <c r="Y10" s="35">
        <v>0.85074626865671643</v>
      </c>
      <c r="Z10" s="35">
        <v>40.677419354838705</v>
      </c>
    </row>
    <row r="11" spans="1:33" s="20" customFormat="1" ht="12">
      <c r="A11" s="20">
        <v>540</v>
      </c>
      <c r="B11" s="35">
        <v>164.63414634146343</v>
      </c>
      <c r="C11" s="20">
        <v>446</v>
      </c>
      <c r="D11" s="21">
        <v>0.21238095238095239</v>
      </c>
      <c r="E11" s="21">
        <v>0.28761904761904761</v>
      </c>
      <c r="F11" s="34">
        <v>243.76681614349775</v>
      </c>
      <c r="G11" s="34">
        <v>10509.058295964123</v>
      </c>
      <c r="H11" s="35">
        <v>24.195210762331833</v>
      </c>
      <c r="I11" s="35">
        <v>0.7719282511210761</v>
      </c>
      <c r="J11" s="35">
        <v>0.12188340807174886</v>
      </c>
      <c r="K11" s="35">
        <v>0.15032286995515695</v>
      </c>
      <c r="L11" s="35">
        <v>6.229596412556053E-2</v>
      </c>
      <c r="M11" s="35">
        <v>0.13948878923766814</v>
      </c>
      <c r="N11" s="35">
        <v>0.16386547085201791</v>
      </c>
      <c r="O11" s="35">
        <v>0</v>
      </c>
      <c r="P11" s="35">
        <v>0</v>
      </c>
      <c r="Q11" s="35">
        <v>0.46451121076233187</v>
      </c>
      <c r="R11" s="35">
        <v>0.23699551569506722</v>
      </c>
      <c r="S11" s="35">
        <v>0.12730044843049326</v>
      </c>
      <c r="T11" s="35">
        <v>0.36429596412556048</v>
      </c>
      <c r="U11" s="35">
        <v>0</v>
      </c>
      <c r="V11" s="35">
        <v>3.9720448430493267</v>
      </c>
      <c r="W11" s="34">
        <v>420.91559991321333</v>
      </c>
      <c r="X11" s="35">
        <v>0.81081081081081063</v>
      </c>
      <c r="Y11" s="35">
        <v>0.85123966942148754</v>
      </c>
      <c r="Z11" s="35">
        <v>43.1111111111111</v>
      </c>
      <c r="AA11" s="20">
        <v>-59.8</v>
      </c>
      <c r="AB11" s="20">
        <v>-14.3</v>
      </c>
      <c r="AG11" s="105">
        <f>(AB11+1000)/(AA11+1000)</f>
        <v>1.0483939587321847</v>
      </c>
    </row>
    <row r="12" spans="1:33" s="20" customFormat="1" ht="12">
      <c r="A12" s="20">
        <v>600</v>
      </c>
      <c r="B12" s="35">
        <v>182.92682926829269</v>
      </c>
      <c r="C12" s="20">
        <v>334</v>
      </c>
      <c r="D12" s="21">
        <v>0.15904761904761905</v>
      </c>
      <c r="E12" s="21">
        <v>0.34095238095238095</v>
      </c>
      <c r="F12" s="34">
        <v>385.8682634730539</v>
      </c>
      <c r="G12" s="34">
        <v>8724.9101796407176</v>
      </c>
      <c r="H12" s="35">
        <v>27.86826347305389</v>
      </c>
      <c r="I12" s="35">
        <v>0.59595209580838326</v>
      </c>
      <c r="J12" s="35">
        <v>9.4323353293413167E-2</v>
      </c>
      <c r="K12" s="35">
        <v>0.12433532934131737</v>
      </c>
      <c r="L12" s="35">
        <v>9.2179640718562869E-2</v>
      </c>
      <c r="M12" s="35">
        <v>0.14148502994011977</v>
      </c>
      <c r="N12" s="35">
        <v>0.22508982035928143</v>
      </c>
      <c r="O12" s="35">
        <v>0</v>
      </c>
      <c r="P12" s="35">
        <v>0</v>
      </c>
      <c r="Q12" s="35">
        <v>0</v>
      </c>
      <c r="R12" s="35">
        <v>0.36657485029940123</v>
      </c>
      <c r="S12" s="35">
        <v>0.15220359281437124</v>
      </c>
      <c r="T12" s="35">
        <v>0.336562874251497</v>
      </c>
      <c r="U12" s="35">
        <v>0</v>
      </c>
      <c r="V12" s="35">
        <v>0</v>
      </c>
      <c r="W12" s="34">
        <v>306.52206657629159</v>
      </c>
      <c r="X12" s="35">
        <v>0.75862068965517238</v>
      </c>
      <c r="Y12" s="35">
        <v>0.62857142857142867</v>
      </c>
      <c r="Z12" s="35">
        <v>22.611111111111107</v>
      </c>
    </row>
    <row r="13" spans="1:33" s="20" customFormat="1" ht="12">
      <c r="A13" s="20">
        <v>660</v>
      </c>
      <c r="B13" s="35">
        <v>201.21951219512195</v>
      </c>
      <c r="C13" s="20">
        <v>411</v>
      </c>
      <c r="D13" s="21">
        <v>0.1957142857142857</v>
      </c>
      <c r="E13" s="21">
        <v>0.30428571428571427</v>
      </c>
      <c r="F13" s="34">
        <v>264.30656934306569</v>
      </c>
      <c r="G13" s="34">
        <v>12531.240875912408</v>
      </c>
      <c r="H13" s="35">
        <v>43.532846715328468</v>
      </c>
      <c r="I13" s="35">
        <v>0.85666423357664234</v>
      </c>
      <c r="J13" s="35">
        <v>0.11971532846715328</v>
      </c>
      <c r="K13" s="35">
        <v>0.16480291970802921</v>
      </c>
      <c r="L13" s="35">
        <v>9.1729927007299275E-2</v>
      </c>
      <c r="M13" s="35">
        <v>0.27985401459854015</v>
      </c>
      <c r="N13" s="35">
        <v>0.32494160583941606</v>
      </c>
      <c r="O13" s="35">
        <v>5.7525547445255468E-2</v>
      </c>
      <c r="P13" s="35">
        <v>4.6642335766423366E-3</v>
      </c>
      <c r="Q13" s="35">
        <v>0.21766423357664236</v>
      </c>
      <c r="R13" s="35">
        <v>0.18812408759124086</v>
      </c>
      <c r="S13" s="35">
        <v>0.14459124087591241</v>
      </c>
      <c r="T13" s="35">
        <v>0.30006569343065692</v>
      </c>
      <c r="U13" s="35">
        <v>0.37158394160583946</v>
      </c>
      <c r="V13" s="35">
        <v>3.8137883211678831</v>
      </c>
      <c r="W13" s="34">
        <v>282.30184581976113</v>
      </c>
      <c r="X13" s="35">
        <v>0.72641509433962259</v>
      </c>
      <c r="Y13" s="35">
        <v>0.86124401913875603</v>
      </c>
      <c r="Z13" s="35">
        <v>47.411764705882355</v>
      </c>
      <c r="AA13" s="20">
        <v>-60.4</v>
      </c>
      <c r="AB13" s="20">
        <v>-11.2</v>
      </c>
      <c r="AG13" s="105">
        <f>(AB13+1000)/(AA13+1000)</f>
        <v>1.0523627075351212</v>
      </c>
    </row>
    <row r="14" spans="1:33" s="20" customFormat="1" ht="12">
      <c r="A14" s="20">
        <v>720</v>
      </c>
      <c r="B14" s="35">
        <v>219.51219512195124</v>
      </c>
      <c r="C14" s="20">
        <v>461</v>
      </c>
      <c r="D14" s="21">
        <v>0.21952380952380951</v>
      </c>
      <c r="E14" s="21">
        <v>0.28047619047619049</v>
      </c>
      <c r="F14" s="34">
        <v>306.63774403470717</v>
      </c>
      <c r="G14" s="34">
        <v>15459.652928416488</v>
      </c>
      <c r="H14" s="35">
        <v>68.993492407809114</v>
      </c>
      <c r="I14" s="35">
        <v>1.1460585683297182</v>
      </c>
      <c r="J14" s="35">
        <v>0.16609544468546641</v>
      </c>
      <c r="K14" s="35">
        <v>0.20825813449023864</v>
      </c>
      <c r="L14" s="35">
        <v>0.12521041214750545</v>
      </c>
      <c r="M14" s="35">
        <v>0.20698047722342738</v>
      </c>
      <c r="N14" s="35">
        <v>0.27086334056399136</v>
      </c>
      <c r="O14" s="35">
        <v>2.8108459869848158E-2</v>
      </c>
      <c r="P14" s="35">
        <v>1.2776572668112799E-2</v>
      </c>
      <c r="Q14" s="35">
        <v>8.1770065075921911E-2</v>
      </c>
      <c r="R14" s="35">
        <v>0.1724837310195228</v>
      </c>
      <c r="S14" s="35">
        <v>0.15970715835141</v>
      </c>
      <c r="T14" s="35">
        <v>0.4548459869848156</v>
      </c>
      <c r="U14" s="35">
        <v>0.28747288503253798</v>
      </c>
      <c r="V14" s="35">
        <v>3.1775336225596531</v>
      </c>
      <c r="W14" s="34">
        <v>220.41277301127568</v>
      </c>
      <c r="X14" s="35">
        <v>0.79754601226993871</v>
      </c>
      <c r="Y14" s="35">
        <v>0.76415094339622647</v>
      </c>
      <c r="Z14" s="35">
        <v>50.416666666666671</v>
      </c>
    </row>
    <row r="15" spans="1:33" s="20" customFormat="1" ht="12">
      <c r="A15" s="20">
        <v>780</v>
      </c>
      <c r="B15" s="35">
        <v>237.80487804878049</v>
      </c>
      <c r="C15" s="20">
        <v>382</v>
      </c>
      <c r="D15" s="21">
        <v>0.1819047619047619</v>
      </c>
      <c r="E15" s="21">
        <v>0.3180952380952381</v>
      </c>
      <c r="F15" s="34">
        <v>244.81675392670155</v>
      </c>
      <c r="G15" s="34">
        <v>11261.570680628272</v>
      </c>
      <c r="H15" s="35">
        <v>31.476439790575917</v>
      </c>
      <c r="I15" s="35">
        <v>1.0264816753926702</v>
      </c>
      <c r="J15" s="35">
        <v>0.35323560209424087</v>
      </c>
      <c r="K15" s="35">
        <v>0.38296335078534027</v>
      </c>
      <c r="L15" s="35">
        <v>0.13464921465968585</v>
      </c>
      <c r="M15" s="35">
        <v>0.67149738219895283</v>
      </c>
      <c r="N15" s="35">
        <v>0.53160209424083771</v>
      </c>
      <c r="O15" s="35">
        <v>0.12240837696335079</v>
      </c>
      <c r="P15" s="35">
        <v>4.8963350785340316E-2</v>
      </c>
      <c r="Q15" s="35">
        <v>0.77816753926701576</v>
      </c>
      <c r="R15" s="35">
        <v>0.61728795811518322</v>
      </c>
      <c r="S15" s="35">
        <v>0.48788481675392675</v>
      </c>
      <c r="T15" s="35">
        <v>1.2363246073298431</v>
      </c>
      <c r="U15" s="35">
        <v>0.89882722513089008</v>
      </c>
      <c r="V15" s="35">
        <v>7.8796020942408376</v>
      </c>
      <c r="W15" s="34">
        <v>346.47872168720079</v>
      </c>
      <c r="X15" s="35">
        <v>0.92237442922374446</v>
      </c>
      <c r="Y15" s="35">
        <v>1.263157894736842</v>
      </c>
      <c r="Z15" s="35">
        <v>46</v>
      </c>
      <c r="AA15" s="20">
        <v>-60.6</v>
      </c>
      <c r="AB15" s="20">
        <v>-16.600000000000001</v>
      </c>
      <c r="AG15" s="105">
        <f>(AB15+1000)/(AA15+1000)</f>
        <v>1.0468384074941453</v>
      </c>
    </row>
    <row r="16" spans="1:33" s="20" customFormat="1" ht="12">
      <c r="A16" s="20">
        <v>840</v>
      </c>
      <c r="B16" s="35">
        <v>256.09756097560978</v>
      </c>
      <c r="C16" s="20">
        <v>543</v>
      </c>
      <c r="D16" s="21">
        <v>0.25857142857142856</v>
      </c>
      <c r="E16" s="21">
        <v>0.24142857142857144</v>
      </c>
      <c r="F16" s="34">
        <v>186.74033149171271</v>
      </c>
      <c r="G16" s="34">
        <v>8412.651933701658</v>
      </c>
      <c r="H16" s="35">
        <v>14.939226519337018</v>
      </c>
      <c r="I16" s="35">
        <v>0.51633701657458575</v>
      </c>
      <c r="J16" s="35">
        <v>0.14005524861878452</v>
      </c>
      <c r="K16" s="35">
        <v>7.843093922651935E-2</v>
      </c>
      <c r="L16" s="35">
        <v>5.8823204419889509E-2</v>
      </c>
      <c r="M16" s="35">
        <v>2.894475138121547E-2</v>
      </c>
      <c r="N16" s="35">
        <v>7.1895027624309396E-2</v>
      </c>
      <c r="O16" s="35">
        <v>0</v>
      </c>
      <c r="P16" s="35">
        <v>0</v>
      </c>
      <c r="Q16" s="35">
        <v>6.1624309392265202E-2</v>
      </c>
      <c r="R16" s="35">
        <v>0</v>
      </c>
      <c r="S16" s="35">
        <v>0.10644198895027625</v>
      </c>
      <c r="T16" s="35">
        <v>0.29785082872928176</v>
      </c>
      <c r="U16" s="35">
        <v>0</v>
      </c>
      <c r="V16" s="35">
        <v>0</v>
      </c>
      <c r="W16" s="34">
        <v>544.31220926720232</v>
      </c>
      <c r="X16" s="35">
        <v>1.7857142857142851</v>
      </c>
      <c r="Y16" s="35">
        <v>0.40259740259740256</v>
      </c>
      <c r="Z16" s="35">
        <v>45.05</v>
      </c>
    </row>
    <row r="17" spans="1:33" s="20" customFormat="1" ht="12">
      <c r="A17" s="20">
        <v>900</v>
      </c>
      <c r="B17" s="35">
        <v>274.39024390243907</v>
      </c>
      <c r="C17" s="20">
        <v>353</v>
      </c>
      <c r="D17" s="21">
        <v>0.1680952380952381</v>
      </c>
      <c r="E17" s="21">
        <v>0.33190476190476192</v>
      </c>
      <c r="F17" s="34">
        <v>651.58640226628893</v>
      </c>
      <c r="G17" s="34">
        <v>14038.725212464589</v>
      </c>
      <c r="H17" s="35">
        <v>10.63270538243626</v>
      </c>
      <c r="I17" s="35">
        <v>0.40082436260623239</v>
      </c>
      <c r="J17" s="35">
        <v>0.10464872521246459</v>
      </c>
      <c r="K17" s="35">
        <v>0.11057223796033995</v>
      </c>
      <c r="L17" s="35">
        <v>8.2929178470254966E-2</v>
      </c>
      <c r="M17" s="35">
        <v>8.4903682719546736E-2</v>
      </c>
      <c r="N17" s="35">
        <v>0.11057223796033995</v>
      </c>
      <c r="O17" s="35">
        <v>0</v>
      </c>
      <c r="P17" s="35">
        <v>0</v>
      </c>
      <c r="Q17" s="35">
        <v>0</v>
      </c>
      <c r="R17" s="35">
        <v>0.14413881019830027</v>
      </c>
      <c r="S17" s="35">
        <v>6.7133144475920684E-2</v>
      </c>
      <c r="T17" s="35">
        <v>0.12044475920679887</v>
      </c>
      <c r="U17" s="35">
        <v>0.128342776203966</v>
      </c>
      <c r="V17" s="35">
        <v>0</v>
      </c>
      <c r="W17" s="34">
        <v>1272.3693629205441</v>
      </c>
      <c r="X17" s="35">
        <v>0.94642857142857129</v>
      </c>
      <c r="Y17" s="35">
        <v>0.76785714285714279</v>
      </c>
      <c r="Z17" s="35">
        <v>21.545454545454547</v>
      </c>
      <c r="AA17" s="20">
        <v>-61.8</v>
      </c>
      <c r="AB17" s="20">
        <v>-12.5</v>
      </c>
      <c r="AG17" s="105">
        <f>(AB17+1000)/(AA17+1000)</f>
        <v>1.0525474312513323</v>
      </c>
    </row>
    <row r="18" spans="1:33" s="20" customFormat="1" ht="12">
      <c r="A18" s="20">
        <v>960</v>
      </c>
      <c r="B18" s="35">
        <v>292.6829268292683</v>
      </c>
      <c r="C18" s="20">
        <v>468</v>
      </c>
      <c r="D18" s="21">
        <v>0.22285714285714286</v>
      </c>
      <c r="E18" s="21">
        <v>0.27714285714285714</v>
      </c>
      <c r="F18" s="34">
        <v>211.41025641025641</v>
      </c>
      <c r="G18" s="34">
        <v>13468.076923076922</v>
      </c>
      <c r="H18" s="35">
        <v>99.487179487179475</v>
      </c>
      <c r="I18" s="35">
        <v>0.38178205128205128</v>
      </c>
      <c r="J18" s="35">
        <v>9.2025641025641022E-2</v>
      </c>
      <c r="K18" s="35">
        <v>7.3371794871794863E-2</v>
      </c>
      <c r="L18" s="35">
        <v>4.9743589743589743E-2</v>
      </c>
      <c r="M18" s="35">
        <v>0.11565384615384615</v>
      </c>
      <c r="N18" s="35">
        <v>0.16042307692307692</v>
      </c>
      <c r="O18" s="35">
        <v>1.9897435897435898E-2</v>
      </c>
      <c r="P18" s="35">
        <v>3.108974358974359E-2</v>
      </c>
      <c r="Q18" s="35">
        <v>1.2435897435897436E-3</v>
      </c>
      <c r="R18" s="35">
        <v>3.8551282051282047E-2</v>
      </c>
      <c r="S18" s="35">
        <v>6.5910256410256399E-2</v>
      </c>
      <c r="T18" s="35">
        <v>0.27483333333333332</v>
      </c>
      <c r="U18" s="35">
        <v>1.7410256410256408E-2</v>
      </c>
      <c r="V18" s="35">
        <v>0</v>
      </c>
      <c r="W18" s="34">
        <v>134.85748440360121</v>
      </c>
      <c r="X18" s="35">
        <v>1.2542372881355934</v>
      </c>
      <c r="Y18" s="35">
        <v>0.72093023255813948</v>
      </c>
      <c r="Z18" s="35">
        <v>63.705882352941174</v>
      </c>
    </row>
    <row r="19" spans="1:33" s="20" customFormat="1" ht="12">
      <c r="A19" s="20">
        <v>1020</v>
      </c>
      <c r="B19" s="35">
        <v>310.97560975609758</v>
      </c>
      <c r="C19" s="20">
        <v>380</v>
      </c>
      <c r="D19" s="21">
        <v>0.18095238095238095</v>
      </c>
      <c r="E19" s="21">
        <v>0.31904761904761902</v>
      </c>
      <c r="F19" s="34">
        <v>264.4736842105263</v>
      </c>
      <c r="G19" s="34">
        <v>10913.947368421052</v>
      </c>
      <c r="H19" s="35">
        <v>14.105263157894736</v>
      </c>
      <c r="I19" s="35">
        <v>0.57655263157894732</v>
      </c>
      <c r="J19" s="35">
        <v>0.29444736842105262</v>
      </c>
      <c r="K19" s="35">
        <v>0.45136842105263159</v>
      </c>
      <c r="L19" s="35">
        <v>0.13399999999999998</v>
      </c>
      <c r="M19" s="35">
        <v>0.28739473684210526</v>
      </c>
      <c r="N19" s="35">
        <v>0.27857894736842104</v>
      </c>
      <c r="O19" s="35">
        <v>5.818421052631579E-2</v>
      </c>
      <c r="P19" s="35">
        <v>2.8210526315789474E-2</v>
      </c>
      <c r="Q19" s="35">
        <v>0.39318421052631575</v>
      </c>
      <c r="R19" s="35">
        <v>0.34205263157894739</v>
      </c>
      <c r="S19" s="35">
        <v>0.25036842105263152</v>
      </c>
      <c r="T19" s="35">
        <v>0.82339473684210529</v>
      </c>
      <c r="U19" s="35">
        <v>0.55010526315789476</v>
      </c>
      <c r="V19" s="35">
        <v>5.8536842105263149</v>
      </c>
      <c r="W19" s="34">
        <v>743.36495736759935</v>
      </c>
      <c r="X19" s="35">
        <v>0.65234375</v>
      </c>
      <c r="Y19" s="35">
        <v>1.0316455696202531</v>
      </c>
      <c r="Z19" s="35">
        <v>41.266666666666666</v>
      </c>
      <c r="AA19" s="20">
        <v>-62.8</v>
      </c>
      <c r="AB19" s="20">
        <v>-13.2</v>
      </c>
      <c r="AG19" s="105">
        <f>(AB19+1000)/(AA19+1000)</f>
        <v>1.0529236022193769</v>
      </c>
    </row>
    <row r="20" spans="1:33" s="20" customFormat="1" ht="12">
      <c r="A20" s="20">
        <v>1080</v>
      </c>
      <c r="B20" s="35">
        <v>329.26829268292687</v>
      </c>
      <c r="C20" s="20">
        <v>485</v>
      </c>
      <c r="D20" s="21">
        <v>0.23095238095238094</v>
      </c>
      <c r="E20" s="21">
        <v>0.26904761904761909</v>
      </c>
      <c r="F20" s="34">
        <v>850.41237113402076</v>
      </c>
      <c r="G20" s="34">
        <v>9040</v>
      </c>
      <c r="H20" s="35">
        <v>11.649484536082475</v>
      </c>
      <c r="I20" s="35">
        <v>0.25978350515463922</v>
      </c>
      <c r="J20" s="35">
        <v>5.5917525773195892E-2</v>
      </c>
      <c r="K20" s="35">
        <v>7.8051546391752602E-2</v>
      </c>
      <c r="L20" s="35">
        <v>4.6597938144329908E-2</v>
      </c>
      <c r="M20" s="35">
        <v>4.4268041237113413E-2</v>
      </c>
      <c r="N20" s="35">
        <v>6.9896907216494872E-2</v>
      </c>
      <c r="O20" s="35">
        <v>0</v>
      </c>
      <c r="P20" s="35">
        <v>0</v>
      </c>
      <c r="Q20" s="35">
        <v>0</v>
      </c>
      <c r="R20" s="35">
        <v>0</v>
      </c>
      <c r="S20" s="35">
        <v>0</v>
      </c>
      <c r="T20" s="35">
        <v>0</v>
      </c>
      <c r="U20" s="35">
        <v>0</v>
      </c>
      <c r="V20" s="35">
        <v>0</v>
      </c>
      <c r="W20" s="34">
        <v>759.07267925266581</v>
      </c>
      <c r="X20" s="35">
        <v>0.71641791044776115</v>
      </c>
      <c r="Y20" s="35">
        <v>0.6333333333333333</v>
      </c>
      <c r="Z20" s="35">
        <v>10.630136986301373</v>
      </c>
    </row>
    <row r="21" spans="1:33" s="20" customFormat="1" ht="12">
      <c r="A21" s="20">
        <v>1140</v>
      </c>
      <c r="B21" s="35">
        <v>347.5609756097561</v>
      </c>
      <c r="C21" s="20">
        <v>454</v>
      </c>
      <c r="D21" s="21">
        <v>0.21619047619047618</v>
      </c>
      <c r="E21" s="21">
        <v>0.28380952380952384</v>
      </c>
      <c r="F21" s="34">
        <v>433.21585903083707</v>
      </c>
      <c r="G21" s="34">
        <v>8664.3171806167411</v>
      </c>
      <c r="H21" s="35">
        <v>18.378854625550662</v>
      </c>
      <c r="I21" s="35">
        <v>0.4988546255506609</v>
      </c>
      <c r="J21" s="35">
        <v>0.10370925110132161</v>
      </c>
      <c r="K21" s="35">
        <v>0.14440528634361235</v>
      </c>
      <c r="L21" s="35">
        <v>9.5832599118942749E-2</v>
      </c>
      <c r="M21" s="35">
        <v>0.11027312775330399</v>
      </c>
      <c r="N21" s="35">
        <v>0.12471365638766523</v>
      </c>
      <c r="O21" s="35">
        <v>1.7066079295154187E-2</v>
      </c>
      <c r="P21" s="35">
        <v>0</v>
      </c>
      <c r="Q21" s="35">
        <v>0</v>
      </c>
      <c r="R21" s="35">
        <v>0</v>
      </c>
      <c r="S21" s="35">
        <v>0</v>
      </c>
      <c r="T21" s="35">
        <v>0.23629955947136566</v>
      </c>
      <c r="U21" s="35">
        <v>0</v>
      </c>
      <c r="V21" s="35">
        <v>0</v>
      </c>
      <c r="W21" s="34">
        <v>458.97079276773297</v>
      </c>
      <c r="X21" s="35">
        <v>0.71818181818181825</v>
      </c>
      <c r="Y21" s="35">
        <v>0.88421052631578945</v>
      </c>
      <c r="Z21" s="35">
        <v>20</v>
      </c>
      <c r="AA21" s="20">
        <v>-61.4</v>
      </c>
      <c r="AB21" s="20">
        <v>-15.4</v>
      </c>
      <c r="AG21" s="105">
        <f>(AB21+1000)/(AA21+1000)</f>
        <v>1.0490091625825697</v>
      </c>
    </row>
    <row r="22" spans="1:33" s="20" customFormat="1" ht="12">
      <c r="A22" s="20">
        <v>1200</v>
      </c>
      <c r="B22" s="35">
        <v>365.85365853658539</v>
      </c>
      <c r="C22" s="20">
        <v>608</v>
      </c>
      <c r="D22" s="21">
        <v>0.28952380952380952</v>
      </c>
      <c r="E22" s="21">
        <v>0.21047619047619048</v>
      </c>
      <c r="F22" s="34">
        <v>152.66447368421055</v>
      </c>
      <c r="G22" s="34">
        <v>5793.980263157895</v>
      </c>
      <c r="H22" s="35">
        <v>10.904605263157896</v>
      </c>
      <c r="I22" s="35">
        <v>0.40783223684210529</v>
      </c>
      <c r="J22" s="35">
        <v>0.15048355263157895</v>
      </c>
      <c r="K22" s="35">
        <v>0.15121052631578949</v>
      </c>
      <c r="L22" s="35">
        <v>4.1437500000000002E-2</v>
      </c>
      <c r="M22" s="35">
        <v>0.27625</v>
      </c>
      <c r="N22" s="35">
        <v>0.16720394736842106</v>
      </c>
      <c r="O22" s="35">
        <v>4.5799342105263159E-2</v>
      </c>
      <c r="P22" s="35">
        <v>1.0904605263157894E-2</v>
      </c>
      <c r="Q22" s="35">
        <v>0.22536184210526319</v>
      </c>
      <c r="R22" s="35">
        <v>0.22245394736842106</v>
      </c>
      <c r="S22" s="35">
        <v>0.13376315789473683</v>
      </c>
      <c r="T22" s="35">
        <v>0.45944736842105266</v>
      </c>
      <c r="U22" s="35">
        <v>0.28133881578947367</v>
      </c>
      <c r="V22" s="35">
        <v>2.7167006578947368</v>
      </c>
      <c r="W22" s="34">
        <v>512.17788059893314</v>
      </c>
      <c r="X22" s="35">
        <v>0.9951923076923076</v>
      </c>
      <c r="Y22" s="35">
        <v>1.6521739130434785</v>
      </c>
      <c r="Z22" s="35">
        <v>37.952380952380949</v>
      </c>
    </row>
    <row r="23" spans="1:33" s="20" customFormat="1" ht="12">
      <c r="A23" s="20">
        <v>1260</v>
      </c>
      <c r="B23" s="35">
        <v>384.14634146341467</v>
      </c>
      <c r="C23" s="20">
        <v>354</v>
      </c>
      <c r="D23" s="21">
        <v>0.16857142857142857</v>
      </c>
      <c r="E23" s="21">
        <v>0.33142857142857141</v>
      </c>
      <c r="F23" s="34">
        <v>589.83050847457616</v>
      </c>
      <c r="G23" s="34">
        <v>6802.7118644067796</v>
      </c>
      <c r="H23" s="35">
        <v>25.559322033898301</v>
      </c>
      <c r="I23" s="35">
        <v>1.4883389830508473</v>
      </c>
      <c r="J23" s="35">
        <v>0.19071186440677967</v>
      </c>
      <c r="K23" s="35">
        <v>0.42664406779661018</v>
      </c>
      <c r="L23" s="35">
        <v>8.2576271186440675E-2</v>
      </c>
      <c r="M23" s="35">
        <v>0.25362711864406778</v>
      </c>
      <c r="N23" s="35">
        <v>0.31850847457627118</v>
      </c>
      <c r="O23" s="35">
        <v>0.14352542372881355</v>
      </c>
      <c r="P23" s="35">
        <v>5.8983050847457629E-3</v>
      </c>
      <c r="Q23" s="35">
        <v>0</v>
      </c>
      <c r="R23" s="35">
        <v>0.45613559322033898</v>
      </c>
      <c r="S23" s="35">
        <v>0.15728813559322033</v>
      </c>
      <c r="T23" s="35">
        <v>5.1885423728813551</v>
      </c>
      <c r="U23" s="35">
        <v>7.4711864406779654E-2</v>
      </c>
      <c r="V23" s="35">
        <v>0</v>
      </c>
      <c r="W23" s="34">
        <v>251.50832303554557</v>
      </c>
      <c r="X23" s="35">
        <v>0.44700460829493088</v>
      </c>
      <c r="Y23" s="35">
        <v>0.79629629629629628</v>
      </c>
      <c r="Z23" s="35">
        <v>11.533333333333335</v>
      </c>
      <c r="AA23" s="20">
        <v>-57.7</v>
      </c>
      <c r="AB23" s="20">
        <v>-13</v>
      </c>
      <c r="AG23" s="105">
        <f>(AB23+1000)/(AA23+1000)</f>
        <v>1.0474371219356893</v>
      </c>
    </row>
    <row r="24" spans="1:33" s="20" customFormat="1" ht="12">
      <c r="A24" s="20">
        <v>1320</v>
      </c>
      <c r="B24" s="35">
        <v>402.4390243902439</v>
      </c>
      <c r="C24" s="20">
        <v>422</v>
      </c>
      <c r="D24" s="21">
        <v>0.20095238095238094</v>
      </c>
      <c r="E24" s="21">
        <v>0.29904761904761906</v>
      </c>
      <c r="F24" s="34">
        <v>446.44549763033183</v>
      </c>
      <c r="G24" s="34">
        <v>8065.7819905213282</v>
      </c>
      <c r="H24" s="35">
        <v>32.739336492890999</v>
      </c>
      <c r="I24" s="35">
        <v>3.4614407582938393</v>
      </c>
      <c r="J24" s="35">
        <v>1.0119431279620854</v>
      </c>
      <c r="K24" s="35">
        <v>1.5342843601895735</v>
      </c>
      <c r="L24" s="35">
        <v>0.19345971563981046</v>
      </c>
      <c r="M24" s="35">
        <v>1.8363791469194315</v>
      </c>
      <c r="N24" s="35">
        <v>1.3051090047393368</v>
      </c>
      <c r="O24" s="35">
        <v>0.40031279620853089</v>
      </c>
      <c r="P24" s="35">
        <v>2.8274881516587681E-2</v>
      </c>
      <c r="Q24" s="35">
        <v>1.4792227488151661</v>
      </c>
      <c r="R24" s="35">
        <v>0.49109004739336498</v>
      </c>
      <c r="S24" s="35">
        <v>1.5848815165876777</v>
      </c>
      <c r="T24" s="35">
        <v>0.43900473933649292</v>
      </c>
      <c r="U24" s="35">
        <v>1.2351658767772513</v>
      </c>
      <c r="V24" s="35">
        <v>9.9869857819905228</v>
      </c>
      <c r="W24" s="34">
        <v>222.8068733042835</v>
      </c>
      <c r="X24" s="35">
        <v>0.65955383123181388</v>
      </c>
      <c r="Y24" s="35">
        <v>1.4070695553021664</v>
      </c>
      <c r="Z24" s="35">
        <v>18.066666666666666</v>
      </c>
    </row>
    <row r="25" spans="1:33" s="20" customFormat="1" ht="12">
      <c r="A25" s="20">
        <v>1380</v>
      </c>
      <c r="B25" s="35">
        <v>420.73170731707319</v>
      </c>
      <c r="C25" s="20">
        <v>518</v>
      </c>
      <c r="D25" s="21">
        <v>0.24666666666666665</v>
      </c>
      <c r="E25" s="21">
        <v>0.25333333333333335</v>
      </c>
      <c r="F25" s="34">
        <v>400.54054054054063</v>
      </c>
      <c r="G25" s="34">
        <v>15857.2972972973</v>
      </c>
      <c r="H25" s="35">
        <v>46.216216216216225</v>
      </c>
      <c r="I25" s="35">
        <v>4.8311351351351357</v>
      </c>
      <c r="J25" s="35">
        <v>1.4080540540540543</v>
      </c>
      <c r="K25" s="35">
        <v>2.1505945945945952</v>
      </c>
      <c r="L25" s="35">
        <v>0.20232432432432437</v>
      </c>
      <c r="M25" s="35">
        <v>2.4617837837837842</v>
      </c>
      <c r="N25" s="35">
        <v>1.5508108108108112</v>
      </c>
      <c r="O25" s="35">
        <v>0.42929729729729738</v>
      </c>
      <c r="P25" s="35">
        <v>0.10475675675675677</v>
      </c>
      <c r="Q25" s="35">
        <v>2.2060540540540545</v>
      </c>
      <c r="R25" s="35">
        <v>0.77951351351351361</v>
      </c>
      <c r="S25" s="35">
        <v>1.5312972972972976</v>
      </c>
      <c r="T25" s="35">
        <v>1.2581081081081085</v>
      </c>
      <c r="U25" s="35">
        <v>1.9349189189189193</v>
      </c>
      <c r="V25" s="35">
        <v>13.446864864864867</v>
      </c>
      <c r="W25" s="34">
        <v>310.63898277804606</v>
      </c>
      <c r="X25" s="35">
        <v>0.65472779369627498</v>
      </c>
      <c r="Y25" s="35">
        <v>1.5874172185430462</v>
      </c>
      <c r="Z25" s="35">
        <v>39.589743589743591</v>
      </c>
      <c r="AA25" s="20">
        <v>-52.2</v>
      </c>
      <c r="AB25" s="20">
        <v>-11.5</v>
      </c>
      <c r="AG25" s="105">
        <f>(AB25+1000)/(AA25+1000)</f>
        <v>1.0429415488499685</v>
      </c>
    </row>
    <row r="26" spans="1:33" s="20" customFormat="1" ht="12">
      <c r="A26" s="20">
        <v>1440</v>
      </c>
      <c r="B26" s="35">
        <v>439.02439024390247</v>
      </c>
      <c r="C26" s="20">
        <v>422</v>
      </c>
      <c r="D26" s="21">
        <v>0.20095238095238094</v>
      </c>
      <c r="E26" s="21">
        <v>0.29904761904761906</v>
      </c>
      <c r="F26" s="34">
        <v>937.53554502369673</v>
      </c>
      <c r="G26" s="34">
        <v>13705.876777251187</v>
      </c>
      <c r="H26" s="35">
        <v>159.23222748815166</v>
      </c>
      <c r="I26" s="35">
        <v>5.3394881516587684</v>
      </c>
      <c r="J26" s="35">
        <v>0.95688151658767795</v>
      </c>
      <c r="K26" s="35">
        <v>1.8691184834123227</v>
      </c>
      <c r="L26" s="35">
        <v>0.20536492890995264</v>
      </c>
      <c r="M26" s="35">
        <v>1.5030331753554504</v>
      </c>
      <c r="N26" s="35">
        <v>1.3363601895734598</v>
      </c>
      <c r="O26" s="35">
        <v>0</v>
      </c>
      <c r="P26" s="35">
        <v>0</v>
      </c>
      <c r="Q26" s="35">
        <v>0</v>
      </c>
      <c r="R26" s="35">
        <v>1.1235545023696683</v>
      </c>
      <c r="S26" s="35">
        <v>1.041706161137441</v>
      </c>
      <c r="T26" s="35">
        <v>2.3869952606635074</v>
      </c>
      <c r="U26" s="35">
        <v>0.66371563981042658</v>
      </c>
      <c r="V26" s="35">
        <v>0</v>
      </c>
      <c r="W26" s="34">
        <v>83.282092089557651</v>
      </c>
      <c r="X26" s="35">
        <v>0.51194267515923564</v>
      </c>
      <c r="Y26" s="35">
        <v>1.1247216035634744</v>
      </c>
      <c r="Z26" s="35">
        <v>14.61904761904762</v>
      </c>
    </row>
    <row r="27" spans="1:33" s="20" customFormat="1" ht="12">
      <c r="A27" s="20">
        <v>1500</v>
      </c>
      <c r="B27" s="35">
        <v>457.31707317073176</v>
      </c>
      <c r="C27" s="20">
        <v>466</v>
      </c>
      <c r="D27" s="21">
        <v>0.22190476190476191</v>
      </c>
      <c r="E27" s="21">
        <v>0.27809523809523806</v>
      </c>
      <c r="F27" s="34">
        <v>488.75536480686685</v>
      </c>
      <c r="G27" s="34">
        <v>12030.901287553646</v>
      </c>
      <c r="H27" s="35">
        <v>256.90987124463516</v>
      </c>
      <c r="I27" s="35">
        <v>6.3412875536480673</v>
      </c>
      <c r="J27" s="35">
        <v>0.97500429184549342</v>
      </c>
      <c r="K27" s="35">
        <v>1.8322060085836906</v>
      </c>
      <c r="L27" s="35">
        <v>0.22181974248927036</v>
      </c>
      <c r="M27" s="35">
        <v>1.5301802575107295</v>
      </c>
      <c r="N27" s="35">
        <v>1.3534763948497854</v>
      </c>
      <c r="O27" s="35">
        <v>0.36468669527896985</v>
      </c>
      <c r="P27" s="35">
        <v>5.5141630901287542E-2</v>
      </c>
      <c r="Q27" s="35">
        <v>1.3747811158798282</v>
      </c>
      <c r="R27" s="35">
        <v>0.45742489270386261</v>
      </c>
      <c r="S27" s="35">
        <v>1.1053390557939913</v>
      </c>
      <c r="T27" s="35">
        <v>0.60655793991416296</v>
      </c>
      <c r="U27" s="35">
        <v>1.0238798283261801</v>
      </c>
      <c r="V27" s="35">
        <v>8.836446351931329</v>
      </c>
      <c r="W27" s="34">
        <v>45.701228220508433</v>
      </c>
      <c r="X27" s="35">
        <v>0.53214774281805743</v>
      </c>
      <c r="Y27" s="35">
        <v>1.1305555555555555</v>
      </c>
      <c r="Z27" s="35">
        <v>24.615384615384617</v>
      </c>
      <c r="AA27" s="20">
        <v>-48.5</v>
      </c>
      <c r="AB27" s="20">
        <v>-14.3</v>
      </c>
      <c r="AC27" s="20">
        <v>-34.200000000000003</v>
      </c>
      <c r="AG27" s="105">
        <f>(AB27+1000)/(AA27+1000)</f>
        <v>1.0359432475039412</v>
      </c>
    </row>
    <row r="28" spans="1:33" s="20" customFormat="1" ht="12">
      <c r="A28" s="20">
        <v>1560</v>
      </c>
      <c r="B28" s="35">
        <v>475.60975609756099</v>
      </c>
      <c r="C28" s="20">
        <v>453</v>
      </c>
      <c r="D28" s="21">
        <v>0.21571428571428569</v>
      </c>
      <c r="E28" s="21">
        <v>0.28428571428571431</v>
      </c>
      <c r="F28" s="34">
        <v>461.2582781456955</v>
      </c>
      <c r="G28" s="34">
        <v>11215.16556291391</v>
      </c>
      <c r="H28" s="35">
        <v>403.27152317880808</v>
      </c>
      <c r="I28" s="35">
        <v>7.08360927152318</v>
      </c>
      <c r="J28" s="35">
        <v>2.2944304635761594</v>
      </c>
      <c r="K28" s="35">
        <v>1.2190397350993381</v>
      </c>
      <c r="L28" s="35">
        <v>0.18713907284768214</v>
      </c>
      <c r="M28" s="35">
        <v>1.0543046357615897</v>
      </c>
      <c r="N28" s="35">
        <v>0.82103973509933792</v>
      </c>
      <c r="O28" s="35">
        <v>0.13560993377483446</v>
      </c>
      <c r="P28" s="35">
        <v>6.4576158940397366E-2</v>
      </c>
      <c r="Q28" s="35">
        <v>1.0556225165562916</v>
      </c>
      <c r="R28" s="35">
        <v>0.40063576158940406</v>
      </c>
      <c r="S28" s="35">
        <v>0.61808609271523185</v>
      </c>
      <c r="T28" s="35">
        <v>0.72878807947019886</v>
      </c>
      <c r="U28" s="35">
        <v>0.84344370860927165</v>
      </c>
      <c r="V28" s="35">
        <v>7.2918344370860941</v>
      </c>
      <c r="W28" s="34">
        <v>27.330389401846645</v>
      </c>
      <c r="X28" s="35">
        <v>1.882162162162162</v>
      </c>
      <c r="Y28" s="35">
        <v>1.2841091492776888</v>
      </c>
      <c r="Z28" s="35">
        <v>24.314285714285713</v>
      </c>
    </row>
    <row r="29" spans="1:33" s="20" customFormat="1" ht="12">
      <c r="A29" s="40">
        <v>1620</v>
      </c>
      <c r="B29" s="35">
        <v>493.90243902439028</v>
      </c>
      <c r="C29" s="40">
        <v>481</v>
      </c>
      <c r="D29" s="41">
        <v>0.22904761904761903</v>
      </c>
      <c r="E29" s="41">
        <v>0.27095238095238094</v>
      </c>
      <c r="F29" s="42">
        <v>674.28274428274437</v>
      </c>
      <c r="G29" s="42">
        <v>20914.594594594597</v>
      </c>
      <c r="H29" s="43">
        <v>2174.2661122661125</v>
      </c>
      <c r="I29" s="43">
        <v>6.7002411642411648</v>
      </c>
      <c r="J29" s="43">
        <v>193.35826611226614</v>
      </c>
      <c r="K29" s="43">
        <v>0.39983783783783788</v>
      </c>
      <c r="L29" s="43">
        <v>3.5110020790020791</v>
      </c>
      <c r="M29" s="43">
        <v>0.71923492723492732</v>
      </c>
      <c r="N29" s="43">
        <v>0.3383243243243243</v>
      </c>
      <c r="O29" s="43">
        <v>8.9904365904365915E-2</v>
      </c>
      <c r="P29" s="43">
        <v>0.56781704781704778</v>
      </c>
      <c r="Q29" s="43">
        <v>1.2740395010395011</v>
      </c>
      <c r="R29" s="43">
        <v>0.12420997920997921</v>
      </c>
      <c r="S29" s="43">
        <v>0.28035966735966733</v>
      </c>
      <c r="T29" s="43">
        <v>0.180991683991684</v>
      </c>
      <c r="U29" s="43">
        <v>0.34778794178794181</v>
      </c>
      <c r="V29" s="43">
        <v>1.996823284823285</v>
      </c>
      <c r="W29" s="42">
        <v>9.589599840317975</v>
      </c>
      <c r="X29" s="43">
        <v>483.59171597633139</v>
      </c>
      <c r="Y29" s="43">
        <v>2.1258741258741263</v>
      </c>
      <c r="Z29" s="35">
        <v>31.017543859649123</v>
      </c>
      <c r="AA29" s="20">
        <v>-47</v>
      </c>
      <c r="AB29" s="20">
        <v>-11.7</v>
      </c>
      <c r="AC29" s="20">
        <v>-34.4</v>
      </c>
      <c r="AG29" s="105">
        <f>(AB29+1000)/(AA29+1000)</f>
        <v>1.0370409233997901</v>
      </c>
    </row>
    <row r="30" spans="1:33" s="20" customFormat="1" ht="12">
      <c r="A30" s="40">
        <v>1680</v>
      </c>
      <c r="B30" s="35">
        <v>512.19512195121956</v>
      </c>
      <c r="C30" s="40">
        <v>489</v>
      </c>
      <c r="D30" s="41">
        <v>0.23285714285714287</v>
      </c>
      <c r="E30" s="41">
        <v>0.26714285714285713</v>
      </c>
      <c r="F30" s="42">
        <v>883.37423312883425</v>
      </c>
      <c r="G30" s="42">
        <v>11185.582822085888</v>
      </c>
      <c r="H30" s="43">
        <v>996.95092024539872</v>
      </c>
      <c r="I30" s="43">
        <v>3.1365521472392635</v>
      </c>
      <c r="J30" s="43">
        <v>53.356950920245389</v>
      </c>
      <c r="K30" s="43">
        <v>0.44283435582822078</v>
      </c>
      <c r="L30" s="43">
        <v>1.031368098159509</v>
      </c>
      <c r="M30" s="43">
        <v>0.6734294478527606</v>
      </c>
      <c r="N30" s="43">
        <v>0.39465030674846618</v>
      </c>
      <c r="O30" s="43">
        <v>7.2276073619631884E-2</v>
      </c>
      <c r="P30" s="43">
        <v>0.45430674846625763</v>
      </c>
      <c r="Q30" s="43">
        <v>1.1857865030674848</v>
      </c>
      <c r="R30" s="43">
        <v>0.29025153374233126</v>
      </c>
      <c r="S30" s="43">
        <v>0.32007975460122701</v>
      </c>
      <c r="T30" s="43">
        <v>0.54034969325153359</v>
      </c>
      <c r="U30" s="43">
        <v>0.66539877300613492</v>
      </c>
      <c r="V30" s="43">
        <v>9.7756257668711655</v>
      </c>
      <c r="W30" s="42">
        <v>11.18460447797149</v>
      </c>
      <c r="X30" s="43">
        <v>120.48963730569947</v>
      </c>
      <c r="Y30" s="43">
        <v>1.7063953488372092</v>
      </c>
      <c r="Z30" s="35">
        <v>12.662337662337661</v>
      </c>
      <c r="AA30" s="20">
        <v>-45.2</v>
      </c>
      <c r="AB30" s="20">
        <v>-10</v>
      </c>
      <c r="AC30" s="20">
        <v>-35.799999999999997</v>
      </c>
      <c r="AG30" s="105">
        <f t="shared" ref="AG30:AG44" si="0">(AB30+1000)/(AA30+1000)</f>
        <v>1.0368663594470047</v>
      </c>
    </row>
    <row r="31" spans="1:33" s="20" customFormat="1" ht="12">
      <c r="A31" s="40">
        <v>1740</v>
      </c>
      <c r="B31" s="35">
        <v>530.48780487804879</v>
      </c>
      <c r="C31" s="40">
        <v>465</v>
      </c>
      <c r="D31" s="41">
        <v>0.22142857142857142</v>
      </c>
      <c r="E31" s="41">
        <v>0.27857142857142858</v>
      </c>
      <c r="F31" s="42">
        <v>1056.7741935483871</v>
      </c>
      <c r="G31" s="42">
        <v>17122.258064516132</v>
      </c>
      <c r="H31" s="43">
        <v>1305.8709677419354</v>
      </c>
      <c r="I31" s="43">
        <v>3.2709677419354843</v>
      </c>
      <c r="J31" s="43">
        <v>43.607032258064521</v>
      </c>
      <c r="K31" s="43">
        <v>0.27300000000000002</v>
      </c>
      <c r="L31" s="43">
        <v>0.91964516129032259</v>
      </c>
      <c r="M31" s="43">
        <v>0.33464516129032268</v>
      </c>
      <c r="N31" s="43">
        <v>0.22016129032258067</v>
      </c>
      <c r="O31" s="43">
        <v>3.3967741935483874E-2</v>
      </c>
      <c r="P31" s="43">
        <v>0.15600000000000003</v>
      </c>
      <c r="Q31" s="43">
        <v>0</v>
      </c>
      <c r="R31" s="43">
        <v>0.53719354838709676</v>
      </c>
      <c r="S31" s="43">
        <v>0.18870967741935485</v>
      </c>
      <c r="T31" s="43">
        <v>0.29816129032258065</v>
      </c>
      <c r="U31" s="43">
        <v>0.26922580645161293</v>
      </c>
      <c r="V31" s="43">
        <v>3.1250322580645165</v>
      </c>
      <c r="W31" s="42">
        <v>13.078992888718052</v>
      </c>
      <c r="X31" s="43">
        <v>159.73271889400922</v>
      </c>
      <c r="Y31" s="43">
        <v>1.52</v>
      </c>
      <c r="Z31" s="35">
        <v>16.202380952380956</v>
      </c>
      <c r="AA31" s="20">
        <v>-45</v>
      </c>
      <c r="AB31" s="20">
        <v>-10.6</v>
      </c>
      <c r="AC31" s="20">
        <v>-34</v>
      </c>
      <c r="AG31" s="105">
        <f t="shared" si="0"/>
        <v>1.0360209424083768</v>
      </c>
    </row>
    <row r="32" spans="1:33" s="20" customFormat="1" ht="12">
      <c r="A32" s="20">
        <v>1800</v>
      </c>
      <c r="B32" s="35">
        <v>548.78048780487813</v>
      </c>
      <c r="C32" s="20">
        <v>502</v>
      </c>
      <c r="D32" s="21">
        <v>0.23904761904761904</v>
      </c>
      <c r="E32" s="21">
        <v>0.26095238095238094</v>
      </c>
      <c r="F32" s="34">
        <v>1015.2191235059761</v>
      </c>
      <c r="G32" s="34">
        <v>13798.247011952191</v>
      </c>
      <c r="H32" s="35">
        <v>605.85657370517924</v>
      </c>
      <c r="I32" s="35">
        <v>2.5271314741035855</v>
      </c>
      <c r="J32" s="35">
        <v>16.013171314741037</v>
      </c>
      <c r="K32" s="35">
        <v>0.29474103585657374</v>
      </c>
      <c r="L32" s="35">
        <v>0.38425498007968129</v>
      </c>
      <c r="M32" s="35">
        <v>0.36897211155378484</v>
      </c>
      <c r="N32" s="35">
        <v>0.29910756972111557</v>
      </c>
      <c r="O32" s="35">
        <v>3.7115537848605579E-2</v>
      </c>
      <c r="P32" s="35">
        <v>8.6239043824701184E-2</v>
      </c>
      <c r="Q32" s="35">
        <v>0.37661354581673301</v>
      </c>
      <c r="R32" s="35">
        <v>0.19976892430278884</v>
      </c>
      <c r="S32" s="35">
        <v>0.24670916334661355</v>
      </c>
      <c r="T32" s="35">
        <v>0.25107569721115536</v>
      </c>
      <c r="U32" s="35">
        <v>0</v>
      </c>
      <c r="V32" s="35">
        <v>12.923848605577689</v>
      </c>
      <c r="W32" s="34">
        <v>22.680171895606616</v>
      </c>
      <c r="X32" s="35">
        <v>54.329629629629629</v>
      </c>
      <c r="Y32" s="35">
        <v>1.2335766423357661</v>
      </c>
      <c r="Z32" s="35">
        <v>13.591397849462366</v>
      </c>
      <c r="AA32" s="20">
        <v>-46.3</v>
      </c>
      <c r="AB32" s="20">
        <v>-9.9</v>
      </c>
      <c r="AC32" s="20">
        <v>-33</v>
      </c>
      <c r="AG32" s="105">
        <f t="shared" si="0"/>
        <v>1.0381671385131592</v>
      </c>
    </row>
    <row r="33" spans="1:33" s="20" customFormat="1" ht="12">
      <c r="A33" s="20">
        <v>1860</v>
      </c>
      <c r="B33" s="35">
        <v>567.07317073170736</v>
      </c>
      <c r="C33" s="20">
        <v>548</v>
      </c>
      <c r="D33" s="21">
        <v>0.26095238095238094</v>
      </c>
      <c r="E33" s="21">
        <v>0.23904761904761906</v>
      </c>
      <c r="F33" s="34">
        <v>595.43795620437959</v>
      </c>
      <c r="G33" s="34">
        <v>14684.416058394161</v>
      </c>
      <c r="H33" s="35">
        <v>320.6204379562044</v>
      </c>
      <c r="I33" s="35">
        <v>2.6464927007299273</v>
      </c>
      <c r="J33" s="35">
        <v>8.1968905109489079</v>
      </c>
      <c r="K33" s="35">
        <v>0.38657664233576644</v>
      </c>
      <c r="L33" s="35">
        <v>0.19145620437956207</v>
      </c>
      <c r="M33" s="35">
        <v>0.20519708029197084</v>
      </c>
      <c r="N33" s="35">
        <v>7.8781021897810222E-2</v>
      </c>
      <c r="O33" s="35">
        <v>0</v>
      </c>
      <c r="P33" s="35">
        <v>0</v>
      </c>
      <c r="Q33" s="35">
        <v>0</v>
      </c>
      <c r="R33" s="35">
        <v>0.26107664233576644</v>
      </c>
      <c r="S33" s="35">
        <v>0.10076642335766425</v>
      </c>
      <c r="T33" s="35">
        <v>0.47726642335766434</v>
      </c>
      <c r="U33" s="35">
        <v>0</v>
      </c>
      <c r="V33" s="35">
        <v>0</v>
      </c>
      <c r="W33" s="34">
        <v>45.425048669695002</v>
      </c>
      <c r="X33" s="35">
        <v>21.203791469194318</v>
      </c>
      <c r="Y33" s="35">
        <v>2.6046511627906979</v>
      </c>
      <c r="Z33" s="35">
        <v>24.661538461538463</v>
      </c>
      <c r="AA33" s="20">
        <v>-47.1</v>
      </c>
      <c r="AB33" s="20">
        <v>-8.9</v>
      </c>
      <c r="AC33" s="20">
        <v>-33.799999999999997</v>
      </c>
      <c r="AG33" s="105">
        <f t="shared" si="0"/>
        <v>1.0400881519571834</v>
      </c>
    </row>
    <row r="34" spans="1:33" s="20" customFormat="1" ht="12">
      <c r="A34" s="20">
        <v>1920</v>
      </c>
      <c r="B34" s="35">
        <v>585.36585365853659</v>
      </c>
      <c r="C34" s="20">
        <v>480</v>
      </c>
      <c r="D34" s="21">
        <v>0.22857142857142856</v>
      </c>
      <c r="E34" s="21">
        <v>0.27142857142857146</v>
      </c>
      <c r="F34" s="34">
        <v>605.625</v>
      </c>
      <c r="G34" s="34">
        <v>11993.75</v>
      </c>
      <c r="H34" s="35">
        <v>241.0625</v>
      </c>
      <c r="I34" s="35">
        <v>4.1313125000000008</v>
      </c>
      <c r="J34" s="35">
        <v>9.1473125000000017</v>
      </c>
      <c r="K34" s="35">
        <v>0.3776250000000001</v>
      </c>
      <c r="L34" s="35">
        <v>0.40137500000000015</v>
      </c>
      <c r="M34" s="35">
        <v>0.4453125</v>
      </c>
      <c r="N34" s="35">
        <v>0.25650000000000001</v>
      </c>
      <c r="O34" s="35">
        <v>2.375E-2</v>
      </c>
      <c r="P34" s="35">
        <v>4.5125000000000005E-2</v>
      </c>
      <c r="Q34" s="35">
        <v>0.36931250000000004</v>
      </c>
      <c r="R34" s="35">
        <v>0.17575000000000002</v>
      </c>
      <c r="S34" s="35">
        <v>0.15081250000000002</v>
      </c>
      <c r="T34" s="35">
        <v>0.41087499999999999</v>
      </c>
      <c r="U34" s="35">
        <v>0.29331250000000003</v>
      </c>
      <c r="V34" s="35">
        <v>0</v>
      </c>
      <c r="W34" s="34">
        <v>48.91538606831687</v>
      </c>
      <c r="X34" s="35">
        <v>24.223270440251572</v>
      </c>
      <c r="Y34" s="35">
        <v>1.7361111111111114</v>
      </c>
      <c r="Z34" s="35">
        <v>19.803921568627452</v>
      </c>
      <c r="AA34" s="20">
        <v>-47.2</v>
      </c>
      <c r="AB34" s="20">
        <v>-8.8000000000000007</v>
      </c>
      <c r="AC34" s="20">
        <v>-32.1</v>
      </c>
      <c r="AG34" s="105">
        <f t="shared" si="0"/>
        <v>1.040302267002519</v>
      </c>
    </row>
    <row r="35" spans="1:33" s="20" customFormat="1" ht="12">
      <c r="A35" s="20">
        <v>1980</v>
      </c>
      <c r="B35" s="35">
        <v>603.65853658536594</v>
      </c>
      <c r="C35" s="20">
        <v>455</v>
      </c>
      <c r="D35" s="21">
        <v>0.21666666666666665</v>
      </c>
      <c r="E35" s="21">
        <v>0.28333333333333333</v>
      </c>
      <c r="F35" s="34">
        <v>745.38461538461547</v>
      </c>
      <c r="G35" s="34">
        <v>13992.307692307693</v>
      </c>
      <c r="H35" s="35">
        <v>312.5384615384616</v>
      </c>
      <c r="I35" s="35">
        <v>5.5472307692307696</v>
      </c>
      <c r="J35" s="35">
        <v>6.3815384615384625</v>
      </c>
      <c r="K35" s="35">
        <v>0.2366923076923077</v>
      </c>
      <c r="L35" s="35">
        <v>0.32038461538461543</v>
      </c>
      <c r="M35" s="35">
        <v>0.27984615384615386</v>
      </c>
      <c r="N35" s="35">
        <v>0.14646153846153848</v>
      </c>
      <c r="O35" s="35">
        <v>4.1846153846153852E-2</v>
      </c>
      <c r="P35" s="35">
        <v>4.5769230769230777E-2</v>
      </c>
      <c r="Q35" s="35">
        <v>0</v>
      </c>
      <c r="R35" s="35">
        <v>0.24846153846153848</v>
      </c>
      <c r="S35" s="35">
        <v>7.8461538461538458E-2</v>
      </c>
      <c r="T35" s="35">
        <v>0</v>
      </c>
      <c r="U35" s="35">
        <v>0.13469230769230769</v>
      </c>
      <c r="V35" s="35">
        <v>1.269769230769231</v>
      </c>
      <c r="W35" s="34">
        <v>43.989113722136793</v>
      </c>
      <c r="X35" s="35">
        <v>26.961325966850833</v>
      </c>
      <c r="Y35" s="35">
        <v>1.9107142857142856</v>
      </c>
      <c r="Z35" s="35">
        <v>18.771929824561404</v>
      </c>
      <c r="AA35" s="20">
        <v>-47.5</v>
      </c>
      <c r="AB35" s="20">
        <v>-9.6</v>
      </c>
      <c r="AC35" s="20">
        <v>-31.9</v>
      </c>
      <c r="AG35" s="105">
        <f t="shared" si="0"/>
        <v>1.0397900262467192</v>
      </c>
    </row>
    <row r="36" spans="1:33" s="20" customFormat="1" ht="12">
      <c r="A36" s="20">
        <v>2040</v>
      </c>
      <c r="B36" s="35">
        <v>621.95121951219517</v>
      </c>
      <c r="C36" s="20">
        <v>485</v>
      </c>
      <c r="D36" s="21">
        <v>0.23095238095238094</v>
      </c>
      <c r="E36" s="21">
        <v>0.26904761904761909</v>
      </c>
      <c r="F36" s="34">
        <v>1095.0515463917529</v>
      </c>
      <c r="G36" s="34">
        <v>15820</v>
      </c>
      <c r="H36" s="35">
        <v>375.11340206185577</v>
      </c>
      <c r="I36" s="35">
        <v>7.4009175257731972</v>
      </c>
      <c r="J36" s="35">
        <v>4.0318865979381453</v>
      </c>
      <c r="K36" s="35">
        <v>0.36579381443298975</v>
      </c>
      <c r="L36" s="35">
        <v>0.24696907216494851</v>
      </c>
      <c r="M36" s="35">
        <v>0.30871134020618568</v>
      </c>
      <c r="N36" s="35">
        <v>0.1852268041237114</v>
      </c>
      <c r="O36" s="35">
        <v>3.1453608247422687E-2</v>
      </c>
      <c r="P36" s="35">
        <v>3.0288659793814437E-2</v>
      </c>
      <c r="Q36" s="35">
        <v>4.0773195876288672E-2</v>
      </c>
      <c r="R36" s="35">
        <v>5.9412371134020626E-2</v>
      </c>
      <c r="S36" s="35">
        <v>0.12348453608247426</v>
      </c>
      <c r="T36" s="35">
        <v>0.22017525773195881</v>
      </c>
      <c r="U36" s="35">
        <v>8.0381443298969096E-2</v>
      </c>
      <c r="V36" s="35">
        <v>3.3725257731958771</v>
      </c>
      <c r="W36" s="34">
        <v>41.357928814416191</v>
      </c>
      <c r="X36" s="35">
        <v>11.022292993630574</v>
      </c>
      <c r="Y36" s="35">
        <v>1.6666666666666667</v>
      </c>
      <c r="Z36" s="35">
        <v>14.446808510638297</v>
      </c>
      <c r="AA36" s="20">
        <v>-47.7</v>
      </c>
      <c r="AB36" s="20">
        <v>-7.8</v>
      </c>
      <c r="AC36" s="20">
        <v>-33.299999999999997</v>
      </c>
      <c r="AG36" s="105">
        <f t="shared" si="0"/>
        <v>1.0418985613777172</v>
      </c>
    </row>
    <row r="37" spans="1:33" s="20" customFormat="1" ht="12">
      <c r="A37" s="20">
        <v>2100</v>
      </c>
      <c r="B37" s="35">
        <v>640.2439024390244</v>
      </c>
      <c r="C37" s="20">
        <v>512</v>
      </c>
      <c r="D37" s="21">
        <v>0.24380952380952381</v>
      </c>
      <c r="E37" s="21">
        <v>0.25619047619047619</v>
      </c>
      <c r="F37" s="34">
        <v>609.453125</v>
      </c>
      <c r="G37" s="34">
        <v>12756.484375</v>
      </c>
      <c r="H37" s="35">
        <v>510.6796875</v>
      </c>
      <c r="I37" s="35">
        <v>29.058304687499998</v>
      </c>
      <c r="J37" s="35">
        <v>2.1383398437499999</v>
      </c>
      <c r="K37" s="35">
        <v>0.20700390625000001</v>
      </c>
      <c r="L37" s="35">
        <v>0.15131249999999999</v>
      </c>
      <c r="M37" s="35">
        <v>0.21330859375000003</v>
      </c>
      <c r="N37" s="35">
        <v>0.1113828125</v>
      </c>
      <c r="O37" s="35">
        <v>1.8914062499999999E-2</v>
      </c>
      <c r="P37" s="35">
        <v>2.837109375E-2</v>
      </c>
      <c r="Q37" s="35">
        <v>0</v>
      </c>
      <c r="R37" s="35">
        <v>0.25954296874999999</v>
      </c>
      <c r="S37" s="35">
        <v>8.4062499999999998E-2</v>
      </c>
      <c r="T37" s="35">
        <v>0.26794921875</v>
      </c>
      <c r="U37" s="35">
        <v>0.22276562499999999</v>
      </c>
      <c r="V37" s="35">
        <v>1.9449960937499999</v>
      </c>
      <c r="W37" s="34">
        <v>23.634586706226369</v>
      </c>
      <c r="X37" s="35">
        <v>10.32994923857868</v>
      </c>
      <c r="Y37" s="35">
        <v>1.9150943396226419</v>
      </c>
      <c r="Z37" s="35">
        <v>20.931034482758619</v>
      </c>
      <c r="AA37" s="20">
        <v>-47.9</v>
      </c>
      <c r="AB37" s="20">
        <v>-11</v>
      </c>
      <c r="AC37" s="20">
        <v>-28.3</v>
      </c>
      <c r="AG37" s="105">
        <f t="shared" si="0"/>
        <v>1.0387564331477785</v>
      </c>
    </row>
    <row r="38" spans="1:33" s="20" customFormat="1" ht="12">
      <c r="A38" s="20">
        <v>2160</v>
      </c>
      <c r="B38" s="35">
        <v>658.53658536585374</v>
      </c>
      <c r="C38" s="20">
        <v>316</v>
      </c>
      <c r="D38" s="21">
        <v>0.15047619047619049</v>
      </c>
      <c r="E38" s="21">
        <v>0.34952380952380951</v>
      </c>
      <c r="F38" s="34">
        <v>1463.3544303797466</v>
      </c>
      <c r="G38" s="34">
        <v>10336.39240506329</v>
      </c>
      <c r="H38" s="35">
        <v>734</v>
      </c>
      <c r="I38" s="35">
        <v>61.892924050632914</v>
      </c>
      <c r="J38" s="35">
        <v>7.4027151898734171</v>
      </c>
      <c r="K38" s="35">
        <v>2.4575063291139241</v>
      </c>
      <c r="L38" s="35">
        <v>0.1788544303797468</v>
      </c>
      <c r="M38" s="35">
        <v>0.22995569620253165</v>
      </c>
      <c r="N38" s="35">
        <v>0.21834177215189873</v>
      </c>
      <c r="O38" s="35">
        <v>0</v>
      </c>
      <c r="P38" s="35">
        <v>0</v>
      </c>
      <c r="Q38" s="35">
        <v>0</v>
      </c>
      <c r="R38" s="35">
        <v>0</v>
      </c>
      <c r="S38" s="35">
        <v>8.5943037974683542E-2</v>
      </c>
      <c r="T38" s="35">
        <v>0.26247468354430376</v>
      </c>
      <c r="U38" s="35">
        <v>0</v>
      </c>
      <c r="V38" s="35">
        <v>0</v>
      </c>
      <c r="W38" s="34">
        <v>12.98716459553008</v>
      </c>
      <c r="X38" s="35">
        <v>3.0122873345935726</v>
      </c>
      <c r="Y38" s="35">
        <v>1.053191489361702</v>
      </c>
      <c r="Z38" s="35">
        <v>7.0634920634920642</v>
      </c>
      <c r="AA38" s="20">
        <v>-47.1</v>
      </c>
      <c r="AB38" s="20">
        <v>-9.6999999999999993</v>
      </c>
      <c r="AC38" s="20">
        <v>-28.8</v>
      </c>
      <c r="AD38" s="20">
        <v>-26.5</v>
      </c>
      <c r="AG38" s="105">
        <f t="shared" si="0"/>
        <v>1.0392486095078182</v>
      </c>
    </row>
    <row r="39" spans="1:33" s="20" customFormat="1" ht="12">
      <c r="A39" s="20">
        <v>2220</v>
      </c>
      <c r="B39" s="35">
        <v>676.82926829268297</v>
      </c>
      <c r="C39" s="20">
        <v>408</v>
      </c>
      <c r="D39" s="21">
        <v>0.19428571428571428</v>
      </c>
      <c r="E39" s="21">
        <v>0.30571428571428572</v>
      </c>
      <c r="F39" s="34">
        <v>1730.8823529411764</v>
      </c>
      <c r="G39" s="34">
        <v>10810.14705882353</v>
      </c>
      <c r="H39" s="35">
        <v>1140.8088235294117</v>
      </c>
      <c r="I39" s="35">
        <v>34.570441176470588</v>
      </c>
      <c r="J39" s="35">
        <v>66.672014705882361</v>
      </c>
      <c r="K39" s="35">
        <v>2.7363676470588238</v>
      </c>
      <c r="L39" s="35">
        <v>1.754485294117647</v>
      </c>
      <c r="M39" s="35">
        <v>2.1824852941176469</v>
      </c>
      <c r="N39" s="35">
        <v>0.21714705882352942</v>
      </c>
      <c r="O39" s="35">
        <v>0</v>
      </c>
      <c r="P39" s="35">
        <v>1.696264705882353</v>
      </c>
      <c r="Q39" s="35">
        <v>3.5656176470588239</v>
      </c>
      <c r="R39" s="35">
        <v>0.68763235294117653</v>
      </c>
      <c r="S39" s="35">
        <v>0.4232794117647059</v>
      </c>
      <c r="T39" s="35">
        <v>1.4287647058823532</v>
      </c>
      <c r="U39" s="35">
        <v>0.39967647058823536</v>
      </c>
      <c r="V39" s="35">
        <v>23.244176470588236</v>
      </c>
      <c r="W39" s="34">
        <v>9.1971565123097303</v>
      </c>
      <c r="X39" s="35">
        <v>24.365152386428981</v>
      </c>
      <c r="Y39" s="35">
        <v>10.050724637681158</v>
      </c>
      <c r="Z39" s="35">
        <v>6.245454545454546</v>
      </c>
      <c r="AA39" s="20">
        <v>-47.3</v>
      </c>
      <c r="AB39" s="20">
        <v>-8.8000000000000007</v>
      </c>
      <c r="AC39" s="20">
        <v>-28.6</v>
      </c>
      <c r="AG39" s="105">
        <f t="shared" si="0"/>
        <v>1.0404114621601763</v>
      </c>
    </row>
    <row r="40" spans="1:33" s="20" customFormat="1" ht="12">
      <c r="A40" s="20">
        <v>2280</v>
      </c>
      <c r="B40" s="35">
        <v>695.1219512195122</v>
      </c>
      <c r="C40" s="20">
        <v>313</v>
      </c>
      <c r="D40" s="21">
        <v>0.14904761904761904</v>
      </c>
      <c r="E40" s="21">
        <v>0.35095238095238096</v>
      </c>
      <c r="F40" s="34">
        <v>2048.5303514376997</v>
      </c>
      <c r="G40" s="34">
        <v>12573.73801916933</v>
      </c>
      <c r="H40" s="35">
        <v>1066.6485623003196</v>
      </c>
      <c r="I40" s="35">
        <v>57.354140575079875</v>
      </c>
      <c r="J40" s="35">
        <v>22.22773162939297</v>
      </c>
      <c r="K40" s="35">
        <v>2.8161405750798725</v>
      </c>
      <c r="L40" s="35">
        <v>0.67342492012779553</v>
      </c>
      <c r="M40" s="35">
        <v>0.80528434504792346</v>
      </c>
      <c r="N40" s="35">
        <v>0.26607348242811507</v>
      </c>
      <c r="O40" s="35">
        <v>1.6482428115015976E-2</v>
      </c>
      <c r="P40" s="35">
        <v>0.40499680511182107</v>
      </c>
      <c r="Q40" s="35">
        <v>0.82883067092651752</v>
      </c>
      <c r="R40" s="35">
        <v>0.10124920127795527</v>
      </c>
      <c r="S40" s="35">
        <v>0.12008626198083067</v>
      </c>
      <c r="T40" s="35">
        <v>0.31081150159744414</v>
      </c>
      <c r="U40" s="35">
        <v>0.19072523961661345</v>
      </c>
      <c r="V40" s="35">
        <v>5.6511182108626205E-2</v>
      </c>
      <c r="W40" s="34">
        <v>11.186572760904815</v>
      </c>
      <c r="X40" s="35">
        <v>7.8929765886287617</v>
      </c>
      <c r="Y40" s="35">
        <v>3.0265486725663715</v>
      </c>
      <c r="Z40" s="35">
        <v>6.1379310344827589</v>
      </c>
      <c r="AA40" s="20">
        <v>-47.9</v>
      </c>
      <c r="AB40" s="20">
        <v>-8.5</v>
      </c>
      <c r="AC40" s="20">
        <v>-28.9</v>
      </c>
      <c r="AG40" s="105">
        <f t="shared" si="0"/>
        <v>1.0413822077512866</v>
      </c>
    </row>
    <row r="41" spans="1:33" s="20" customFormat="1" ht="12">
      <c r="A41" s="20">
        <v>2340</v>
      </c>
      <c r="B41" s="35">
        <v>713.41463414634154</v>
      </c>
      <c r="C41" s="20">
        <v>353</v>
      </c>
      <c r="D41" s="21">
        <v>0.1680952380952381</v>
      </c>
      <c r="E41" s="21">
        <v>0.33190476190476192</v>
      </c>
      <c r="F41" s="34">
        <v>1816.5439093484422</v>
      </c>
      <c r="G41" s="34">
        <v>10721.558073654391</v>
      </c>
      <c r="H41" s="35">
        <v>736.49008498583578</v>
      </c>
      <c r="I41" s="35">
        <v>23.751311614730877</v>
      </c>
      <c r="J41" s="35">
        <v>6.9265609065155811</v>
      </c>
      <c r="K41" s="35">
        <v>1.4828526912181303</v>
      </c>
      <c r="L41" s="35">
        <v>0.27840509915014161</v>
      </c>
      <c r="M41" s="35">
        <v>0.15203682719546743</v>
      </c>
      <c r="N41" s="35">
        <v>3.7969716713881021</v>
      </c>
      <c r="O41" s="35">
        <v>0</v>
      </c>
      <c r="P41" s="35">
        <v>0</v>
      </c>
      <c r="Q41" s="35">
        <v>0</v>
      </c>
      <c r="R41" s="35">
        <v>0</v>
      </c>
      <c r="S41" s="35">
        <v>4.6894475920679888</v>
      </c>
      <c r="T41" s="35">
        <v>0</v>
      </c>
      <c r="U41" s="35">
        <v>0</v>
      </c>
      <c r="V41" s="35">
        <v>0</v>
      </c>
      <c r="W41" s="34">
        <v>14.102833812518016</v>
      </c>
      <c r="X41" s="35">
        <v>4.6711051930758991</v>
      </c>
      <c r="Y41" s="35">
        <v>4.0041601664066562E-2</v>
      </c>
      <c r="Z41" s="35">
        <v>5.9021739130434776</v>
      </c>
      <c r="AA41" s="20">
        <v>-48.4</v>
      </c>
      <c r="AB41" s="20">
        <v>-9.1</v>
      </c>
      <c r="AC41" s="20">
        <v>-29.1</v>
      </c>
      <c r="AG41" s="105">
        <f t="shared" si="0"/>
        <v>1.0412988650693569</v>
      </c>
    </row>
    <row r="42" spans="1:33" s="20" customFormat="1" ht="12">
      <c r="A42" s="20">
        <v>2400</v>
      </c>
      <c r="B42" s="35">
        <v>731.70731707317077</v>
      </c>
      <c r="C42" s="20">
        <v>410</v>
      </c>
      <c r="D42" s="21">
        <v>0.19523809523809524</v>
      </c>
      <c r="E42" s="21">
        <v>0.30476190476190479</v>
      </c>
      <c r="F42" s="34">
        <v>1326.8292682926831</v>
      </c>
      <c r="G42" s="34">
        <v>10770.731707317074</v>
      </c>
      <c r="H42" s="35">
        <v>533.85365853658539</v>
      </c>
      <c r="I42" s="35">
        <v>16.967804878048781</v>
      </c>
      <c r="J42" s="35">
        <v>8.3075121951219515</v>
      </c>
      <c r="K42" s="35">
        <v>0.58848780487804886</v>
      </c>
      <c r="L42" s="35">
        <v>0.27785365853658539</v>
      </c>
      <c r="M42" s="35">
        <v>0.35278048780487808</v>
      </c>
      <c r="N42" s="35">
        <v>0.25131707317073176</v>
      </c>
      <c r="O42" s="35">
        <v>0.21853658536585369</v>
      </c>
      <c r="P42" s="35">
        <v>0.28721951219512198</v>
      </c>
      <c r="Q42" s="35">
        <v>0.29814634146341468</v>
      </c>
      <c r="R42" s="35">
        <v>0.17326829268292684</v>
      </c>
      <c r="S42" s="35">
        <v>0.27160975609756099</v>
      </c>
      <c r="T42" s="35">
        <v>0.3949268292682927</v>
      </c>
      <c r="U42" s="35">
        <v>0</v>
      </c>
      <c r="V42" s="35">
        <v>0</v>
      </c>
      <c r="W42" s="34">
        <v>19.553943378581348</v>
      </c>
      <c r="X42" s="35">
        <v>14.116710875331563</v>
      </c>
      <c r="Y42" s="35">
        <v>1.4037267080745339</v>
      </c>
      <c r="Z42" s="35">
        <v>8.117647058823529</v>
      </c>
      <c r="AA42" s="20">
        <v>-48.7</v>
      </c>
      <c r="AB42" s="20">
        <v>-9.1999999999999993</v>
      </c>
      <c r="AC42" s="20">
        <v>-29.7</v>
      </c>
      <c r="AG42" s="105">
        <f t="shared" si="0"/>
        <v>1.0415221276148428</v>
      </c>
    </row>
    <row r="43" spans="1:33" s="20" customFormat="1" ht="12">
      <c r="A43" s="20">
        <v>2460</v>
      </c>
      <c r="B43" s="35">
        <v>750</v>
      </c>
      <c r="C43" s="20">
        <v>392</v>
      </c>
      <c r="D43" s="21">
        <v>0.18666666666666665</v>
      </c>
      <c r="E43" s="21">
        <v>0.31333333333333335</v>
      </c>
      <c r="F43" s="34">
        <v>956.78571428571456</v>
      </c>
      <c r="G43" s="34">
        <v>10558.214285714288</v>
      </c>
      <c r="H43" s="35">
        <v>958.46428571428589</v>
      </c>
      <c r="I43" s="35">
        <v>8.4197142857142868</v>
      </c>
      <c r="J43" s="35">
        <v>4.2417500000000015</v>
      </c>
      <c r="K43" s="35">
        <v>0.46328571428571441</v>
      </c>
      <c r="L43" s="35">
        <v>0.15946428571428575</v>
      </c>
      <c r="M43" s="35">
        <v>0.25514285714285717</v>
      </c>
      <c r="N43" s="35">
        <v>0.23164285714285721</v>
      </c>
      <c r="O43" s="35">
        <v>0</v>
      </c>
      <c r="P43" s="35">
        <v>0.18464285714285716</v>
      </c>
      <c r="Q43" s="35">
        <v>0</v>
      </c>
      <c r="R43" s="35">
        <v>1.2320714285714287</v>
      </c>
      <c r="S43" s="35">
        <v>0.27696428571428577</v>
      </c>
      <c r="T43" s="35">
        <v>0.85775000000000023</v>
      </c>
      <c r="U43" s="35">
        <v>0.1460357142857143</v>
      </c>
      <c r="V43" s="35">
        <v>9.910285714285715</v>
      </c>
      <c r="W43" s="34">
        <v>10.919835560123332</v>
      </c>
      <c r="X43" s="35">
        <v>9.1557971014492754</v>
      </c>
      <c r="Y43" s="35">
        <v>1.1014492753623186</v>
      </c>
      <c r="Z43" s="35">
        <v>11.035087719298245</v>
      </c>
      <c r="AA43" s="20">
        <v>-48.5</v>
      </c>
      <c r="AB43" s="20">
        <v>-9.4</v>
      </c>
      <c r="AC43" s="20">
        <v>-29.6</v>
      </c>
      <c r="AG43" s="105">
        <f t="shared" si="0"/>
        <v>1.0410930110352077</v>
      </c>
    </row>
    <row r="44" spans="1:33" s="20" customFormat="1" ht="12">
      <c r="A44" s="20">
        <v>2520</v>
      </c>
      <c r="B44" s="35">
        <v>768.29268292682934</v>
      </c>
      <c r="C44" s="20">
        <v>357</v>
      </c>
      <c r="D44" s="21">
        <v>0.17</v>
      </c>
      <c r="E44" s="21">
        <v>0.33</v>
      </c>
      <c r="F44" s="34">
        <v>116.47058823529409</v>
      </c>
      <c r="G44" s="34">
        <v>7007.6470588235288</v>
      </c>
      <c r="H44" s="35">
        <v>941.47058823529392</v>
      </c>
      <c r="I44" s="35">
        <v>39.499058823529403</v>
      </c>
      <c r="J44" s="35">
        <v>4.800529411764705</v>
      </c>
      <c r="K44" s="35">
        <v>2.2051764705882348</v>
      </c>
      <c r="L44" s="35">
        <v>2.2634117647058818</v>
      </c>
      <c r="M44" s="35">
        <v>2.0964705882352939</v>
      </c>
      <c r="N44" s="35">
        <v>3.3174705882352935</v>
      </c>
      <c r="O44" s="35">
        <v>0.81141176470588217</v>
      </c>
      <c r="P44" s="35">
        <v>0.15141176470588233</v>
      </c>
      <c r="Q44" s="35">
        <v>5.9497058823529407</v>
      </c>
      <c r="R44" s="35">
        <v>3.3116470588235289</v>
      </c>
      <c r="S44" s="35">
        <v>7.4308235294117626</v>
      </c>
      <c r="T44" s="35">
        <v>13.357235294117645</v>
      </c>
      <c r="U44" s="35">
        <v>5.6565882352941168</v>
      </c>
      <c r="V44" s="35">
        <v>136.25311764705882</v>
      </c>
      <c r="W44" s="34">
        <v>7.1435921384867473</v>
      </c>
      <c r="X44" s="35">
        <v>2.17693661971831</v>
      </c>
      <c r="Y44" s="35">
        <v>0.63194850789935642</v>
      </c>
      <c r="Z44" s="35">
        <v>60.166666666666679</v>
      </c>
      <c r="AA44" s="20">
        <v>-46.2</v>
      </c>
      <c r="AB44" s="20">
        <v>-12.5</v>
      </c>
      <c r="AC44" s="20">
        <v>-29</v>
      </c>
      <c r="AG44" s="105">
        <f t="shared" si="0"/>
        <v>1.0353323547913609</v>
      </c>
    </row>
    <row r="45" spans="1:33" s="20" customFormat="1" ht="12">
      <c r="A45" s="20">
        <v>2580</v>
      </c>
      <c r="B45" s="35">
        <v>786.58536585365857</v>
      </c>
      <c r="C45" s="20">
        <v>368</v>
      </c>
      <c r="D45" s="21">
        <v>0.17523809523809525</v>
      </c>
      <c r="E45" s="21">
        <v>0.32476190476190475</v>
      </c>
      <c r="F45" s="34">
        <v>92.66304347826086</v>
      </c>
      <c r="G45" s="34">
        <v>17568.91304347826</v>
      </c>
      <c r="H45" s="35">
        <v>843.23369565217376</v>
      </c>
      <c r="I45" s="35">
        <v>11.304891304347825</v>
      </c>
      <c r="J45" s="35">
        <v>0.87103260869565202</v>
      </c>
      <c r="K45" s="35">
        <v>0.6653206521739129</v>
      </c>
      <c r="L45" s="35">
        <v>0.33729347826086953</v>
      </c>
      <c r="M45" s="35">
        <v>2.81325</v>
      </c>
      <c r="N45" s="35">
        <v>5.8970760869565204</v>
      </c>
      <c r="O45" s="35">
        <v>3.6435108695652167</v>
      </c>
      <c r="P45" s="35">
        <v>0.21127173913043476</v>
      </c>
      <c r="Q45" s="35">
        <v>15.969548913043477</v>
      </c>
      <c r="R45" s="35">
        <v>12.19075</v>
      </c>
      <c r="S45" s="35">
        <v>32.552527173913042</v>
      </c>
      <c r="T45" s="35">
        <v>89.940603260869551</v>
      </c>
      <c r="U45" s="35">
        <v>36.340592391304348</v>
      </c>
      <c r="V45" s="35">
        <v>912.04527173913038</v>
      </c>
      <c r="W45" s="34">
        <v>20.55953155497723</v>
      </c>
      <c r="X45" s="35">
        <v>1.3091922005571031</v>
      </c>
      <c r="Y45" s="35">
        <v>0.47705845380263995</v>
      </c>
      <c r="Z45" s="35">
        <v>189.6</v>
      </c>
    </row>
    <row r="46" spans="1:33" s="20" customFormat="1" ht="12">
      <c r="A46" s="20">
        <v>2640</v>
      </c>
      <c r="B46" s="35">
        <v>804.8780487804878</v>
      </c>
      <c r="C46" s="20">
        <v>385</v>
      </c>
      <c r="D46" s="21">
        <v>0.18333333333333332</v>
      </c>
      <c r="E46" s="21">
        <v>0.31666666666666665</v>
      </c>
      <c r="F46" s="34">
        <v>51.81818181818182</v>
      </c>
      <c r="G46" s="34">
        <v>22730.909090909092</v>
      </c>
      <c r="H46" s="35">
        <v>459.4545454545455</v>
      </c>
      <c r="I46" s="35">
        <v>2.5719090909090911</v>
      </c>
      <c r="J46" s="35">
        <v>0.65118181818181819</v>
      </c>
      <c r="K46" s="35">
        <v>0.39727272727272728</v>
      </c>
      <c r="L46" s="35">
        <v>0.50263636363636366</v>
      </c>
      <c r="M46" s="35">
        <v>1.9604545454545457</v>
      </c>
      <c r="N46" s="35">
        <v>3.8466363636363634</v>
      </c>
      <c r="O46" s="35">
        <v>2.464818181818182</v>
      </c>
      <c r="P46" s="35">
        <v>0.19863636363636364</v>
      </c>
      <c r="Q46" s="35">
        <v>11.144363636363636</v>
      </c>
      <c r="R46" s="35">
        <v>6.8849090909090913</v>
      </c>
      <c r="S46" s="35">
        <v>21.642727272727274</v>
      </c>
      <c r="T46" s="35">
        <v>56.730545454545464</v>
      </c>
      <c r="U46" s="35">
        <v>21.145272727272729</v>
      </c>
      <c r="V46" s="35">
        <v>619.62627272727275</v>
      </c>
      <c r="W46" s="34">
        <v>49.198284789281047</v>
      </c>
      <c r="X46" s="35">
        <v>1.6391304347826088</v>
      </c>
      <c r="Y46" s="35">
        <v>0.50965424337674015</v>
      </c>
      <c r="Z46" s="35">
        <v>438.66666666666669</v>
      </c>
      <c r="AA46" s="20">
        <v>-48.2</v>
      </c>
      <c r="AB46" s="20">
        <v>-12.4</v>
      </c>
      <c r="AC46" s="20">
        <v>-29.8</v>
      </c>
      <c r="AG46" s="105">
        <f>(AB46+1000)/(AA46+1000)</f>
        <v>1.0376129438957764</v>
      </c>
    </row>
    <row r="47" spans="1:33" s="20" customFormat="1" ht="12">
      <c r="A47" s="20">
        <v>2700</v>
      </c>
      <c r="B47" s="35">
        <v>823.17073170731715</v>
      </c>
      <c r="C47" s="20">
        <v>314</v>
      </c>
      <c r="D47" s="21">
        <v>0.14952380952380953</v>
      </c>
      <c r="E47" s="21">
        <v>0.3504761904761905</v>
      </c>
      <c r="F47" s="34">
        <v>11649.426751592357</v>
      </c>
      <c r="G47" s="34">
        <v>30283.821656050957</v>
      </c>
      <c r="H47" s="35">
        <v>419.56687898089172</v>
      </c>
      <c r="I47" s="35">
        <v>3.3659108280254779</v>
      </c>
      <c r="J47" s="35">
        <v>0.71256050955414008</v>
      </c>
      <c r="K47" s="35">
        <v>0.53676433121019118</v>
      </c>
      <c r="L47" s="35">
        <v>1.1344713375796178</v>
      </c>
      <c r="M47" s="35">
        <v>2.1423694267515923</v>
      </c>
      <c r="N47" s="35">
        <v>3.7432866242038214</v>
      </c>
      <c r="O47" s="35">
        <v>2.5267770700636945</v>
      </c>
      <c r="P47" s="35">
        <v>0.29768152866242037</v>
      </c>
      <c r="Q47" s="35">
        <v>10.941554140127389</v>
      </c>
      <c r="R47" s="35">
        <v>6.0661401273885351</v>
      </c>
      <c r="S47" s="35">
        <v>19.639949044585986</v>
      </c>
      <c r="T47" s="35">
        <v>65.475872611464979</v>
      </c>
      <c r="U47" s="35">
        <v>22.944917197452231</v>
      </c>
      <c r="V47" s="35">
        <v>583.35031847133757</v>
      </c>
      <c r="W47" s="34">
        <v>71.604336163515043</v>
      </c>
      <c r="X47" s="35">
        <v>1.3275109170305674</v>
      </c>
      <c r="Y47" s="35">
        <v>0.57232310582341894</v>
      </c>
      <c r="Z47" s="35">
        <v>2.5995975855130786</v>
      </c>
    </row>
    <row r="48" spans="1:33" s="20" customFormat="1" ht="12">
      <c r="A48" s="20">
        <v>2760</v>
      </c>
      <c r="B48" s="35">
        <v>841.46341463414637</v>
      </c>
      <c r="C48" s="20">
        <v>373</v>
      </c>
      <c r="D48" s="21">
        <v>0.17761904761904762</v>
      </c>
      <c r="E48" s="21">
        <v>0.32238095238095238</v>
      </c>
      <c r="F48" s="34">
        <v>290.40214477211799</v>
      </c>
      <c r="G48" s="34">
        <v>22233.914209115279</v>
      </c>
      <c r="H48" s="35">
        <v>370.26273458445036</v>
      </c>
      <c r="I48" s="35">
        <v>3.6608820375335123</v>
      </c>
      <c r="J48" s="35">
        <v>0.81494101876675595</v>
      </c>
      <c r="K48" s="35">
        <v>0.68063002680965146</v>
      </c>
      <c r="L48" s="35">
        <v>0.62436461126005349</v>
      </c>
      <c r="M48" s="35">
        <v>1.4483806970509383</v>
      </c>
      <c r="N48" s="35">
        <v>1.9602144772117962</v>
      </c>
      <c r="O48" s="35">
        <v>1.2305790884718499</v>
      </c>
      <c r="P48" s="35">
        <v>0.21961662198391421</v>
      </c>
      <c r="Q48" s="35">
        <v>6.7010294906166221</v>
      </c>
      <c r="R48" s="35">
        <v>4.0129946380697046</v>
      </c>
      <c r="S48" s="35">
        <v>8.3454316353887403</v>
      </c>
      <c r="T48" s="35">
        <v>29.069254691689004</v>
      </c>
      <c r="U48" s="35">
        <v>12.29671581769437</v>
      </c>
      <c r="V48" s="35">
        <v>301.9365549597855</v>
      </c>
      <c r="W48" s="34">
        <v>59.461112432469164</v>
      </c>
      <c r="X48" s="35">
        <v>1.1973333333333334</v>
      </c>
      <c r="Y48" s="35">
        <v>0.73888888888888893</v>
      </c>
      <c r="Z48" s="35">
        <v>76.5625</v>
      </c>
      <c r="AA48" s="20">
        <v>-48.5</v>
      </c>
      <c r="AB48" s="20">
        <v>-10.6</v>
      </c>
      <c r="AC48" s="20">
        <v>-29.3</v>
      </c>
      <c r="AG48" s="105">
        <f>(AB48+1000)/(AA48+1000)</f>
        <v>1.0398318444561219</v>
      </c>
    </row>
    <row r="49" spans="1:33" s="20" customFormat="1" ht="12">
      <c r="A49" s="20">
        <v>2820</v>
      </c>
      <c r="B49" s="35">
        <v>859.7560975609756</v>
      </c>
      <c r="C49" s="20">
        <v>328</v>
      </c>
      <c r="D49" s="21">
        <v>0.15619047619047619</v>
      </c>
      <c r="E49" s="21">
        <v>0.34380952380952379</v>
      </c>
      <c r="F49" s="34">
        <v>594.32926829268285</v>
      </c>
      <c r="G49" s="34">
        <v>24411.524390243903</v>
      </c>
      <c r="H49" s="35">
        <v>248.73780487804876</v>
      </c>
      <c r="I49" s="35">
        <v>2.2012195121951219</v>
      </c>
      <c r="J49" s="35">
        <v>0.6757743902439024</v>
      </c>
      <c r="K49" s="35">
        <v>0.56351219512195116</v>
      </c>
      <c r="L49" s="35">
        <v>0.72199999999999998</v>
      </c>
      <c r="M49" s="35">
        <v>1.8952499999999997</v>
      </c>
      <c r="N49" s="35">
        <v>4.0414390243902441</v>
      </c>
      <c r="O49" s="35">
        <v>2.1770060975609757</v>
      </c>
      <c r="P49" s="35">
        <v>0.25534146341463415</v>
      </c>
      <c r="Q49" s="35">
        <v>12.995999999999999</v>
      </c>
      <c r="R49" s="35">
        <v>8.2083475609756089</v>
      </c>
      <c r="S49" s="35">
        <v>26.130676829268289</v>
      </c>
      <c r="T49" s="35">
        <v>70.940902439024399</v>
      </c>
      <c r="U49" s="35">
        <v>31.90887804878049</v>
      </c>
      <c r="V49" s="35">
        <v>817.31500609756085</v>
      </c>
      <c r="W49" s="34">
        <v>97.280701754385987</v>
      </c>
      <c r="X49" s="35">
        <v>1.19921875</v>
      </c>
      <c r="Y49" s="35">
        <v>0.46895424836601296</v>
      </c>
      <c r="Z49" s="35">
        <v>41.074074074074083</v>
      </c>
    </row>
    <row r="50" spans="1:33" s="20" customFormat="1" ht="12">
      <c r="A50" s="20">
        <v>2880</v>
      </c>
      <c r="B50" s="35">
        <v>878.04878048780495</v>
      </c>
      <c r="C50" s="20">
        <v>411</v>
      </c>
      <c r="D50" s="21">
        <v>0.1957142857142857</v>
      </c>
      <c r="E50" s="21">
        <v>0.30428571428571427</v>
      </c>
      <c r="F50" s="34">
        <v>326.49635036496352</v>
      </c>
      <c r="G50" s="34">
        <v>17475.328467153286</v>
      </c>
      <c r="H50" s="35">
        <v>110.38686131386861</v>
      </c>
      <c r="I50" s="35">
        <v>3.2183211678832118</v>
      </c>
      <c r="J50" s="35">
        <v>1.0121386861313868</v>
      </c>
      <c r="K50" s="35">
        <v>0.71673722627737224</v>
      </c>
      <c r="L50" s="35">
        <v>0.64832846715328463</v>
      </c>
      <c r="M50" s="35">
        <v>1.5594087591240875</v>
      </c>
      <c r="N50" s="35">
        <v>2.4549416058394158</v>
      </c>
      <c r="O50" s="35">
        <v>1.5252043795620436</v>
      </c>
      <c r="P50" s="35">
        <v>0.17257664233576642</v>
      </c>
      <c r="Q50" s="35">
        <v>8.5884087591240874</v>
      </c>
      <c r="R50" s="35">
        <v>5.0358175182481748</v>
      </c>
      <c r="S50" s="35">
        <v>11.906233576642338</v>
      </c>
      <c r="T50" s="35">
        <v>38.657167883211685</v>
      </c>
      <c r="U50" s="35">
        <v>15.530343065693431</v>
      </c>
      <c r="V50" s="35">
        <v>367.66909489051096</v>
      </c>
      <c r="W50" s="34">
        <v>153.8250992199261</v>
      </c>
      <c r="X50" s="35">
        <v>1.4121475054229935</v>
      </c>
      <c r="Y50" s="35">
        <v>0.63521215959468025</v>
      </c>
      <c r="Z50" s="35">
        <v>53.523809523809526</v>
      </c>
      <c r="AA50" s="20">
        <v>-50.3</v>
      </c>
      <c r="AB50" s="20">
        <v>-9.5</v>
      </c>
      <c r="AC50" s="20">
        <v>-33.299999999999997</v>
      </c>
      <c r="AG50" s="105">
        <f>(AB50+1000)/(AA50+1000)</f>
        <v>1.0429609350321154</v>
      </c>
    </row>
    <row r="51" spans="1:33" s="20" customFormat="1" ht="12">
      <c r="A51" s="20">
        <v>2940</v>
      </c>
      <c r="B51" s="35">
        <v>896.34146341463418</v>
      </c>
      <c r="C51" s="20">
        <v>325</v>
      </c>
      <c r="D51" s="21">
        <v>0.15476190476190477</v>
      </c>
      <c r="E51" s="21">
        <v>0.34523809523809523</v>
      </c>
      <c r="F51" s="34">
        <v>669.23076923076917</v>
      </c>
      <c r="G51" s="34">
        <v>18203.076923076922</v>
      </c>
      <c r="H51" s="35">
        <v>109.30769230769231</v>
      </c>
      <c r="I51" s="35">
        <v>3.4309230769230767</v>
      </c>
      <c r="J51" s="35">
        <v>0.61123076923076924</v>
      </c>
      <c r="K51" s="35">
        <v>1.0908461538461538</v>
      </c>
      <c r="L51" s="35">
        <v>0.66476923076923078</v>
      </c>
      <c r="M51" s="35">
        <v>1.0216923076923077</v>
      </c>
      <c r="N51" s="35">
        <v>1.168923076923077</v>
      </c>
      <c r="O51" s="35">
        <v>0.30561538461538462</v>
      </c>
      <c r="P51" s="35">
        <v>0.8744615384615384</v>
      </c>
      <c r="Q51" s="35">
        <v>11.557615384615383</v>
      </c>
      <c r="R51" s="35">
        <v>6.8663076923076911</v>
      </c>
      <c r="S51" s="35">
        <v>9.3826153846153844</v>
      </c>
      <c r="T51" s="35">
        <v>29.707153846153844</v>
      </c>
      <c r="U51" s="35">
        <v>14.433076923076921</v>
      </c>
      <c r="V51" s="35">
        <v>348.58892307692309</v>
      </c>
      <c r="W51" s="34">
        <v>161.46266175946812</v>
      </c>
      <c r="X51" s="35">
        <v>0.56032719836400824</v>
      </c>
      <c r="Y51" s="35">
        <v>0.87404580152671751</v>
      </c>
      <c r="Z51" s="35">
        <v>27.2</v>
      </c>
    </row>
    <row r="52" spans="1:33" s="20" customFormat="1" thickBot="1">
      <c r="A52" s="112">
        <v>3000</v>
      </c>
      <c r="B52" s="113">
        <v>914.63414634146352</v>
      </c>
      <c r="C52" s="112">
        <v>362</v>
      </c>
      <c r="D52" s="114">
        <v>0.17238095238095238</v>
      </c>
      <c r="E52" s="114">
        <v>0.32761904761904759</v>
      </c>
      <c r="F52" s="115">
        <v>741.21546961325953</v>
      </c>
      <c r="G52" s="115">
        <v>18131.270718232041</v>
      </c>
      <c r="H52" s="113">
        <v>142.54143646408838</v>
      </c>
      <c r="I52" s="113">
        <v>6.2623204419889493</v>
      </c>
      <c r="J52" s="113">
        <v>2.3813922651933694</v>
      </c>
      <c r="K52" s="113">
        <v>9.1036464088397775</v>
      </c>
      <c r="L52" s="113">
        <v>0.74691712707182312</v>
      </c>
      <c r="M52" s="113">
        <v>2.7957127071823202</v>
      </c>
      <c r="N52" s="113">
        <v>2.1020110497237567</v>
      </c>
      <c r="O52" s="113">
        <v>1.925259668508287</v>
      </c>
      <c r="P52" s="113">
        <v>0.3040883977900552</v>
      </c>
      <c r="Q52" s="113">
        <v>7.0263425414364633</v>
      </c>
      <c r="R52" s="113">
        <v>3.6889723756906072</v>
      </c>
      <c r="S52" s="113">
        <v>7.4748729281767945</v>
      </c>
      <c r="T52" s="113">
        <v>24.308066298342538</v>
      </c>
      <c r="U52" s="113">
        <v>9.3583204419889494</v>
      </c>
      <c r="V52" s="113">
        <v>226.96397790055246</v>
      </c>
      <c r="W52" s="115">
        <v>121.84686122996359</v>
      </c>
      <c r="X52" s="113">
        <v>0.26158663883089767</v>
      </c>
      <c r="Y52" s="113">
        <v>1.3300180831826403</v>
      </c>
      <c r="Z52" s="113">
        <v>24.461538461538463</v>
      </c>
      <c r="AA52" s="112">
        <v>-51.1</v>
      </c>
      <c r="AB52" s="112">
        <v>-11.2</v>
      </c>
      <c r="AC52" s="112">
        <v>-34.6</v>
      </c>
      <c r="AD52" s="112"/>
      <c r="AE52" s="112"/>
      <c r="AF52" s="112"/>
      <c r="AG52" s="118">
        <f>(AB52+1000)/(AA52+1000)</f>
        <v>1.0420486879544735</v>
      </c>
    </row>
    <row r="54" spans="1:33">
      <c r="A54" s="32" t="s">
        <v>51</v>
      </c>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G55"/>
  <sheetViews>
    <sheetView workbookViewId="0"/>
  </sheetViews>
  <sheetFormatPr baseColWidth="10" defaultRowHeight="13"/>
  <cols>
    <col min="1" max="1" width="8.5703125" bestFit="1" customWidth="1"/>
    <col min="2" max="2" width="4.85546875" style="8" bestFit="1" customWidth="1"/>
    <col min="3" max="3" width="6.5703125" bestFit="1" customWidth="1"/>
    <col min="4" max="4" width="8.7109375" bestFit="1" customWidth="1"/>
    <col min="5" max="5" width="5.140625" bestFit="1" customWidth="1"/>
    <col min="6" max="7" width="5" style="17" bestFit="1" customWidth="1"/>
    <col min="8" max="8" width="5.42578125" style="8" bestFit="1" customWidth="1"/>
    <col min="9" max="9" width="4.7109375" style="8" bestFit="1" customWidth="1"/>
    <col min="10" max="10" width="4.5703125" style="8" bestFit="1" customWidth="1"/>
    <col min="11" max="11" width="3.85546875" style="8" bestFit="1" customWidth="1"/>
    <col min="12" max="12" width="5" style="8" bestFit="1" customWidth="1"/>
    <col min="13" max="15" width="3.85546875" style="8" bestFit="1" customWidth="1"/>
    <col min="16" max="16" width="6.28515625" style="8" bestFit="1" customWidth="1"/>
    <col min="17" max="18" width="4" style="8" bestFit="1" customWidth="1"/>
    <col min="19" max="19" width="3.85546875" style="8" bestFit="1" customWidth="1"/>
    <col min="20" max="20" width="4.140625" style="8" bestFit="1" customWidth="1"/>
    <col min="21" max="21" width="3.85546875" style="8" bestFit="1" customWidth="1"/>
    <col min="22" max="22" width="4.28515625" style="8" bestFit="1" customWidth="1"/>
    <col min="23" max="23" width="7.42578125" bestFit="1" customWidth="1"/>
    <col min="24" max="25" width="5.85546875" bestFit="1" customWidth="1"/>
    <col min="26" max="26" width="6.28515625" style="45" bestFit="1" customWidth="1"/>
    <col min="27" max="27" width="5" bestFit="1" customWidth="1"/>
    <col min="28" max="28" width="5.7109375" bestFit="1" customWidth="1"/>
    <col min="29" max="31" width="5" bestFit="1" customWidth="1"/>
    <col min="32" max="32" width="5.28515625" bestFit="1" customWidth="1"/>
    <col min="33" max="33" width="6.7109375" bestFit="1" customWidth="1"/>
  </cols>
  <sheetData>
    <row r="1" spans="1:33" ht="14" thickBot="1">
      <c r="A1" s="20" t="s">
        <v>16</v>
      </c>
    </row>
    <row r="2" spans="1:33" s="24" customFormat="1" ht="14">
      <c r="A2" s="106" t="s">
        <v>76</v>
      </c>
      <c r="B2" s="109" t="s">
        <v>76</v>
      </c>
      <c r="C2" s="106" t="s">
        <v>175</v>
      </c>
      <c r="D2" s="107" t="s">
        <v>305</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8" t="s">
        <v>186</v>
      </c>
      <c r="X2" s="109" t="s">
        <v>187</v>
      </c>
      <c r="Y2" s="109" t="s">
        <v>189</v>
      </c>
      <c r="Z2" s="134" t="s">
        <v>188</v>
      </c>
      <c r="AA2" s="111" t="s">
        <v>282</v>
      </c>
      <c r="AB2" s="111" t="s">
        <v>281</v>
      </c>
      <c r="AC2" s="111" t="s">
        <v>208</v>
      </c>
      <c r="AD2" s="111" t="s">
        <v>155</v>
      </c>
      <c r="AE2" s="111" t="s">
        <v>173</v>
      </c>
      <c r="AF2" s="111" t="s">
        <v>125</v>
      </c>
      <c r="AG2" s="110" t="s">
        <v>41</v>
      </c>
    </row>
    <row r="3" spans="1:33" s="24" customFormat="1"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11" t="s">
        <v>271</v>
      </c>
      <c r="X3" s="7" t="s">
        <v>271</v>
      </c>
      <c r="Y3" s="7" t="s">
        <v>271</v>
      </c>
      <c r="Z3" s="47" t="s">
        <v>271</v>
      </c>
      <c r="AA3" s="7" t="s">
        <v>118</v>
      </c>
      <c r="AB3" s="7" t="s">
        <v>118</v>
      </c>
      <c r="AC3" s="7" t="s">
        <v>118</v>
      </c>
      <c r="AD3" s="7" t="s">
        <v>118</v>
      </c>
      <c r="AE3" s="7" t="s">
        <v>118</v>
      </c>
      <c r="AF3" s="7" t="s">
        <v>118</v>
      </c>
      <c r="AG3" s="4"/>
    </row>
    <row r="4" spans="1:33" s="20" customFormat="1" thickTop="1">
      <c r="A4" s="20">
        <v>120</v>
      </c>
      <c r="B4" s="35">
        <v>36.585365853658537</v>
      </c>
      <c r="C4" s="20">
        <v>438</v>
      </c>
      <c r="D4" s="21">
        <v>0.20857142857142855</v>
      </c>
      <c r="E4" s="21">
        <v>0.29142857142857148</v>
      </c>
      <c r="F4" s="52">
        <v>586.8493150684933</v>
      </c>
      <c r="G4" s="52">
        <v>54.63287671232878</v>
      </c>
      <c r="H4" s="53">
        <v>2.3753424657534254</v>
      </c>
      <c r="I4" s="53">
        <v>5.7329589041095899</v>
      </c>
      <c r="J4" s="53">
        <v>1.8639452054794527</v>
      </c>
      <c r="K4" s="53">
        <v>5.2341369863013716</v>
      </c>
      <c r="L4" s="53">
        <v>0.18863013698630143</v>
      </c>
      <c r="M4" s="53">
        <v>2.4927123287671238</v>
      </c>
      <c r="N4" s="53">
        <v>3.6775890410958918</v>
      </c>
      <c r="O4" s="53">
        <v>0.71679452054794535</v>
      </c>
      <c r="P4" s="53">
        <v>0</v>
      </c>
      <c r="Q4" s="53">
        <v>1.8346027397260278</v>
      </c>
      <c r="R4" s="53">
        <v>0.50720547945205496</v>
      </c>
      <c r="S4" s="53">
        <v>2.2356164383561654</v>
      </c>
      <c r="T4" s="53">
        <v>5.8587123287671243</v>
      </c>
      <c r="U4" s="53">
        <v>1.3525479452054798</v>
      </c>
      <c r="V4" s="53">
        <v>40.633726027397273</v>
      </c>
      <c r="W4" s="52">
        <v>6.7378941926589695</v>
      </c>
      <c r="X4" s="53">
        <v>0.35611318739989323</v>
      </c>
      <c r="Y4" s="53">
        <v>0.67781155015197558</v>
      </c>
      <c r="Z4" s="56">
        <v>9.3095238095238092E-2</v>
      </c>
      <c r="AG4" s="105"/>
    </row>
    <row r="5" spans="1:33" s="20" customFormat="1" ht="12">
      <c r="A5" s="20">
        <v>180</v>
      </c>
      <c r="B5" s="35">
        <v>54.878048780487809</v>
      </c>
      <c r="C5" s="20">
        <v>249</v>
      </c>
      <c r="D5" s="21">
        <v>0.11857142857142856</v>
      </c>
      <c r="E5" s="21">
        <v>0.38142857142857145</v>
      </c>
      <c r="F5" s="52">
        <v>3602.8915662650606</v>
      </c>
      <c r="G5" s="52">
        <v>39.567469879518079</v>
      </c>
      <c r="H5" s="53">
        <v>7.3987951807228916</v>
      </c>
      <c r="I5" s="53">
        <v>1.2417108433734942</v>
      </c>
      <c r="J5" s="53">
        <v>0.37959036144578312</v>
      </c>
      <c r="K5" s="53">
        <v>0.92645783132530124</v>
      </c>
      <c r="L5" s="53">
        <v>0.64980722891566278</v>
      </c>
      <c r="M5" s="53">
        <v>0.16084337349397593</v>
      </c>
      <c r="N5" s="53">
        <v>0.28308433734939764</v>
      </c>
      <c r="O5" s="53">
        <v>0</v>
      </c>
      <c r="P5" s="53">
        <v>0</v>
      </c>
      <c r="Q5" s="53">
        <v>0</v>
      </c>
      <c r="R5" s="53">
        <v>0.59190361445783135</v>
      </c>
      <c r="S5" s="53">
        <v>0.3120361445783133</v>
      </c>
      <c r="T5" s="53">
        <v>0.37959036144578312</v>
      </c>
      <c r="U5" s="53">
        <v>4.1819277108433736E-2</v>
      </c>
      <c r="V5" s="53">
        <v>0</v>
      </c>
      <c r="W5" s="52">
        <v>4.5793000744601642</v>
      </c>
      <c r="X5" s="53">
        <v>0.40972222222222221</v>
      </c>
      <c r="Y5" s="53">
        <v>0.56818181818181812</v>
      </c>
      <c r="Z5" s="56">
        <v>1.0982142857142857E-2</v>
      </c>
      <c r="AG5" s="105"/>
    </row>
    <row r="6" spans="1:33" s="20" customFormat="1" ht="12">
      <c r="A6" s="20">
        <v>210</v>
      </c>
      <c r="B6" s="35">
        <v>64.024390243902445</v>
      </c>
      <c r="C6" s="20">
        <v>261</v>
      </c>
      <c r="D6" s="21">
        <v>0.12428571428571428</v>
      </c>
      <c r="E6" s="21">
        <v>0.37571428571428572</v>
      </c>
      <c r="F6" s="52">
        <v>4443.7931034482763</v>
      </c>
      <c r="G6" s="52">
        <v>29.927586206896557</v>
      </c>
      <c r="H6" s="53">
        <v>8.7666666666666675</v>
      </c>
      <c r="I6" s="53">
        <v>1.0761839080459772</v>
      </c>
      <c r="J6" s="53">
        <v>0.34764367816091957</v>
      </c>
      <c r="K6" s="53">
        <v>1.0822298850574714</v>
      </c>
      <c r="L6" s="53">
        <v>0.37485057471264371</v>
      </c>
      <c r="M6" s="53">
        <v>0.16324137931034485</v>
      </c>
      <c r="N6" s="53">
        <v>0.26602298850574713</v>
      </c>
      <c r="O6" s="53">
        <v>0</v>
      </c>
      <c r="P6" s="53">
        <v>0</v>
      </c>
      <c r="Q6" s="53">
        <v>0</v>
      </c>
      <c r="R6" s="53">
        <v>0</v>
      </c>
      <c r="S6" s="53">
        <v>0.24788505747126441</v>
      </c>
      <c r="T6" s="53">
        <v>1.1305977011494255</v>
      </c>
      <c r="U6" s="53">
        <v>0</v>
      </c>
      <c r="V6" s="53">
        <v>3.2285517241379318</v>
      </c>
      <c r="W6" s="52">
        <v>3.0405405405405408</v>
      </c>
      <c r="X6" s="53">
        <v>0.32122905027932958</v>
      </c>
      <c r="Y6" s="53">
        <v>0.61363636363636376</v>
      </c>
      <c r="Z6" s="56">
        <v>6.7346938775510205E-3</v>
      </c>
    </row>
    <row r="7" spans="1:33" s="20" customFormat="1" ht="12">
      <c r="A7" s="20">
        <v>240</v>
      </c>
      <c r="B7" s="35">
        <v>73.170731707317074</v>
      </c>
      <c r="C7" s="20">
        <v>347</v>
      </c>
      <c r="D7" s="21">
        <v>0.16523809523809524</v>
      </c>
      <c r="E7" s="21">
        <v>0.33476190476190476</v>
      </c>
      <c r="F7" s="52">
        <v>36446.599423631123</v>
      </c>
      <c r="G7" s="52">
        <v>110.61613832853025</v>
      </c>
      <c r="H7" s="53">
        <v>10.332276657060518</v>
      </c>
      <c r="I7" s="53">
        <v>1.1628876080691641</v>
      </c>
      <c r="J7" s="53">
        <v>0.22285302593659942</v>
      </c>
      <c r="K7" s="53">
        <v>0.21677521613832851</v>
      </c>
      <c r="L7" s="53">
        <v>8.9141210374639762E-2</v>
      </c>
      <c r="M7" s="53">
        <v>9.7244956772334287E-2</v>
      </c>
      <c r="N7" s="53">
        <v>0.16004899135446687</v>
      </c>
      <c r="O7" s="53">
        <v>0</v>
      </c>
      <c r="P7" s="53">
        <v>0</v>
      </c>
      <c r="Q7" s="53">
        <v>0</v>
      </c>
      <c r="R7" s="53">
        <v>0</v>
      </c>
      <c r="S7" s="53">
        <v>0.1296599423631124</v>
      </c>
      <c r="T7" s="53">
        <v>1.0129682997118156E-2</v>
      </c>
      <c r="U7" s="53">
        <v>4.0518731988472625E-2</v>
      </c>
      <c r="V7" s="53">
        <v>0</v>
      </c>
      <c r="W7" s="52">
        <v>9.6228410292562572</v>
      </c>
      <c r="X7" s="53">
        <v>1.0280373831775702</v>
      </c>
      <c r="Y7" s="53">
        <v>0.60759493670886067</v>
      </c>
      <c r="Z7" s="56">
        <v>3.0350194552529182E-3</v>
      </c>
    </row>
    <row r="8" spans="1:33" s="20" customFormat="1" ht="12">
      <c r="A8" s="20">
        <v>300</v>
      </c>
      <c r="B8" s="35">
        <v>91.463414634146346</v>
      </c>
      <c r="C8" s="20">
        <v>293</v>
      </c>
      <c r="D8" s="21">
        <v>0.13952380952380952</v>
      </c>
      <c r="E8" s="21">
        <v>0.36047619047619051</v>
      </c>
      <c r="F8" s="52">
        <v>2661.1262798634816</v>
      </c>
      <c r="G8" s="52">
        <v>691.37610921501721</v>
      </c>
      <c r="H8" s="53">
        <v>5.1672354948805461</v>
      </c>
      <c r="I8" s="53">
        <v>0.97402389078498308</v>
      </c>
      <c r="J8" s="53">
        <v>0.51155631399317414</v>
      </c>
      <c r="K8" s="53">
        <v>0.7544163822525598</v>
      </c>
      <c r="L8" s="53">
        <v>0.44954948805460754</v>
      </c>
      <c r="M8" s="53">
        <v>0.41337883959044375</v>
      </c>
      <c r="N8" s="53">
        <v>0.33070307167235502</v>
      </c>
      <c r="O8" s="53">
        <v>0</v>
      </c>
      <c r="P8" s="53">
        <v>0</v>
      </c>
      <c r="Q8" s="53">
        <v>0.11109556313993174</v>
      </c>
      <c r="R8" s="53">
        <v>0</v>
      </c>
      <c r="S8" s="53">
        <v>0.19635494880546076</v>
      </c>
      <c r="T8" s="53">
        <v>0.29453242320819117</v>
      </c>
      <c r="U8" s="53">
        <v>0</v>
      </c>
      <c r="V8" s="53">
        <v>0</v>
      </c>
      <c r="W8" s="52">
        <v>112.57888094236434</v>
      </c>
      <c r="X8" s="53">
        <v>0.67808219178082196</v>
      </c>
      <c r="Y8" s="53">
        <v>1.25</v>
      </c>
      <c r="Z8" s="56">
        <v>0.25980582524271845</v>
      </c>
      <c r="AA8" s="20">
        <v>-55.7</v>
      </c>
      <c r="AB8" s="20">
        <v>-13.4</v>
      </c>
      <c r="AG8" s="105">
        <f>(AB8+1000)/(AA8+1000)</f>
        <v>1.0447950863073177</v>
      </c>
    </row>
    <row r="9" spans="1:33" s="20" customFormat="1" ht="12">
      <c r="A9" s="20">
        <v>360</v>
      </c>
      <c r="B9" s="35">
        <v>109.75609756097562</v>
      </c>
      <c r="C9" s="20">
        <v>393</v>
      </c>
      <c r="D9" s="21">
        <v>0.18714285714285714</v>
      </c>
      <c r="E9" s="21">
        <v>0.31285714285714283</v>
      </c>
      <c r="F9" s="52">
        <v>2992.4427480916024</v>
      </c>
      <c r="G9" s="52">
        <v>578.26030534351139</v>
      </c>
      <c r="H9" s="53">
        <v>12.203816793893131</v>
      </c>
      <c r="I9" s="53">
        <v>1.7921221374045802</v>
      </c>
      <c r="J9" s="53">
        <v>0.41459541984732823</v>
      </c>
      <c r="K9" s="53">
        <v>0.83086259541984731</v>
      </c>
      <c r="L9" s="53">
        <v>0.2373893129770992</v>
      </c>
      <c r="M9" s="53">
        <v>0.29255725190839693</v>
      </c>
      <c r="N9" s="53">
        <v>0.37280152671755723</v>
      </c>
      <c r="O9" s="53">
        <v>2.5076335877862597E-2</v>
      </c>
      <c r="P9" s="53">
        <v>0</v>
      </c>
      <c r="Q9" s="53">
        <v>0</v>
      </c>
      <c r="R9" s="53">
        <v>0.41793893129770993</v>
      </c>
      <c r="S9" s="53">
        <v>0.21064122137404578</v>
      </c>
      <c r="T9" s="53">
        <v>0.81414503816793893</v>
      </c>
      <c r="U9" s="53">
        <v>0</v>
      </c>
      <c r="V9" s="53">
        <v>3.2916870229007631</v>
      </c>
      <c r="W9" s="52">
        <v>41.316292403248916</v>
      </c>
      <c r="X9" s="53">
        <v>0.49899396378269617</v>
      </c>
      <c r="Y9" s="53">
        <v>0.7847533632286996</v>
      </c>
      <c r="Z9" s="56">
        <v>0.19324022346368716</v>
      </c>
    </row>
    <row r="10" spans="1:33" s="20" customFormat="1" ht="12">
      <c r="A10" s="20">
        <v>420</v>
      </c>
      <c r="B10" s="35">
        <v>128.04878048780489</v>
      </c>
      <c r="C10" s="20">
        <v>340</v>
      </c>
      <c r="D10" s="21">
        <v>0.16190476190476188</v>
      </c>
      <c r="E10" s="21">
        <v>0.33809523809523812</v>
      </c>
      <c r="F10" s="52">
        <v>5638.2352941176478</v>
      </c>
      <c r="G10" s="52">
        <v>4267.517647058824</v>
      </c>
      <c r="H10" s="53">
        <v>31.323529411764714</v>
      </c>
      <c r="I10" s="53">
        <v>1.0566470588235297</v>
      </c>
      <c r="J10" s="53">
        <v>0.16914705882352946</v>
      </c>
      <c r="K10" s="53">
        <v>0.38841176470588246</v>
      </c>
      <c r="L10" s="53">
        <v>0.29235294117647065</v>
      </c>
      <c r="M10" s="53">
        <v>9.1882352941176484E-2</v>
      </c>
      <c r="N10" s="53">
        <v>0.18167647058823533</v>
      </c>
      <c r="O10" s="53">
        <v>3.5500000000000011E-2</v>
      </c>
      <c r="P10" s="53">
        <v>0</v>
      </c>
      <c r="Q10" s="53">
        <v>0</v>
      </c>
      <c r="R10" s="53">
        <v>0</v>
      </c>
      <c r="S10" s="53">
        <v>6.4735294117647071E-2</v>
      </c>
      <c r="T10" s="53">
        <v>0.19838235294117651</v>
      </c>
      <c r="U10" s="53">
        <v>0</v>
      </c>
      <c r="V10" s="53">
        <v>0</v>
      </c>
      <c r="W10" s="52">
        <v>131.79414420224427</v>
      </c>
      <c r="X10" s="53">
        <v>0.43548387096774194</v>
      </c>
      <c r="Y10" s="53">
        <v>0.50574712643678155</v>
      </c>
      <c r="Z10" s="56">
        <v>0.75688888888888883</v>
      </c>
      <c r="AA10" s="20">
        <v>-65</v>
      </c>
      <c r="AB10" s="20">
        <v>-14.5</v>
      </c>
      <c r="AG10" s="105">
        <f>(AB10+1000)/(AA10+1000)</f>
        <v>1.0540106951871657</v>
      </c>
    </row>
    <row r="11" spans="1:33" s="20" customFormat="1" ht="12">
      <c r="A11" s="20">
        <v>480</v>
      </c>
      <c r="B11" s="35">
        <v>146.34146341463415</v>
      </c>
      <c r="C11" s="20">
        <v>406</v>
      </c>
      <c r="D11" s="21">
        <v>0.1933333333333333</v>
      </c>
      <c r="E11" s="21">
        <v>0.3066666666666667</v>
      </c>
      <c r="F11" s="52">
        <v>2871.0344827586214</v>
      </c>
      <c r="G11" s="52">
        <v>11996.165517241383</v>
      </c>
      <c r="H11" s="53">
        <v>46.158620689655187</v>
      </c>
      <c r="I11" s="53">
        <v>1.4037931034482762</v>
      </c>
      <c r="J11" s="53">
        <v>0.13006896551724142</v>
      </c>
      <c r="K11" s="53">
        <v>0.22206896551724148</v>
      </c>
      <c r="L11" s="53">
        <v>0.16496551724137934</v>
      </c>
      <c r="M11" s="53">
        <v>9.9931034482758654E-2</v>
      </c>
      <c r="N11" s="53">
        <v>0.18558620689655181</v>
      </c>
      <c r="O11" s="53">
        <v>2.3793103448275867E-2</v>
      </c>
      <c r="P11" s="53">
        <v>6.3448275862068989E-3</v>
      </c>
      <c r="Q11" s="53">
        <v>0.10786206896551728</v>
      </c>
      <c r="R11" s="53">
        <v>0</v>
      </c>
      <c r="S11" s="53">
        <v>7.2965517241379327E-2</v>
      </c>
      <c r="T11" s="53">
        <v>0.20620689655172422</v>
      </c>
      <c r="U11" s="53">
        <v>3.4896551724137942E-2</v>
      </c>
      <c r="V11" s="53">
        <v>1.249931034482759</v>
      </c>
      <c r="W11" s="52">
        <v>252.21944305486073</v>
      </c>
      <c r="X11" s="53">
        <v>0.58571428571428563</v>
      </c>
      <c r="Y11" s="53">
        <v>0.53846153846153844</v>
      </c>
      <c r="Z11" s="56">
        <v>4.1783425414364643</v>
      </c>
    </row>
    <row r="12" spans="1:33" s="20" customFormat="1" ht="12">
      <c r="A12" s="20">
        <v>540</v>
      </c>
      <c r="B12" s="35">
        <v>164.63414634146343</v>
      </c>
      <c r="C12" s="20">
        <v>263</v>
      </c>
      <c r="D12" s="21">
        <v>0.12523809523809523</v>
      </c>
      <c r="E12" s="21">
        <v>0.37476190476190474</v>
      </c>
      <c r="F12" s="52">
        <v>3261.7110266159693</v>
      </c>
      <c r="G12" s="52">
        <v>8675.8520912547538</v>
      </c>
      <c r="H12" s="53">
        <v>27.829277566539925</v>
      </c>
      <c r="I12" s="53">
        <v>1.1700266159695818</v>
      </c>
      <c r="J12" s="53">
        <v>0.39200380228136883</v>
      </c>
      <c r="K12" s="53">
        <v>0.70321292775665389</v>
      </c>
      <c r="L12" s="53">
        <v>0.24537642585551331</v>
      </c>
      <c r="M12" s="53">
        <v>0.15859695817490493</v>
      </c>
      <c r="N12" s="53">
        <v>0.23041444866920152</v>
      </c>
      <c r="O12" s="53">
        <v>0</v>
      </c>
      <c r="P12" s="53">
        <v>0</v>
      </c>
      <c r="Q12" s="53">
        <v>0</v>
      </c>
      <c r="R12" s="53">
        <v>0</v>
      </c>
      <c r="S12" s="53">
        <v>0.13166539923954373</v>
      </c>
      <c r="T12" s="53">
        <v>0.26333079847908747</v>
      </c>
      <c r="U12" s="53">
        <v>0</v>
      </c>
      <c r="V12" s="53">
        <v>0</v>
      </c>
      <c r="W12" s="52">
        <v>299.17449179651226</v>
      </c>
      <c r="X12" s="53">
        <v>0.55744680851063844</v>
      </c>
      <c r="Y12" s="53">
        <v>0.68831168831168832</v>
      </c>
      <c r="Z12" s="56">
        <v>2.6599082568807346</v>
      </c>
      <c r="AA12" s="20">
        <v>-30.9</v>
      </c>
      <c r="AB12" s="20">
        <v>-9.1999999999999993</v>
      </c>
      <c r="AG12" s="105">
        <f>(AB12+1000)/(AA12+1000)</f>
        <v>1.0223919100196057</v>
      </c>
    </row>
    <row r="13" spans="1:33" s="20" customFormat="1" ht="12">
      <c r="A13" s="20">
        <v>600</v>
      </c>
      <c r="B13" s="35">
        <v>182.92682926829269</v>
      </c>
      <c r="C13" s="20">
        <v>411</v>
      </c>
      <c r="D13" s="21">
        <v>0.1957142857142857</v>
      </c>
      <c r="E13" s="21">
        <v>0.30428571428571427</v>
      </c>
      <c r="F13" s="52">
        <v>1181.6058394160584</v>
      </c>
      <c r="G13" s="52">
        <v>13220.925547445257</v>
      </c>
      <c r="H13" s="53">
        <v>21.144525547445255</v>
      </c>
      <c r="I13" s="53">
        <v>0.4944087591240876</v>
      </c>
      <c r="J13" s="53">
        <v>0.12127007299270073</v>
      </c>
      <c r="K13" s="53">
        <v>0.31716788321167882</v>
      </c>
      <c r="L13" s="53">
        <v>0.18190510948905109</v>
      </c>
      <c r="M13" s="53">
        <v>9.1729927007299275E-2</v>
      </c>
      <c r="N13" s="53">
        <v>0.14303649635036494</v>
      </c>
      <c r="O13" s="53">
        <v>0</v>
      </c>
      <c r="P13" s="53">
        <v>0</v>
      </c>
      <c r="Q13" s="53">
        <v>0</v>
      </c>
      <c r="R13" s="53">
        <v>0</v>
      </c>
      <c r="S13" s="53">
        <v>8.706569343065694E-2</v>
      </c>
      <c r="T13" s="53">
        <v>0.17257664233576642</v>
      </c>
      <c r="U13" s="53">
        <v>2.9540145985401459E-2</v>
      </c>
      <c r="V13" s="53">
        <v>0</v>
      </c>
      <c r="W13" s="52">
        <v>610.97858887771235</v>
      </c>
      <c r="X13" s="53">
        <v>0.38235294117647062</v>
      </c>
      <c r="Y13" s="53">
        <v>0.64130434782608703</v>
      </c>
      <c r="Z13" s="56">
        <v>11.188947368421053</v>
      </c>
    </row>
    <row r="14" spans="1:33" s="20" customFormat="1" ht="12">
      <c r="A14" s="20">
        <v>660</v>
      </c>
      <c r="B14" s="35">
        <v>201.21951219512195</v>
      </c>
      <c r="C14" s="20">
        <v>344</v>
      </c>
      <c r="D14" s="21">
        <v>0.16380952380952379</v>
      </c>
      <c r="E14" s="21">
        <v>0.33619047619047621</v>
      </c>
      <c r="F14" s="52">
        <v>2544.8837209302333</v>
      </c>
      <c r="G14" s="52">
        <v>15521.738372093025</v>
      </c>
      <c r="H14" s="53">
        <v>24.627906976744192</v>
      </c>
      <c r="I14" s="53">
        <v>0.49461046511627915</v>
      </c>
      <c r="J14" s="53">
        <v>8.2093023255813968E-2</v>
      </c>
      <c r="K14" s="53">
        <v>7.1831395348837229E-2</v>
      </c>
      <c r="L14" s="53">
        <v>0.11082558139534886</v>
      </c>
      <c r="M14" s="53">
        <v>4.7203488372093025E-2</v>
      </c>
      <c r="N14" s="53">
        <v>4.9255813953488374E-2</v>
      </c>
      <c r="O14" s="53">
        <v>0</v>
      </c>
      <c r="P14" s="53">
        <v>0</v>
      </c>
      <c r="Q14" s="53">
        <v>0</v>
      </c>
      <c r="R14" s="53">
        <v>0</v>
      </c>
      <c r="S14" s="53">
        <v>6.1569767441860476E-2</v>
      </c>
      <c r="T14" s="53">
        <v>0.13134883720930235</v>
      </c>
      <c r="U14" s="53">
        <v>0</v>
      </c>
      <c r="V14" s="53">
        <v>0</v>
      </c>
      <c r="W14" s="52">
        <v>617.84167960133971</v>
      </c>
      <c r="X14" s="53">
        <v>1.1428571428571428</v>
      </c>
      <c r="Y14" s="53">
        <v>0.95833333333333337</v>
      </c>
      <c r="Z14" s="56">
        <v>6.0991935483870954</v>
      </c>
      <c r="AA14" s="20">
        <v>-60.1</v>
      </c>
      <c r="AB14" s="20">
        <v>-9.3000000000000007</v>
      </c>
      <c r="AG14" s="105">
        <f>(AB14+1000)/(AA14+1000)</f>
        <v>1.0540483030109586</v>
      </c>
    </row>
    <row r="15" spans="1:33" s="20" customFormat="1" ht="12">
      <c r="A15" s="20">
        <v>720</v>
      </c>
      <c r="B15" s="35">
        <v>219.51219512195124</v>
      </c>
      <c r="C15" s="20">
        <v>420</v>
      </c>
      <c r="D15" s="21">
        <v>0.2</v>
      </c>
      <c r="E15" s="21">
        <v>0.3</v>
      </c>
      <c r="F15" s="52">
        <v>13935</v>
      </c>
      <c r="G15" s="52">
        <v>19115.55</v>
      </c>
      <c r="H15" s="53">
        <v>34.200000000000003</v>
      </c>
      <c r="I15" s="53">
        <v>0.69899999999999995</v>
      </c>
      <c r="J15" s="53">
        <v>6.1499999999999999E-2</v>
      </c>
      <c r="K15" s="53">
        <v>0.11099999999999999</v>
      </c>
      <c r="L15" s="53">
        <v>0.14099999999999999</v>
      </c>
      <c r="M15" s="53">
        <v>8.0999999999999989E-2</v>
      </c>
      <c r="N15" s="53">
        <v>0.11399999999999998</v>
      </c>
      <c r="O15" s="53">
        <v>1.3499999999999998E-2</v>
      </c>
      <c r="P15" s="53">
        <v>7.4999999999999997E-3</v>
      </c>
      <c r="Q15" s="53">
        <v>0</v>
      </c>
      <c r="R15" s="53">
        <v>2.6999999999999996E-2</v>
      </c>
      <c r="S15" s="53">
        <v>3.4499999999999996E-2</v>
      </c>
      <c r="T15" s="53">
        <v>0.12</v>
      </c>
      <c r="U15" s="53">
        <v>4.1999999999999996E-2</v>
      </c>
      <c r="V15" s="53">
        <v>0.53849999999999987</v>
      </c>
      <c r="W15" s="52">
        <v>547.73919023467727</v>
      </c>
      <c r="X15" s="53">
        <v>0.55405405405405406</v>
      </c>
      <c r="Y15" s="53">
        <v>0.71052631578947378</v>
      </c>
      <c r="Z15" s="56">
        <v>1.3717653390742734</v>
      </c>
    </row>
    <row r="16" spans="1:33" s="20" customFormat="1" ht="12">
      <c r="A16" s="20">
        <v>780</v>
      </c>
      <c r="B16" s="35">
        <v>237.80487804878049</v>
      </c>
      <c r="C16" s="20">
        <v>407</v>
      </c>
      <c r="D16" s="21">
        <v>0.19380952380952379</v>
      </c>
      <c r="E16" s="21">
        <v>0.30619047619047624</v>
      </c>
      <c r="F16" s="52">
        <v>12717.81326781327</v>
      </c>
      <c r="G16" s="52">
        <v>16263.002457002462</v>
      </c>
      <c r="H16" s="53">
        <v>23.223832923832926</v>
      </c>
      <c r="I16" s="53">
        <v>0.69671498771498785</v>
      </c>
      <c r="J16" s="53">
        <v>0.11374938574938577</v>
      </c>
      <c r="K16" s="53">
        <v>0.12164864864864867</v>
      </c>
      <c r="L16" s="53">
        <v>9.7950859950859975E-2</v>
      </c>
      <c r="M16" s="53">
        <v>4.2656019656019666E-2</v>
      </c>
      <c r="N16" s="53">
        <v>6.4773955773955796E-2</v>
      </c>
      <c r="O16" s="53">
        <v>0</v>
      </c>
      <c r="P16" s="53">
        <v>0</v>
      </c>
      <c r="Q16" s="53">
        <v>0</v>
      </c>
      <c r="R16" s="53">
        <v>0</v>
      </c>
      <c r="S16" s="53">
        <v>3.3176904176904186E-2</v>
      </c>
      <c r="T16" s="53">
        <v>9.0051597051597071E-2</v>
      </c>
      <c r="U16" s="53">
        <v>0</v>
      </c>
      <c r="V16" s="53">
        <v>0</v>
      </c>
      <c r="W16" s="52">
        <v>679.87583382867729</v>
      </c>
      <c r="X16" s="53">
        <v>0.93506493506493504</v>
      </c>
      <c r="Y16" s="53">
        <v>0.65853658536585358</v>
      </c>
      <c r="Z16" s="56">
        <v>1.2787577639751555</v>
      </c>
      <c r="AA16" s="20">
        <v>-59.1</v>
      </c>
      <c r="AB16" s="20">
        <v>-8</v>
      </c>
      <c r="AG16" s="105">
        <f>(AB16+1000)/(AA16+1000)</f>
        <v>1.0543097034753959</v>
      </c>
    </row>
    <row r="17" spans="1:33" s="20" customFormat="1" ht="12">
      <c r="A17" s="20">
        <v>840</v>
      </c>
      <c r="B17" s="35">
        <v>256.09756097560978</v>
      </c>
      <c r="C17" s="20">
        <v>425</v>
      </c>
      <c r="D17" s="21">
        <v>0.20238095238095238</v>
      </c>
      <c r="E17" s="21">
        <v>0.29761904761904762</v>
      </c>
      <c r="F17" s="52">
        <v>12647.058823529413</v>
      </c>
      <c r="G17" s="52">
        <v>16832.352941176468</v>
      </c>
      <c r="H17" s="53">
        <v>21.764705882352942</v>
      </c>
      <c r="I17" s="53">
        <v>0.90294117647058814</v>
      </c>
      <c r="J17" s="53">
        <v>0.12352941176470589</v>
      </c>
      <c r="K17" s="53">
        <v>0.19558823529411767</v>
      </c>
      <c r="L17" s="53">
        <v>0.10147058823529412</v>
      </c>
      <c r="M17" s="53">
        <v>0.11176470588235293</v>
      </c>
      <c r="N17" s="53">
        <v>0.10147058823529412</v>
      </c>
      <c r="O17" s="53">
        <v>1.4705882352941176E-2</v>
      </c>
      <c r="P17" s="53">
        <v>4.4117647058823529E-3</v>
      </c>
      <c r="Q17" s="53">
        <v>0.13529411764705881</v>
      </c>
      <c r="R17" s="53">
        <v>0</v>
      </c>
      <c r="S17" s="53">
        <v>5.8823529411764705E-2</v>
      </c>
      <c r="T17" s="53">
        <v>0.22205882352941175</v>
      </c>
      <c r="U17" s="53">
        <v>1.9117647058823527E-2</v>
      </c>
      <c r="V17" s="53">
        <v>0.51764705882352935</v>
      </c>
      <c r="W17" s="52">
        <v>742.57168807577511</v>
      </c>
      <c r="X17" s="53">
        <v>0.63157894736842102</v>
      </c>
      <c r="Y17" s="53">
        <v>1.1014492753623188</v>
      </c>
      <c r="Z17" s="56">
        <v>1.3309302325581394</v>
      </c>
    </row>
    <row r="18" spans="1:33" s="20" customFormat="1" ht="12">
      <c r="A18" s="20">
        <v>900</v>
      </c>
      <c r="B18" s="35">
        <v>274.39024390243907</v>
      </c>
      <c r="C18" s="20">
        <v>426</v>
      </c>
      <c r="D18" s="21">
        <v>0.20285714285714287</v>
      </c>
      <c r="E18" s="21">
        <v>0.29714285714285715</v>
      </c>
      <c r="F18" s="52">
        <v>9213.5211267605628</v>
      </c>
      <c r="G18" s="52">
        <v>13371.909859154928</v>
      </c>
      <c r="H18" s="53">
        <v>17.138028169014081</v>
      </c>
      <c r="I18" s="53">
        <v>1.6083380281690141</v>
      </c>
      <c r="J18" s="53">
        <v>0.24608450704225354</v>
      </c>
      <c r="K18" s="53">
        <v>0.20507042253521127</v>
      </c>
      <c r="L18" s="53">
        <v>8.9352112676056333E-2</v>
      </c>
      <c r="M18" s="53">
        <v>0.10399999999999998</v>
      </c>
      <c r="N18" s="53">
        <v>9.9605633802816909E-2</v>
      </c>
      <c r="O18" s="53">
        <v>7.3239436619718301E-3</v>
      </c>
      <c r="P18" s="53">
        <v>4.3943661971830982E-3</v>
      </c>
      <c r="Q18" s="53">
        <v>0.13329577464788733</v>
      </c>
      <c r="R18" s="53">
        <v>0</v>
      </c>
      <c r="S18" s="53">
        <v>3.8084507042253517E-2</v>
      </c>
      <c r="T18" s="53">
        <v>0.24169014084507043</v>
      </c>
      <c r="U18" s="53">
        <v>0</v>
      </c>
      <c r="V18" s="53">
        <v>0</v>
      </c>
      <c r="W18" s="52">
        <v>713.3067666822941</v>
      </c>
      <c r="X18" s="53">
        <v>1.2</v>
      </c>
      <c r="Y18" s="53">
        <v>1.0441176470588232</v>
      </c>
      <c r="Z18" s="56">
        <v>1.451335453100159</v>
      </c>
      <c r="AA18" s="20">
        <v>-58.5</v>
      </c>
      <c r="AB18" s="20">
        <v>-8.1</v>
      </c>
      <c r="AG18" s="105">
        <f>(AB18+1000)/(AA18+1000)</f>
        <v>1.0535315985130111</v>
      </c>
    </row>
    <row r="19" spans="1:33" s="20" customFormat="1" ht="12">
      <c r="A19" s="20">
        <v>960</v>
      </c>
      <c r="B19" s="35">
        <v>292.6829268292683</v>
      </c>
      <c r="C19" s="20">
        <v>393</v>
      </c>
      <c r="D19" s="21">
        <v>0.18714285714285714</v>
      </c>
      <c r="E19" s="21">
        <v>0.31285714285714283</v>
      </c>
      <c r="F19" s="52">
        <v>14510.839694656488</v>
      </c>
      <c r="G19" s="52">
        <v>17989.596183206108</v>
      </c>
      <c r="H19" s="53">
        <v>19.726717557251909</v>
      </c>
      <c r="I19" s="53">
        <v>0.47979389312977089</v>
      </c>
      <c r="J19" s="53">
        <v>9.6961832061068703E-2</v>
      </c>
      <c r="K19" s="53">
        <v>0.10030534351145039</v>
      </c>
      <c r="L19" s="53">
        <v>8.5259541984732817E-2</v>
      </c>
      <c r="M19" s="53">
        <v>5.3496183206106863E-2</v>
      </c>
      <c r="N19" s="53">
        <v>7.6900763358778629E-2</v>
      </c>
      <c r="O19" s="53">
        <v>1.6717557251908398E-2</v>
      </c>
      <c r="P19" s="53">
        <v>3.343511450381679E-3</v>
      </c>
      <c r="Q19" s="53">
        <v>0</v>
      </c>
      <c r="R19" s="53">
        <v>0</v>
      </c>
      <c r="S19" s="53">
        <v>2.0061068702290075E-2</v>
      </c>
      <c r="T19" s="53">
        <v>6.0183206106870217E-2</v>
      </c>
      <c r="U19" s="53">
        <v>0</v>
      </c>
      <c r="V19" s="53">
        <v>0</v>
      </c>
      <c r="W19" s="52">
        <v>890.2870852982544</v>
      </c>
      <c r="X19" s="53">
        <v>0.96666666666666667</v>
      </c>
      <c r="Y19" s="53">
        <v>0.69565217391304335</v>
      </c>
      <c r="Z19" s="56">
        <v>1.2397350230414748</v>
      </c>
    </row>
    <row r="20" spans="1:33" s="20" customFormat="1" ht="12">
      <c r="A20" s="20">
        <v>1020</v>
      </c>
      <c r="B20" s="35">
        <v>310.97560975609758</v>
      </c>
      <c r="C20" s="20">
        <v>427</v>
      </c>
      <c r="D20" s="21">
        <v>0.20333333333333331</v>
      </c>
      <c r="E20" s="21">
        <v>0.29666666666666669</v>
      </c>
      <c r="F20" s="52">
        <v>10125.573770491805</v>
      </c>
      <c r="G20" s="52">
        <v>17121.265573770495</v>
      </c>
      <c r="H20" s="53">
        <v>21.739344262295084</v>
      </c>
      <c r="I20" s="53">
        <v>0.71929508196721326</v>
      </c>
      <c r="J20" s="53">
        <v>9.6295081967213148E-2</v>
      </c>
      <c r="K20" s="53">
        <v>0.1634098360655738</v>
      </c>
      <c r="L20" s="53">
        <v>8.17049180327869E-2</v>
      </c>
      <c r="M20" s="53">
        <v>7.7327868852459042E-2</v>
      </c>
      <c r="N20" s="53">
        <v>8.6081967213114757E-2</v>
      </c>
      <c r="O20" s="53">
        <v>7.2950819672131162E-3</v>
      </c>
      <c r="P20" s="53">
        <v>0</v>
      </c>
      <c r="Q20" s="53">
        <v>0.14298360655737707</v>
      </c>
      <c r="R20" s="53">
        <v>0</v>
      </c>
      <c r="S20" s="53">
        <v>4.6688524590163948E-2</v>
      </c>
      <c r="T20" s="53">
        <v>0.14152459016393446</v>
      </c>
      <c r="U20" s="53">
        <v>7.2950819672131162E-3</v>
      </c>
      <c r="V20" s="53">
        <v>0.3268196721311476</v>
      </c>
      <c r="W20" s="52">
        <v>762.34652114597554</v>
      </c>
      <c r="X20" s="53">
        <v>0.58928571428571441</v>
      </c>
      <c r="Y20" s="53">
        <v>0.89830508474576298</v>
      </c>
      <c r="Z20" s="56">
        <v>1.6908933717579251</v>
      </c>
      <c r="AA20" s="20">
        <v>-57.9</v>
      </c>
      <c r="AB20" s="20">
        <v>-8.5</v>
      </c>
      <c r="AG20" s="105">
        <f>(AB20+1000)/(AA20+1000)</f>
        <v>1.0524360471287548</v>
      </c>
    </row>
    <row r="21" spans="1:33" s="20" customFormat="1" ht="12">
      <c r="A21" s="20">
        <v>1080</v>
      </c>
      <c r="B21" s="35">
        <v>329.26829268292687</v>
      </c>
      <c r="C21" s="20">
        <v>384</v>
      </c>
      <c r="D21" s="21">
        <v>0.18285714285714286</v>
      </c>
      <c r="E21" s="21">
        <v>0.31714285714285717</v>
      </c>
      <c r="F21" s="52">
        <v>7509.8437500000009</v>
      </c>
      <c r="G21" s="52">
        <v>13511.475</v>
      </c>
      <c r="H21" s="53">
        <v>22.893750000000001</v>
      </c>
      <c r="I21" s="53">
        <v>1.0354218750000002</v>
      </c>
      <c r="J21" s="53">
        <v>0.19251562500000002</v>
      </c>
      <c r="K21" s="53">
        <v>0.35034375000000006</v>
      </c>
      <c r="L21" s="53">
        <v>0.1040625</v>
      </c>
      <c r="M21" s="53">
        <v>0.16129687500000001</v>
      </c>
      <c r="N21" s="53">
        <v>0.18904687500000003</v>
      </c>
      <c r="O21" s="53">
        <v>0.10753125000000001</v>
      </c>
      <c r="P21" s="53">
        <v>1.7343750000000002E-3</v>
      </c>
      <c r="Q21" s="53">
        <v>0</v>
      </c>
      <c r="R21" s="53">
        <v>0.11100000000000002</v>
      </c>
      <c r="S21" s="53">
        <v>9.5390625000000007E-2</v>
      </c>
      <c r="T21" s="53">
        <v>0.42145312500000004</v>
      </c>
      <c r="U21" s="53">
        <v>4.1625000000000002E-2</v>
      </c>
      <c r="V21" s="53">
        <v>0</v>
      </c>
      <c r="W21" s="52">
        <v>564.64448793215911</v>
      </c>
      <c r="X21" s="53">
        <v>0.54950495049504944</v>
      </c>
      <c r="Y21" s="53">
        <v>0.85321100917431181</v>
      </c>
      <c r="Z21" s="56">
        <v>1.7991685912240183</v>
      </c>
    </row>
    <row r="22" spans="1:33" s="20" customFormat="1" ht="12">
      <c r="A22" s="20">
        <v>1140</v>
      </c>
      <c r="B22" s="35">
        <v>347.5609756097561</v>
      </c>
      <c r="C22" s="20">
        <v>425</v>
      </c>
      <c r="D22" s="21">
        <v>0.20238095238095238</v>
      </c>
      <c r="E22" s="21">
        <v>0.29761904761904762</v>
      </c>
      <c r="F22" s="52">
        <v>5588.2352941176468</v>
      </c>
      <c r="G22" s="52">
        <v>17029.411764705881</v>
      </c>
      <c r="H22" s="53">
        <v>29.411764705882355</v>
      </c>
      <c r="I22" s="53">
        <v>0.3235294117647059</v>
      </c>
      <c r="J22" s="53">
        <v>2.0588235294117647E-2</v>
      </c>
      <c r="K22" s="53">
        <v>0.13676470588235293</v>
      </c>
      <c r="L22" s="53">
        <v>2.0588235294117647E-2</v>
      </c>
      <c r="M22" s="53">
        <v>6.6176470588235295E-2</v>
      </c>
      <c r="N22" s="53">
        <v>9.5588235294117654E-2</v>
      </c>
      <c r="O22" s="53">
        <v>4.4117647058823525E-2</v>
      </c>
      <c r="P22" s="53">
        <v>0</v>
      </c>
      <c r="Q22" s="53">
        <v>3.9705882352941174E-2</v>
      </c>
      <c r="R22" s="53">
        <v>0</v>
      </c>
      <c r="S22" s="53">
        <v>4.7058823529411771E-2</v>
      </c>
      <c r="T22" s="53">
        <v>0.10441176470588234</v>
      </c>
      <c r="U22" s="53">
        <v>0</v>
      </c>
      <c r="V22" s="53">
        <v>0.31470588235294117</v>
      </c>
      <c r="W22" s="52">
        <v>572.700296735905</v>
      </c>
      <c r="X22" s="53">
        <v>0.15053763440860216</v>
      </c>
      <c r="Y22" s="53">
        <v>0.69230769230769229</v>
      </c>
      <c r="Z22" s="56">
        <v>3.0473684210526315</v>
      </c>
      <c r="AA22" s="20">
        <v>-58.1</v>
      </c>
      <c r="AB22" s="20">
        <v>-8.5</v>
      </c>
      <c r="AG22" s="105">
        <f>(AB22+1000)/(AA22+1000)</f>
        <v>1.0526595179955409</v>
      </c>
    </row>
    <row r="23" spans="1:33" s="20" customFormat="1" ht="12">
      <c r="A23" s="20">
        <v>1200</v>
      </c>
      <c r="B23" s="35">
        <v>365.85365853658539</v>
      </c>
      <c r="C23" s="20">
        <v>407</v>
      </c>
      <c r="D23" s="21">
        <v>0.19380952380952379</v>
      </c>
      <c r="E23" s="21">
        <v>0.30619047619047624</v>
      </c>
      <c r="F23" s="52">
        <v>7346.3144963144978</v>
      </c>
      <c r="G23" s="52">
        <v>13871.421621621626</v>
      </c>
      <c r="H23" s="53">
        <v>28.911302211302221</v>
      </c>
      <c r="I23" s="53">
        <v>1.1975282555282558</v>
      </c>
      <c r="J23" s="53">
        <v>0.12796805896805899</v>
      </c>
      <c r="K23" s="53">
        <v>0.26541523341523349</v>
      </c>
      <c r="L23" s="53">
        <v>9.163144963144966E-2</v>
      </c>
      <c r="M23" s="53">
        <v>0.12638820638820641</v>
      </c>
      <c r="N23" s="53">
        <v>0.1990614250614251</v>
      </c>
      <c r="O23" s="53">
        <v>0.11058968058968063</v>
      </c>
      <c r="P23" s="53">
        <v>9.4791154791154814E-3</v>
      </c>
      <c r="Q23" s="53">
        <v>0</v>
      </c>
      <c r="R23" s="53">
        <v>6.7933660933660947E-2</v>
      </c>
      <c r="S23" s="53">
        <v>0.10585012285012289</v>
      </c>
      <c r="T23" s="53">
        <v>0.29227272727272735</v>
      </c>
      <c r="U23" s="53">
        <v>7.7412776412776427E-2</v>
      </c>
      <c r="V23" s="53">
        <v>1.1991081081081083</v>
      </c>
      <c r="W23" s="52">
        <v>460.7094133697135</v>
      </c>
      <c r="X23" s="53">
        <v>0.4821428571428571</v>
      </c>
      <c r="Y23" s="53">
        <v>0.63492063492063489</v>
      </c>
      <c r="Z23" s="56">
        <v>1.8882150537634412</v>
      </c>
    </row>
    <row r="24" spans="1:33" s="20" customFormat="1" ht="12">
      <c r="A24" s="20">
        <v>1260</v>
      </c>
      <c r="B24" s="35">
        <v>384.14634146341467</v>
      </c>
      <c r="C24" s="20">
        <v>280</v>
      </c>
      <c r="D24" s="21">
        <v>0.1333333333333333</v>
      </c>
      <c r="E24" s="21">
        <v>0.3666666666666667</v>
      </c>
      <c r="F24" s="52">
        <v>25052.5</v>
      </c>
      <c r="G24" s="52">
        <v>19486.5</v>
      </c>
      <c r="H24" s="53">
        <v>41.8</v>
      </c>
      <c r="I24" s="53">
        <v>2.2990000000000004</v>
      </c>
      <c r="J24" s="53">
        <v>0.20350000000000007</v>
      </c>
      <c r="K24" s="53">
        <v>0.38500000000000001</v>
      </c>
      <c r="L24" s="53">
        <v>7.7000000000000013E-2</v>
      </c>
      <c r="M24" s="53">
        <v>0.19525000000000003</v>
      </c>
      <c r="N24" s="53">
        <v>0.18425000000000008</v>
      </c>
      <c r="O24" s="53">
        <v>4.9500000000000009E-2</v>
      </c>
      <c r="P24" s="53">
        <v>0</v>
      </c>
      <c r="Q24" s="53">
        <v>0</v>
      </c>
      <c r="R24" s="53">
        <v>0</v>
      </c>
      <c r="S24" s="53">
        <v>3.8500000000000006E-2</v>
      </c>
      <c r="T24" s="53">
        <v>0.44825000000000015</v>
      </c>
      <c r="U24" s="53">
        <v>0</v>
      </c>
      <c r="V24" s="53">
        <v>0</v>
      </c>
      <c r="W24" s="52">
        <v>441.88076827138946</v>
      </c>
      <c r="X24" s="53">
        <v>0.52857142857142847</v>
      </c>
      <c r="Y24" s="53">
        <v>1.0597014925373132</v>
      </c>
      <c r="Z24" s="56">
        <v>0.77782656421514829</v>
      </c>
      <c r="AA24" s="20">
        <v>-56.4</v>
      </c>
      <c r="AB24" s="20">
        <v>-8.4</v>
      </c>
      <c r="AG24" s="105">
        <f>(AB24+1000)/(AA24+1000)</f>
        <v>1.0508690122933446</v>
      </c>
    </row>
    <row r="25" spans="1:33" s="20" customFormat="1" ht="12">
      <c r="A25" s="20">
        <v>1320</v>
      </c>
      <c r="B25" s="35">
        <v>402.4390243902439</v>
      </c>
      <c r="C25" s="20">
        <v>322</v>
      </c>
      <c r="D25" s="21">
        <v>0.15333333333333332</v>
      </c>
      <c r="E25" s="21">
        <v>0.34666666666666668</v>
      </c>
      <c r="F25" s="52">
        <v>32692.173913043483</v>
      </c>
      <c r="G25" s="52">
        <v>30933.443478260877</v>
      </c>
      <c r="H25" s="53">
        <v>86.139130434782615</v>
      </c>
      <c r="I25" s="53">
        <v>7.5467826086956533</v>
      </c>
      <c r="J25" s="53">
        <v>0.70086956521739141</v>
      </c>
      <c r="K25" s="53">
        <v>1.8041739130434784</v>
      </c>
      <c r="L25" s="53">
        <v>0.18086956521739134</v>
      </c>
      <c r="M25" s="53">
        <v>1.2706086956521743</v>
      </c>
      <c r="N25" s="53">
        <v>1.1801739130434785</v>
      </c>
      <c r="O25" s="53">
        <v>0.38208695652173924</v>
      </c>
      <c r="P25" s="53">
        <v>1.3565217391304351E-2</v>
      </c>
      <c r="Q25" s="53">
        <v>1.0852173913043479</v>
      </c>
      <c r="R25" s="53">
        <v>0.31200000000000006</v>
      </c>
      <c r="S25" s="53">
        <v>1.0671304347826087</v>
      </c>
      <c r="T25" s="53">
        <v>0.45443478260869574</v>
      </c>
      <c r="U25" s="53">
        <v>0.4657391304347826</v>
      </c>
      <c r="V25" s="53">
        <v>2.8238260869565224</v>
      </c>
      <c r="W25" s="52">
        <v>330.18244123751151</v>
      </c>
      <c r="X25" s="53">
        <v>0.38847117794486219</v>
      </c>
      <c r="Y25" s="53">
        <v>1.0766283524904214</v>
      </c>
      <c r="Z25" s="56">
        <v>0.94620331950207481</v>
      </c>
    </row>
    <row r="26" spans="1:33" s="20" customFormat="1" ht="12">
      <c r="A26" s="20">
        <v>1380</v>
      </c>
      <c r="B26" s="35">
        <v>420.73170731707319</v>
      </c>
      <c r="C26" s="20">
        <v>277</v>
      </c>
      <c r="D26" s="21">
        <v>0.13190476190476189</v>
      </c>
      <c r="E26" s="21">
        <v>0.36809523809523814</v>
      </c>
      <c r="F26" s="52">
        <v>27013.140794223833</v>
      </c>
      <c r="G26" s="52">
        <v>38905.341155234666</v>
      </c>
      <c r="H26" s="53">
        <v>194.22671480144407</v>
      </c>
      <c r="I26" s="53">
        <v>10.375501805054155</v>
      </c>
      <c r="J26" s="53">
        <v>1.0297364620938632</v>
      </c>
      <c r="K26" s="53">
        <v>3.1226967509025281</v>
      </c>
      <c r="L26" s="53">
        <v>0.29580505415162461</v>
      </c>
      <c r="M26" s="53">
        <v>1.2781010830324913</v>
      </c>
      <c r="N26" s="53">
        <v>1.9171516245487372</v>
      </c>
      <c r="O26" s="53">
        <v>0.48556678700361017</v>
      </c>
      <c r="P26" s="53">
        <v>4.4649819494584853E-2</v>
      </c>
      <c r="Q26" s="53">
        <v>1.0883393501805059</v>
      </c>
      <c r="R26" s="53">
        <v>0.21766787003610114</v>
      </c>
      <c r="S26" s="53">
        <v>0.99903971119133594</v>
      </c>
      <c r="T26" s="53">
        <v>0.23162093862815891</v>
      </c>
      <c r="U26" s="53">
        <v>0.60835379061371864</v>
      </c>
      <c r="V26" s="53">
        <v>5.9188916967509044</v>
      </c>
      <c r="W26" s="52">
        <v>190.1511225074334</v>
      </c>
      <c r="X26" s="53">
        <v>0.32975871313672922</v>
      </c>
      <c r="Y26" s="53">
        <v>0.66666666666666652</v>
      </c>
      <c r="Z26" s="56">
        <v>1.4402376033057851</v>
      </c>
      <c r="AA26" s="20">
        <v>-52</v>
      </c>
      <c r="AB26" s="20">
        <v>-9.6999999999999993</v>
      </c>
      <c r="AG26" s="105">
        <f>(AB26+1000)/(AA26+1000)</f>
        <v>1.044620253164557</v>
      </c>
    </row>
    <row r="27" spans="1:33" s="20" customFormat="1" ht="12">
      <c r="A27" s="20">
        <v>1440</v>
      </c>
      <c r="B27" s="35">
        <v>439.02439024390247</v>
      </c>
      <c r="C27" s="20">
        <v>204</v>
      </c>
      <c r="D27" s="21">
        <v>9.7142857142857142E-2</v>
      </c>
      <c r="E27" s="21">
        <v>0.40285714285714286</v>
      </c>
      <c r="F27" s="52">
        <v>18993.529411764706</v>
      </c>
      <c r="G27" s="52">
        <v>28180.094117647059</v>
      </c>
      <c r="H27" s="53">
        <v>282.41470588235291</v>
      </c>
      <c r="I27" s="53">
        <v>7.5352058823529404</v>
      </c>
      <c r="J27" s="53">
        <v>1.0906764705882352</v>
      </c>
      <c r="K27" s="53">
        <v>2.0279117647058822</v>
      </c>
      <c r="L27" s="53">
        <v>0.29858823529411765</v>
      </c>
      <c r="M27" s="53">
        <v>1.1321470588235296</v>
      </c>
      <c r="N27" s="53">
        <v>1.3934117647058823</v>
      </c>
      <c r="O27" s="53">
        <v>0.4147058823529412</v>
      </c>
      <c r="P27" s="53">
        <v>2.4882352941176474E-2</v>
      </c>
      <c r="Q27" s="53">
        <v>0.97455882352941181</v>
      </c>
      <c r="R27" s="53">
        <v>0</v>
      </c>
      <c r="S27" s="53">
        <v>0.75476470588235289</v>
      </c>
      <c r="T27" s="53">
        <v>0.2073529411764706</v>
      </c>
      <c r="U27" s="53">
        <v>0.3400588235294118</v>
      </c>
      <c r="V27" s="53">
        <v>1.3436470588235296</v>
      </c>
      <c r="W27" s="52">
        <v>97.189524722170574</v>
      </c>
      <c r="X27" s="53">
        <v>0.53783231083844585</v>
      </c>
      <c r="Y27" s="53">
        <v>0.8125</v>
      </c>
      <c r="Z27" s="56">
        <v>1.4836681222707424</v>
      </c>
    </row>
    <row r="28" spans="1:33" s="20" customFormat="1" ht="12">
      <c r="A28" s="20">
        <v>1500</v>
      </c>
      <c r="B28" s="35">
        <v>457.31707317073176</v>
      </c>
      <c r="C28" s="20">
        <v>272</v>
      </c>
      <c r="D28" s="21">
        <v>0.12952380952380951</v>
      </c>
      <c r="E28" s="21">
        <v>0.37047619047619051</v>
      </c>
      <c r="F28" s="52">
        <v>12099.044117647061</v>
      </c>
      <c r="G28" s="52">
        <v>24760.99411764706</v>
      </c>
      <c r="H28" s="53">
        <v>362.11323529411771</v>
      </c>
      <c r="I28" s="53">
        <v>5.2801029411764722</v>
      </c>
      <c r="J28" s="53">
        <v>0.54631617647058828</v>
      </c>
      <c r="K28" s="53">
        <v>1.1469779411764709</v>
      </c>
      <c r="L28" s="53">
        <v>0.17447794117647061</v>
      </c>
      <c r="M28" s="53">
        <v>0.49483088235294126</v>
      </c>
      <c r="N28" s="53">
        <v>0.55775735294117657</v>
      </c>
      <c r="O28" s="53">
        <v>0.13443382352941177</v>
      </c>
      <c r="P28" s="53">
        <v>2.0022058823529417E-2</v>
      </c>
      <c r="Q28" s="53">
        <v>0.35181617647058827</v>
      </c>
      <c r="R28" s="53">
        <v>0</v>
      </c>
      <c r="S28" s="53">
        <v>0.32607352941176476</v>
      </c>
      <c r="T28" s="53">
        <v>6.5786764705882364E-2</v>
      </c>
      <c r="U28" s="53">
        <v>0</v>
      </c>
      <c r="V28" s="53">
        <v>0</v>
      </c>
      <c r="W28" s="52">
        <v>67.396415614343752</v>
      </c>
      <c r="X28" s="53">
        <v>0.47630922693266825</v>
      </c>
      <c r="Y28" s="53">
        <v>0.88717948717948714</v>
      </c>
      <c r="Z28" s="56">
        <v>2.046524822695035</v>
      </c>
      <c r="AA28" s="20">
        <v>-49</v>
      </c>
      <c r="AB28" s="20">
        <v>-9.9</v>
      </c>
      <c r="AC28" s="20">
        <v>-35.9</v>
      </c>
      <c r="AG28" s="105">
        <f>(AB28+1000)/(AA28+1000)</f>
        <v>1.0411146161934806</v>
      </c>
    </row>
    <row r="29" spans="1:33" s="20" customFormat="1" ht="12">
      <c r="A29" s="20">
        <v>1560</v>
      </c>
      <c r="B29" s="35">
        <v>475.60975609756099</v>
      </c>
      <c r="C29" s="20">
        <v>292</v>
      </c>
      <c r="D29" s="21">
        <v>0.13904761904761903</v>
      </c>
      <c r="E29" s="21">
        <v>0.36095238095238097</v>
      </c>
      <c r="F29" s="52">
        <v>10824.863013698632</v>
      </c>
      <c r="G29" s="52">
        <v>19779.386986301372</v>
      </c>
      <c r="H29" s="53">
        <v>505.16027397260279</v>
      </c>
      <c r="I29" s="53">
        <v>4.0859315068493158</v>
      </c>
      <c r="J29" s="53">
        <v>1.521191780821918</v>
      </c>
      <c r="K29" s="53">
        <v>0.70867808219178108</v>
      </c>
      <c r="L29" s="53">
        <v>1.6535821917808222</v>
      </c>
      <c r="M29" s="53">
        <v>0.31669863013698635</v>
      </c>
      <c r="N29" s="53">
        <v>0.36861643835616437</v>
      </c>
      <c r="O29" s="53">
        <v>8.8260273972602749E-2</v>
      </c>
      <c r="P29" s="53">
        <v>2.0767123287671236E-2</v>
      </c>
      <c r="Q29" s="53">
        <v>0.11162328767123289</v>
      </c>
      <c r="R29" s="53">
        <v>0</v>
      </c>
      <c r="S29" s="53">
        <v>0.20247945205479456</v>
      </c>
      <c r="T29" s="53">
        <v>0.11421917808219179</v>
      </c>
      <c r="U29" s="53">
        <v>0.13498630136986303</v>
      </c>
      <c r="V29" s="53">
        <v>1.4562945205479456</v>
      </c>
      <c r="W29" s="52">
        <v>38.840519130975565</v>
      </c>
      <c r="X29" s="53">
        <v>2.146520146520146</v>
      </c>
      <c r="Y29" s="53">
        <v>0.85915492957746498</v>
      </c>
      <c r="Z29" s="56">
        <v>1.8272182254196641</v>
      </c>
    </row>
    <row r="30" spans="1:33" s="20" customFormat="1" ht="12">
      <c r="A30" s="40">
        <v>1620</v>
      </c>
      <c r="B30" s="35">
        <v>493.90243902439028</v>
      </c>
      <c r="C30" s="40">
        <v>252</v>
      </c>
      <c r="D30" s="41">
        <v>0.12</v>
      </c>
      <c r="E30" s="41">
        <v>0.38</v>
      </c>
      <c r="F30" s="54">
        <v>16276.666666666668</v>
      </c>
      <c r="G30" s="54">
        <v>22653.7</v>
      </c>
      <c r="H30" s="55">
        <v>2877.55</v>
      </c>
      <c r="I30" s="55">
        <v>6.1275000000000004</v>
      </c>
      <c r="J30" s="55">
        <v>110.74149999999999</v>
      </c>
      <c r="K30" s="55">
        <v>0.247</v>
      </c>
      <c r="L30" s="55">
        <v>2.4129999999999998</v>
      </c>
      <c r="M30" s="55">
        <v>0.28816666666666668</v>
      </c>
      <c r="N30" s="55">
        <v>0.24383333333333335</v>
      </c>
      <c r="O30" s="55">
        <v>4.7500000000000001E-2</v>
      </c>
      <c r="P30" s="55">
        <v>0.19</v>
      </c>
      <c r="Q30" s="55">
        <v>0</v>
      </c>
      <c r="R30" s="55">
        <v>0.52566666666666662</v>
      </c>
      <c r="S30" s="55">
        <v>5.7000000000000002E-2</v>
      </c>
      <c r="T30" s="55">
        <v>0.10450000000000001</v>
      </c>
      <c r="U30" s="55">
        <v>7.2833333333333333E-2</v>
      </c>
      <c r="V30" s="55">
        <v>0</v>
      </c>
      <c r="W30" s="54">
        <v>7.8558368610914346</v>
      </c>
      <c r="X30" s="55">
        <v>448.34615384615381</v>
      </c>
      <c r="Y30" s="55">
        <v>1.1818181818181819</v>
      </c>
      <c r="Z30" s="56">
        <v>1.3917898832684825</v>
      </c>
      <c r="AA30" s="20">
        <v>-45.2</v>
      </c>
      <c r="AB30" s="20">
        <v>-8.6</v>
      </c>
      <c r="AC30" s="20">
        <v>-34.5</v>
      </c>
      <c r="AG30" s="105">
        <f>(AB30+1000)/(AA30+1000)</f>
        <v>1.0383326351068287</v>
      </c>
    </row>
    <row r="31" spans="1:33" s="20" customFormat="1" ht="12">
      <c r="A31" s="40">
        <v>1680</v>
      </c>
      <c r="B31" s="35">
        <v>512.19512195121956</v>
      </c>
      <c r="C31" s="40">
        <v>255</v>
      </c>
      <c r="D31" s="41">
        <v>0.12142857142857141</v>
      </c>
      <c r="E31" s="41">
        <v>0.37857142857142856</v>
      </c>
      <c r="F31" s="54">
        <v>22322.352941176472</v>
      </c>
      <c r="G31" s="54">
        <v>31410.294117647059</v>
      </c>
      <c r="H31" s="55">
        <v>4046.3941176470594</v>
      </c>
      <c r="I31" s="55">
        <v>5.4621176470588244</v>
      </c>
      <c r="J31" s="55">
        <v>35.463235294117645</v>
      </c>
      <c r="K31" s="55">
        <v>0.89476470588235291</v>
      </c>
      <c r="L31" s="55">
        <v>0.71082352941176485</v>
      </c>
      <c r="M31" s="55">
        <v>0.13094117647058826</v>
      </c>
      <c r="N31" s="55">
        <v>0.12782352941176472</v>
      </c>
      <c r="O31" s="55">
        <v>3.741176470588236E-2</v>
      </c>
      <c r="P31" s="55">
        <v>0.23382352941176471</v>
      </c>
      <c r="Q31" s="55">
        <v>0.22135294117647059</v>
      </c>
      <c r="R31" s="55">
        <v>0</v>
      </c>
      <c r="S31" s="55">
        <v>5.6117647058823529E-2</v>
      </c>
      <c r="T31" s="55">
        <v>9.6647058823529419E-2</v>
      </c>
      <c r="U31" s="55">
        <v>0</v>
      </c>
      <c r="V31" s="55">
        <v>1.755235294117647</v>
      </c>
      <c r="W31" s="54">
        <v>7.7520751708918993</v>
      </c>
      <c r="X31" s="55">
        <v>39.634146341463413</v>
      </c>
      <c r="Y31" s="55">
        <v>1.024390243902439</v>
      </c>
      <c r="Z31" s="56">
        <v>1.4071229050279328</v>
      </c>
      <c r="AA31" s="20">
        <v>-44.2</v>
      </c>
      <c r="AB31" s="20">
        <v>-7.9</v>
      </c>
      <c r="AC31" s="20">
        <v>-33.700000000000003</v>
      </c>
      <c r="AG31" s="105">
        <f t="shared" ref="AG31:AG45" si="0">(AB31+1000)/(AA31+1000)</f>
        <v>1.0379786566227245</v>
      </c>
    </row>
    <row r="32" spans="1:33" s="20" customFormat="1" ht="12">
      <c r="A32" s="40">
        <v>1740</v>
      </c>
      <c r="B32" s="35">
        <v>530.48780487804879</v>
      </c>
      <c r="C32" s="40">
        <v>299</v>
      </c>
      <c r="D32" s="41">
        <v>0.14238095238095239</v>
      </c>
      <c r="E32" s="41">
        <v>0.35761904761904761</v>
      </c>
      <c r="F32" s="54">
        <v>15773.511705685618</v>
      </c>
      <c r="G32" s="54">
        <v>18700.904682274246</v>
      </c>
      <c r="H32" s="55">
        <v>1145.3377926421404</v>
      </c>
      <c r="I32" s="55">
        <v>1.8938260869565215</v>
      </c>
      <c r="J32" s="55">
        <v>4.2899933110367892</v>
      </c>
      <c r="K32" s="55">
        <v>0.14567892976588628</v>
      </c>
      <c r="L32" s="55">
        <v>0.10549163879598662</v>
      </c>
      <c r="M32" s="55">
        <v>4.5210702341137117E-2</v>
      </c>
      <c r="N32" s="55">
        <v>7.0327759197324424E-2</v>
      </c>
      <c r="O32" s="55">
        <v>2.2605351170568558E-2</v>
      </c>
      <c r="P32" s="55">
        <v>1.5070234113712373E-2</v>
      </c>
      <c r="Q32" s="55">
        <v>0</v>
      </c>
      <c r="R32" s="55">
        <v>0</v>
      </c>
      <c r="S32" s="55">
        <v>1.5070234113712373E-2</v>
      </c>
      <c r="T32" s="55">
        <v>4.5210702341137117E-2</v>
      </c>
      <c r="U32" s="55">
        <v>0</v>
      </c>
      <c r="V32" s="55">
        <v>0</v>
      </c>
      <c r="W32" s="54">
        <v>16.30089720068133</v>
      </c>
      <c r="X32" s="55">
        <v>29.448275862068964</v>
      </c>
      <c r="Y32" s="55">
        <v>0.64285714285714268</v>
      </c>
      <c r="Z32" s="56">
        <v>1.1855891719745222</v>
      </c>
      <c r="AA32" s="20">
        <v>-44.8</v>
      </c>
      <c r="AB32" s="20">
        <v>-7.4</v>
      </c>
      <c r="AC32" s="20">
        <v>-33.700000000000003</v>
      </c>
      <c r="AG32" s="105">
        <f t="shared" si="0"/>
        <v>1.0391541038525962</v>
      </c>
    </row>
    <row r="33" spans="1:33" s="20" customFormat="1" ht="12">
      <c r="A33" s="40">
        <v>1800</v>
      </c>
      <c r="B33" s="35">
        <v>548.78048780487813</v>
      </c>
      <c r="C33" s="40">
        <v>334</v>
      </c>
      <c r="D33" s="41">
        <v>0.15904761904761905</v>
      </c>
      <c r="E33" s="41">
        <v>0.34095238095238095</v>
      </c>
      <c r="F33" s="54">
        <v>23387.904191616766</v>
      </c>
      <c r="G33" s="54">
        <v>45217.543712574843</v>
      </c>
      <c r="H33" s="55">
        <v>1426.4263473053891</v>
      </c>
      <c r="I33" s="55">
        <v>3.2670179640718566</v>
      </c>
      <c r="J33" s="55">
        <v>4.1630898203592812</v>
      </c>
      <c r="K33" s="55">
        <v>0.63453892215568852</v>
      </c>
      <c r="L33" s="55">
        <v>0.36657485029940123</v>
      </c>
      <c r="M33" s="55">
        <v>0.16292215568862276</v>
      </c>
      <c r="N33" s="55">
        <v>0.15863473053892213</v>
      </c>
      <c r="O33" s="55">
        <v>1.5005988023952095E-2</v>
      </c>
      <c r="P33" s="55">
        <v>2.7868263473053892E-2</v>
      </c>
      <c r="Q33" s="55">
        <v>8.1461077844311378E-2</v>
      </c>
      <c r="R33" s="55">
        <v>0</v>
      </c>
      <c r="S33" s="55">
        <v>6.6455089820359289E-2</v>
      </c>
      <c r="T33" s="55">
        <v>4.0730538922155689E-2</v>
      </c>
      <c r="U33" s="55">
        <v>3.6443113772455092E-2</v>
      </c>
      <c r="V33" s="55">
        <v>0.31726946107784426</v>
      </c>
      <c r="W33" s="54">
        <v>31.627441807462318</v>
      </c>
      <c r="X33" s="55">
        <v>6.5608108108108114</v>
      </c>
      <c r="Y33" s="55">
        <v>1.0270270270270272</v>
      </c>
      <c r="Z33" s="56">
        <v>1.9333730522456458</v>
      </c>
      <c r="AA33" s="20">
        <v>-45.9</v>
      </c>
      <c r="AB33" s="20">
        <v>-8.4</v>
      </c>
      <c r="AC33" s="20">
        <v>-33.799999999999997</v>
      </c>
      <c r="AG33" s="105">
        <f t="shared" si="0"/>
        <v>1.0393040561785976</v>
      </c>
    </row>
    <row r="34" spans="1:33" s="20" customFormat="1" ht="12">
      <c r="A34" s="40">
        <v>1860</v>
      </c>
      <c r="B34" s="35">
        <v>567.07317073170736</v>
      </c>
      <c r="C34" s="40">
        <v>466</v>
      </c>
      <c r="D34" s="41">
        <v>0.22190476190476191</v>
      </c>
      <c r="E34" s="41">
        <v>0.27809523809523806</v>
      </c>
      <c r="F34" s="54">
        <v>5526.6952789699562</v>
      </c>
      <c r="G34" s="54">
        <v>13334.374248927037</v>
      </c>
      <c r="H34" s="55">
        <v>164.29699570815447</v>
      </c>
      <c r="I34" s="55">
        <v>0.63412875536480684</v>
      </c>
      <c r="J34" s="55">
        <v>0.66796566523605139</v>
      </c>
      <c r="K34" s="55">
        <v>0.18296995708154504</v>
      </c>
      <c r="L34" s="55">
        <v>8.7725321888412019E-2</v>
      </c>
      <c r="M34" s="55">
        <v>0.10903004291845492</v>
      </c>
      <c r="N34" s="55">
        <v>0.24813733905579397</v>
      </c>
      <c r="O34" s="55">
        <v>6.2660944206008569E-3</v>
      </c>
      <c r="P34" s="55">
        <v>1.5038626609442057E-2</v>
      </c>
      <c r="Q34" s="55">
        <v>0</v>
      </c>
      <c r="R34" s="55">
        <v>0.11278969957081543</v>
      </c>
      <c r="S34" s="55">
        <v>0.14412017167381974</v>
      </c>
      <c r="T34" s="55">
        <v>6.8927038626609427E-2</v>
      </c>
      <c r="U34" s="55">
        <v>2.8824034334763944E-2</v>
      </c>
      <c r="V34" s="55">
        <v>4.0541630901287551</v>
      </c>
      <c r="W34" s="54">
        <v>80.848137622904744</v>
      </c>
      <c r="X34" s="55">
        <v>3.650684931506849</v>
      </c>
      <c r="Y34" s="55">
        <v>0.43939393939393939</v>
      </c>
      <c r="Z34" s="56">
        <v>2.412721088435374</v>
      </c>
      <c r="AA34" s="20">
        <v>-45.5</v>
      </c>
      <c r="AB34" s="20">
        <v>-8.1999999999999993</v>
      </c>
      <c r="AC34" s="20">
        <v>-32.700000000000003</v>
      </c>
      <c r="AG34" s="105">
        <f t="shared" si="0"/>
        <v>1.0390780513357778</v>
      </c>
    </row>
    <row r="35" spans="1:33" s="20" customFormat="1" ht="12">
      <c r="A35" s="40">
        <v>1920</v>
      </c>
      <c r="B35" s="35">
        <v>585.36585365853659</v>
      </c>
      <c r="C35" s="40">
        <v>379</v>
      </c>
      <c r="D35" s="41">
        <v>0.18047619047619048</v>
      </c>
      <c r="E35" s="41">
        <v>0.31952380952380954</v>
      </c>
      <c r="F35" s="54">
        <v>20218.522427440632</v>
      </c>
      <c r="G35" s="54">
        <v>67605.994195250663</v>
      </c>
      <c r="H35" s="55">
        <v>1182.1284960422165</v>
      </c>
      <c r="I35" s="55">
        <v>2.11922691292876</v>
      </c>
      <c r="J35" s="55">
        <v>1.067580474934037</v>
      </c>
      <c r="K35" s="55">
        <v>0.19297889182058048</v>
      </c>
      <c r="L35" s="55">
        <v>0.15225857519788916</v>
      </c>
      <c r="M35" s="55">
        <v>0.11330870712401055</v>
      </c>
      <c r="N35" s="55">
        <v>0.28327176781002639</v>
      </c>
      <c r="O35" s="55">
        <v>1.0622691292875989E-2</v>
      </c>
      <c r="P35" s="55">
        <v>2.1245382585751978E-2</v>
      </c>
      <c r="Q35" s="55">
        <v>0</v>
      </c>
      <c r="R35" s="55">
        <v>0.1310131926121372</v>
      </c>
      <c r="S35" s="55">
        <v>0.18943799472295514</v>
      </c>
      <c r="T35" s="55">
        <v>2.8327176781002637E-2</v>
      </c>
      <c r="U35" s="55">
        <v>5.3113456464379948E-2</v>
      </c>
      <c r="V35" s="55">
        <v>2.5193482849604223</v>
      </c>
      <c r="W35" s="54">
        <v>57.087713055971243</v>
      </c>
      <c r="X35" s="55">
        <v>5.5321100917431192</v>
      </c>
      <c r="Y35" s="55">
        <v>0.4</v>
      </c>
      <c r="Z35" s="56">
        <v>3.343765323992995</v>
      </c>
      <c r="AA35" s="20">
        <v>46.5</v>
      </c>
      <c r="AB35" s="20">
        <v>-8.1</v>
      </c>
      <c r="AC35" s="20">
        <v>-29.8</v>
      </c>
      <c r="AG35" s="105">
        <f t="shared" si="0"/>
        <v>0.94782608695652171</v>
      </c>
    </row>
    <row r="36" spans="1:33" s="20" customFormat="1" ht="12">
      <c r="A36" s="40">
        <v>1980</v>
      </c>
      <c r="B36" s="35">
        <v>603.65853658536594</v>
      </c>
      <c r="C36" s="40">
        <v>415</v>
      </c>
      <c r="D36" s="41">
        <v>0.19761904761904761</v>
      </c>
      <c r="E36" s="41">
        <v>0.30238095238095242</v>
      </c>
      <c r="F36" s="54">
        <v>6120.4819277108445</v>
      </c>
      <c r="G36" s="54">
        <v>14631.777108433736</v>
      </c>
      <c r="H36" s="55">
        <v>304.18795180722896</v>
      </c>
      <c r="I36" s="55">
        <v>1.6173373493975904</v>
      </c>
      <c r="J36" s="55">
        <v>1.1016867469879519</v>
      </c>
      <c r="K36" s="55">
        <v>0.31061445783132535</v>
      </c>
      <c r="L36" s="55">
        <v>8.2626506024096408E-2</v>
      </c>
      <c r="M36" s="55">
        <v>0.15454216867469883</v>
      </c>
      <c r="N36" s="55">
        <v>0.41466265060240975</v>
      </c>
      <c r="O36" s="55">
        <v>0</v>
      </c>
      <c r="P36" s="55">
        <v>0</v>
      </c>
      <c r="Q36" s="55">
        <v>0</v>
      </c>
      <c r="R36" s="55">
        <v>7.1915662650602424E-2</v>
      </c>
      <c r="S36" s="55">
        <v>0.17137349397590365</v>
      </c>
      <c r="T36" s="55">
        <v>0.54319277108433739</v>
      </c>
      <c r="U36" s="55">
        <v>0</v>
      </c>
      <c r="V36" s="55">
        <v>0</v>
      </c>
      <c r="W36" s="54">
        <v>47.846710397934523</v>
      </c>
      <c r="X36" s="55">
        <v>3.5467980295566499</v>
      </c>
      <c r="Y36" s="55">
        <v>0.37269372693726938</v>
      </c>
      <c r="Z36" s="56">
        <v>2.390625</v>
      </c>
      <c r="AA36" s="20">
        <v>-46.7</v>
      </c>
      <c r="AB36" s="20">
        <v>-8.1</v>
      </c>
      <c r="AC36" s="20">
        <v>-31</v>
      </c>
      <c r="AG36" s="105">
        <f t="shared" si="0"/>
        <v>1.0404909262561628</v>
      </c>
    </row>
    <row r="37" spans="1:33" s="20" customFormat="1" ht="12">
      <c r="A37" s="40">
        <v>2040</v>
      </c>
      <c r="B37" s="35">
        <v>621.95121951219517</v>
      </c>
      <c r="C37" s="40">
        <v>404</v>
      </c>
      <c r="D37" s="41">
        <v>0.19238095238095237</v>
      </c>
      <c r="E37" s="41">
        <v>0.30761904761904763</v>
      </c>
      <c r="F37" s="54">
        <v>6012.2772277227732</v>
      </c>
      <c r="G37" s="54">
        <v>14676.192574257424</v>
      </c>
      <c r="H37" s="55">
        <v>531.5108910891089</v>
      </c>
      <c r="I37" s="55">
        <v>16.730440594059406</v>
      </c>
      <c r="J37" s="55">
        <v>0.7435396039603962</v>
      </c>
      <c r="K37" s="55">
        <v>0.26383663366336635</v>
      </c>
      <c r="L37" s="55">
        <v>0.11193069306930695</v>
      </c>
      <c r="M37" s="55">
        <v>0.18868316831683168</v>
      </c>
      <c r="N37" s="55">
        <v>0.45092079207920793</v>
      </c>
      <c r="O37" s="55">
        <v>4.7970297029702971E-2</v>
      </c>
      <c r="P37" s="55">
        <v>3.3579207920792081E-2</v>
      </c>
      <c r="Q37" s="55">
        <v>0.11193069306930695</v>
      </c>
      <c r="R37" s="55">
        <v>2.3985148514851486E-2</v>
      </c>
      <c r="S37" s="55">
        <v>0.21906435643564359</v>
      </c>
      <c r="T37" s="55">
        <v>0.11672772277227723</v>
      </c>
      <c r="U37" s="55">
        <v>8.3148514851485153E-2</v>
      </c>
      <c r="V37" s="55">
        <v>1.6549752475247526</v>
      </c>
      <c r="W37" s="54">
        <v>26.769584352933972</v>
      </c>
      <c r="X37" s="55">
        <v>2.8181818181818188</v>
      </c>
      <c r="Y37" s="55">
        <v>0.41843971631205673</v>
      </c>
      <c r="Z37" s="56">
        <v>2.4410372340425526</v>
      </c>
      <c r="AA37" s="20">
        <v>-46.9</v>
      </c>
      <c r="AB37" s="20">
        <v>-8.1</v>
      </c>
      <c r="AC37" s="20">
        <v>-29.3</v>
      </c>
      <c r="AG37" s="105">
        <f t="shared" si="0"/>
        <v>1.0407092645052984</v>
      </c>
    </row>
    <row r="38" spans="1:33" s="20" customFormat="1" ht="12">
      <c r="A38" s="40">
        <v>2100</v>
      </c>
      <c r="B38" s="35">
        <v>640.2439024390244</v>
      </c>
      <c r="C38" s="40">
        <v>436</v>
      </c>
      <c r="D38" s="41">
        <v>0.20761904761904762</v>
      </c>
      <c r="E38" s="41">
        <v>0.29238095238095241</v>
      </c>
      <c r="F38" s="54">
        <v>6815.9633027522932</v>
      </c>
      <c r="G38" s="54">
        <v>13381.256880733947</v>
      </c>
      <c r="H38" s="55">
        <v>837.49036697247709</v>
      </c>
      <c r="I38" s="55">
        <v>58.090596330275233</v>
      </c>
      <c r="J38" s="55">
        <v>15.379573394495415</v>
      </c>
      <c r="K38" s="55">
        <v>1.3110871559633031</v>
      </c>
      <c r="L38" s="55">
        <v>0.29432568807339449</v>
      </c>
      <c r="M38" s="55">
        <v>0.435151376146789</v>
      </c>
      <c r="N38" s="55">
        <v>0.24785321100917432</v>
      </c>
      <c r="O38" s="55">
        <v>1.9715596330275229E-2</v>
      </c>
      <c r="P38" s="55">
        <v>2.8165137614678905E-2</v>
      </c>
      <c r="Q38" s="55">
        <v>3.098165137614679E-2</v>
      </c>
      <c r="R38" s="55">
        <v>0</v>
      </c>
      <c r="S38" s="55">
        <v>8.1678899082568826E-2</v>
      </c>
      <c r="T38" s="55">
        <v>0.17884862385321104</v>
      </c>
      <c r="U38" s="55">
        <v>8.8720183486238544E-2</v>
      </c>
      <c r="V38" s="55">
        <v>0.95902293577981668</v>
      </c>
      <c r="W38" s="54">
        <v>14.941426212752576</v>
      </c>
      <c r="X38" s="55">
        <v>11.730397422126744</v>
      </c>
      <c r="Y38" s="55">
        <v>1.7556818181818181</v>
      </c>
      <c r="Z38" s="56">
        <v>1.9632231404958682</v>
      </c>
      <c r="AA38" s="20">
        <v>-47.1</v>
      </c>
      <c r="AB38" s="20">
        <v>-8.4</v>
      </c>
      <c r="AC38" s="20">
        <v>-29.2</v>
      </c>
      <c r="AD38" s="20">
        <v>-24.4</v>
      </c>
      <c r="AG38" s="105">
        <f t="shared" si="0"/>
        <v>1.0406128659880365</v>
      </c>
    </row>
    <row r="39" spans="1:33" s="20" customFormat="1" ht="12">
      <c r="A39" s="40">
        <v>2160</v>
      </c>
      <c r="B39" s="35">
        <v>658.53658536585374</v>
      </c>
      <c r="C39" s="40">
        <v>435</v>
      </c>
      <c r="D39" s="41">
        <v>0.20714285714285713</v>
      </c>
      <c r="E39" s="41">
        <v>0.29285714285714287</v>
      </c>
      <c r="F39" s="54">
        <v>7097.2413793103451</v>
      </c>
      <c r="G39" s="54">
        <v>16368.048275862071</v>
      </c>
      <c r="H39" s="55">
        <v>1156.4827586206898</v>
      </c>
      <c r="I39" s="55">
        <v>35.216172413793103</v>
      </c>
      <c r="J39" s="55">
        <v>43.687620689655176</v>
      </c>
      <c r="K39" s="55">
        <v>1.9920344827586209</v>
      </c>
      <c r="L39" s="55">
        <v>1.3176551724137933</v>
      </c>
      <c r="M39" s="55">
        <v>1.5099310344827588</v>
      </c>
      <c r="N39" s="55">
        <v>0.27286206896551729</v>
      </c>
      <c r="O39" s="55">
        <v>1.6965517241379312E-2</v>
      </c>
      <c r="P39" s="55">
        <v>1.4788275862068967</v>
      </c>
      <c r="Q39" s="55">
        <v>2.5561379310344834</v>
      </c>
      <c r="R39" s="55">
        <v>0.17813793103448278</v>
      </c>
      <c r="S39" s="55">
        <v>8.4827586206896552E-2</v>
      </c>
      <c r="T39" s="55">
        <v>0.10462068965517242</v>
      </c>
      <c r="U39" s="55">
        <v>0.17955172413793105</v>
      </c>
      <c r="V39" s="55">
        <v>1.1890000000000001</v>
      </c>
      <c r="W39" s="54">
        <v>13.735053250113594</v>
      </c>
      <c r="X39" s="55">
        <v>21.931156848828955</v>
      </c>
      <c r="Y39" s="55">
        <v>5.5336787564766832</v>
      </c>
      <c r="Z39" s="56">
        <v>2.3062549800796814</v>
      </c>
      <c r="AA39" s="20">
        <v>-46.1</v>
      </c>
      <c r="AB39" s="20">
        <v>-7.5</v>
      </c>
      <c r="AC39" s="20">
        <v>-28.6</v>
      </c>
      <c r="AD39" s="20">
        <v>-28.5</v>
      </c>
      <c r="AE39" s="20">
        <v>-23.5</v>
      </c>
      <c r="AF39" s="20">
        <v>-29.1</v>
      </c>
      <c r="AG39" s="105">
        <f t="shared" si="0"/>
        <v>1.0404654575951358</v>
      </c>
    </row>
    <row r="40" spans="1:33" s="20" customFormat="1" ht="12">
      <c r="A40" s="40">
        <v>2220</v>
      </c>
      <c r="B40" s="35">
        <v>676.82926829268297</v>
      </c>
      <c r="C40" s="40">
        <v>294</v>
      </c>
      <c r="D40" s="41">
        <v>0.14000000000000001</v>
      </c>
      <c r="E40" s="41">
        <v>0.36</v>
      </c>
      <c r="F40" s="54">
        <v>11931.428571428569</v>
      </c>
      <c r="G40" s="54">
        <v>14997.6</v>
      </c>
      <c r="H40" s="55">
        <v>1330.9714285714285</v>
      </c>
      <c r="I40" s="55">
        <v>53.750571428571419</v>
      </c>
      <c r="J40" s="55">
        <v>27.203142857142854</v>
      </c>
      <c r="K40" s="55">
        <v>1.8668571428571425</v>
      </c>
      <c r="L40" s="55">
        <v>0.45</v>
      </c>
      <c r="M40" s="55">
        <v>0.31885714285714284</v>
      </c>
      <c r="N40" s="55">
        <v>0.15171428571428569</v>
      </c>
      <c r="O40" s="55">
        <v>0</v>
      </c>
      <c r="P40" s="55">
        <v>0.12857142857142856</v>
      </c>
      <c r="Q40" s="55">
        <v>0.20828571428571424</v>
      </c>
      <c r="R40" s="55">
        <v>0</v>
      </c>
      <c r="S40" s="55">
        <v>4.1142857142857134E-2</v>
      </c>
      <c r="T40" s="55">
        <v>0.09</v>
      </c>
      <c r="U40" s="55">
        <v>0.15428571428571425</v>
      </c>
      <c r="V40" s="55">
        <v>0</v>
      </c>
      <c r="W40" s="54">
        <v>10.83076603101561</v>
      </c>
      <c r="X40" s="55">
        <v>14.571625344352618</v>
      </c>
      <c r="Y40" s="55">
        <v>2.1016949152542375</v>
      </c>
      <c r="Z40" s="56">
        <v>1.2569827586206896</v>
      </c>
      <c r="AA40" s="20">
        <v>-46.4</v>
      </c>
      <c r="AB40" s="20">
        <v>-8.3000000000000007</v>
      </c>
      <c r="AC40" s="20">
        <v>-27.8</v>
      </c>
      <c r="AG40" s="105">
        <f t="shared" si="0"/>
        <v>1.0399538590604027</v>
      </c>
    </row>
    <row r="41" spans="1:33" s="20" customFormat="1" ht="12">
      <c r="A41" s="40">
        <v>2280</v>
      </c>
      <c r="B41" s="35">
        <v>695.1219512195122</v>
      </c>
      <c r="C41" s="40">
        <v>201</v>
      </c>
      <c r="D41" s="41">
        <v>9.571428571428571E-2</v>
      </c>
      <c r="E41" s="41">
        <v>0.4042857142857143</v>
      </c>
      <c r="F41" s="52">
        <v>18416.119402985074</v>
      </c>
      <c r="G41" s="52">
        <v>15603.014925373134</v>
      </c>
      <c r="H41" s="53">
        <v>1226.6149253731344</v>
      </c>
      <c r="I41" s="53">
        <v>31.603074626865677</v>
      </c>
      <c r="J41" s="53">
        <v>5.2164925373134334</v>
      </c>
      <c r="K41" s="53">
        <v>0.52798507462686572</v>
      </c>
      <c r="L41" s="53">
        <v>0.20697014925373136</v>
      </c>
      <c r="M41" s="53">
        <v>0.20274626865671644</v>
      </c>
      <c r="N41" s="53">
        <v>0.25343283582089554</v>
      </c>
      <c r="O41" s="53">
        <v>2.5343283582089555E-2</v>
      </c>
      <c r="P41" s="53">
        <v>2.5343283582089555E-2</v>
      </c>
      <c r="Q41" s="53">
        <v>2.1119402985074628E-2</v>
      </c>
      <c r="R41" s="53">
        <v>0</v>
      </c>
      <c r="S41" s="53">
        <v>1.6895522388059702E-2</v>
      </c>
      <c r="T41" s="53">
        <v>4.2238805970149255E-3</v>
      </c>
      <c r="U41" s="53">
        <v>0</v>
      </c>
      <c r="V41" s="53">
        <v>0</v>
      </c>
      <c r="W41" s="52">
        <v>12.400883571347043</v>
      </c>
      <c r="X41" s="53">
        <v>9.8800000000000008</v>
      </c>
      <c r="Y41" s="53">
        <v>0.8</v>
      </c>
      <c r="Z41" s="56">
        <v>0.84724770642201841</v>
      </c>
      <c r="AA41" s="20">
        <v>-46.7</v>
      </c>
      <c r="AB41" s="20">
        <v>-8.1</v>
      </c>
      <c r="AC41" s="20">
        <v>-28.6</v>
      </c>
      <c r="AG41" s="105">
        <f t="shared" si="0"/>
        <v>1.0404909262561628</v>
      </c>
    </row>
    <row r="42" spans="1:33" s="20" customFormat="1" ht="12">
      <c r="A42" s="40">
        <v>2340</v>
      </c>
      <c r="B42" s="35">
        <v>713.41463414634154</v>
      </c>
      <c r="C42" s="40">
        <v>220</v>
      </c>
      <c r="D42" s="41">
        <v>0.10476190476190476</v>
      </c>
      <c r="E42" s="41">
        <v>0.39523809523809522</v>
      </c>
      <c r="F42" s="52">
        <v>13883.636363636362</v>
      </c>
      <c r="G42" s="52">
        <v>9621.9636363636364</v>
      </c>
      <c r="H42" s="53">
        <v>432.35454545454542</v>
      </c>
      <c r="I42" s="53">
        <v>6.2174545454545447</v>
      </c>
      <c r="J42" s="53">
        <v>1.2600909090909089</v>
      </c>
      <c r="K42" s="53">
        <v>0.30181818181818176</v>
      </c>
      <c r="L42" s="53">
        <v>9.8090909090909076E-2</v>
      </c>
      <c r="M42" s="53">
        <v>0.13204545454545455</v>
      </c>
      <c r="N42" s="53">
        <v>0.19240909090909089</v>
      </c>
      <c r="O42" s="53">
        <v>0.22636363636363635</v>
      </c>
      <c r="P42" s="53">
        <v>1.1318181818181818E-2</v>
      </c>
      <c r="Q42" s="53">
        <v>7.5454545454545453E-3</v>
      </c>
      <c r="R42" s="53">
        <v>0</v>
      </c>
      <c r="S42" s="53">
        <v>4.1499999999999995E-2</v>
      </c>
      <c r="T42" s="53">
        <v>0.10186363636363636</v>
      </c>
      <c r="U42" s="53">
        <v>0</v>
      </c>
      <c r="V42" s="53">
        <v>0</v>
      </c>
      <c r="W42" s="52">
        <v>21.93930218154291</v>
      </c>
      <c r="X42" s="53">
        <v>4.1749999999999998</v>
      </c>
      <c r="Y42" s="53">
        <v>0.68627450980392168</v>
      </c>
      <c r="Z42" s="56">
        <v>0.69304347826086965</v>
      </c>
      <c r="AA42" s="20">
        <v>-47.8</v>
      </c>
      <c r="AB42" s="20">
        <v>-8.4</v>
      </c>
      <c r="AC42" s="20">
        <v>-28.8</v>
      </c>
      <c r="AG42" s="105">
        <f t="shared" si="0"/>
        <v>1.0413778617937408</v>
      </c>
    </row>
    <row r="43" spans="1:33" s="20" customFormat="1" ht="12">
      <c r="A43" s="40">
        <v>2400</v>
      </c>
      <c r="B43" s="35">
        <v>731.70731707317077</v>
      </c>
      <c r="C43" s="40">
        <v>308</v>
      </c>
      <c r="D43" s="41">
        <v>0.14666666666666667</v>
      </c>
      <c r="E43" s="41">
        <v>0.35333333333333333</v>
      </c>
      <c r="F43" s="52">
        <v>9323.181818181818</v>
      </c>
      <c r="G43" s="52">
        <v>9691.7727272727279</v>
      </c>
      <c r="H43" s="53">
        <v>210.79545454545456</v>
      </c>
      <c r="I43" s="53">
        <v>2.173</v>
      </c>
      <c r="J43" s="53">
        <v>0.5733636363636363</v>
      </c>
      <c r="K43" s="53">
        <v>0.10359090909090908</v>
      </c>
      <c r="L43" s="53">
        <v>5.0590909090909096E-2</v>
      </c>
      <c r="M43" s="53">
        <v>4.0954545454545459E-2</v>
      </c>
      <c r="N43" s="53">
        <v>9.3954545454545457E-2</v>
      </c>
      <c r="O43" s="53">
        <v>1.4454545454545454E-2</v>
      </c>
      <c r="P43" s="53">
        <v>1.6863636363636365E-2</v>
      </c>
      <c r="Q43" s="53">
        <v>3.6136363636363633E-2</v>
      </c>
      <c r="R43" s="53">
        <v>0</v>
      </c>
      <c r="S43" s="53">
        <v>2.8909090909090909E-2</v>
      </c>
      <c r="T43" s="53">
        <v>8.1909090909090917E-2</v>
      </c>
      <c r="U43" s="53">
        <v>0</v>
      </c>
      <c r="V43" s="53">
        <v>0</v>
      </c>
      <c r="W43" s="52">
        <v>45.5080201805389</v>
      </c>
      <c r="X43" s="53">
        <v>5.5348837209302326</v>
      </c>
      <c r="Y43" s="53">
        <v>0.4358974358974359</v>
      </c>
      <c r="Z43" s="56">
        <v>1.0395348837209304</v>
      </c>
      <c r="AA43" s="20">
        <v>-47.8</v>
      </c>
      <c r="AB43" s="20">
        <v>-8.5</v>
      </c>
      <c r="AC43" s="20">
        <v>-30.1</v>
      </c>
      <c r="AG43" s="105">
        <f t="shared" si="0"/>
        <v>1.0412728418399495</v>
      </c>
    </row>
    <row r="44" spans="1:33" s="20" customFormat="1" ht="12">
      <c r="A44" s="40">
        <v>2460</v>
      </c>
      <c r="B44" s="35">
        <v>750</v>
      </c>
      <c r="C44" s="40">
        <v>413</v>
      </c>
      <c r="D44" s="41">
        <v>0.19666666666666666</v>
      </c>
      <c r="E44" s="41">
        <v>0.30333333333333334</v>
      </c>
      <c r="F44" s="52">
        <v>8082.0338983050851</v>
      </c>
      <c r="G44" s="52">
        <v>18886.510169491528</v>
      </c>
      <c r="H44" s="53">
        <v>2696.5305084745764</v>
      </c>
      <c r="I44" s="53">
        <v>13.228932203389832</v>
      </c>
      <c r="J44" s="53">
        <v>0.77118644067796616</v>
      </c>
      <c r="K44" s="53">
        <v>0.17583050847457629</v>
      </c>
      <c r="L44" s="53">
        <v>0.13110169491525425</v>
      </c>
      <c r="M44" s="53">
        <v>8.9457627118644079E-2</v>
      </c>
      <c r="N44" s="53">
        <v>0.15115254237288137</v>
      </c>
      <c r="O44" s="53">
        <v>1.0796610169491527E-2</v>
      </c>
      <c r="P44" s="53">
        <v>0</v>
      </c>
      <c r="Q44" s="53">
        <v>0</v>
      </c>
      <c r="R44" s="53">
        <v>6.323728813559322E-2</v>
      </c>
      <c r="S44" s="53">
        <v>3.8559322033898315E-2</v>
      </c>
      <c r="T44" s="53">
        <v>3.3932203389830509E-2</v>
      </c>
      <c r="U44" s="53">
        <v>3.5474576271186442E-2</v>
      </c>
      <c r="V44" s="53">
        <v>0</v>
      </c>
      <c r="W44" s="52">
        <v>6.9698106355766516</v>
      </c>
      <c r="X44" s="53">
        <v>4.3859649122807012</v>
      </c>
      <c r="Y44" s="53">
        <v>0.59183673469387754</v>
      </c>
      <c r="Z44" s="56">
        <v>2.3368511450381684</v>
      </c>
      <c r="AA44" s="20">
        <v>-47.8</v>
      </c>
      <c r="AB44" s="20">
        <v>-8.5</v>
      </c>
      <c r="AC44" s="20">
        <v>-30.2</v>
      </c>
      <c r="AG44" s="105">
        <f t="shared" si="0"/>
        <v>1.0412728418399495</v>
      </c>
    </row>
    <row r="45" spans="1:33" s="20" customFormat="1" ht="12">
      <c r="A45" s="40">
        <v>2520</v>
      </c>
      <c r="B45" s="35">
        <v>768.29268292682934</v>
      </c>
      <c r="C45" s="40">
        <v>391</v>
      </c>
      <c r="D45" s="41">
        <v>0.18619047619047618</v>
      </c>
      <c r="E45" s="41">
        <v>0.31380952380952382</v>
      </c>
      <c r="F45" s="52">
        <v>6016.95652173913</v>
      </c>
      <c r="G45" s="52">
        <v>7627.7143222506393</v>
      </c>
      <c r="H45" s="53">
        <v>56.293094629156009</v>
      </c>
      <c r="I45" s="53">
        <v>2.0730690537084397</v>
      </c>
      <c r="J45" s="53">
        <v>0.2528132992327366</v>
      </c>
      <c r="K45" s="53">
        <v>9.1012787723785168E-2</v>
      </c>
      <c r="L45" s="53">
        <v>5.2248081841432231E-2</v>
      </c>
      <c r="M45" s="53">
        <v>3.8764705882352944E-2</v>
      </c>
      <c r="N45" s="53">
        <v>8.9327365728900252E-2</v>
      </c>
      <c r="O45" s="53">
        <v>8.4271099744245535E-3</v>
      </c>
      <c r="P45" s="53">
        <v>6.7416879795396427E-3</v>
      </c>
      <c r="Q45" s="53">
        <v>0</v>
      </c>
      <c r="R45" s="53">
        <v>5.0562659846547318E-3</v>
      </c>
      <c r="S45" s="53">
        <v>3.3708439897698214E-2</v>
      </c>
      <c r="T45" s="53">
        <v>3.5393861892583124E-2</v>
      </c>
      <c r="U45" s="53">
        <v>0</v>
      </c>
      <c r="V45" s="53">
        <v>0</v>
      </c>
      <c r="W45" s="52">
        <v>130.68726537684088</v>
      </c>
      <c r="X45" s="53">
        <v>2.7777777777777781</v>
      </c>
      <c r="Y45" s="53">
        <v>0.43396226415094347</v>
      </c>
      <c r="Z45" s="56">
        <v>1.267703081232493</v>
      </c>
      <c r="AA45" s="20">
        <v>-48.1</v>
      </c>
      <c r="AB45" s="20">
        <v>-8</v>
      </c>
      <c r="AC45" s="20">
        <v>-30.5</v>
      </c>
      <c r="AG45" s="105">
        <f t="shared" si="0"/>
        <v>1.0421262737682531</v>
      </c>
    </row>
    <row r="46" spans="1:33" s="20" customFormat="1" ht="12">
      <c r="A46" s="40">
        <v>2580</v>
      </c>
      <c r="B46" s="35">
        <v>786.58536585365857</v>
      </c>
      <c r="C46" s="40">
        <v>480</v>
      </c>
      <c r="D46" s="41">
        <v>0.22857142857142856</v>
      </c>
      <c r="E46" s="41">
        <v>0.27142857142857146</v>
      </c>
      <c r="F46" s="52">
        <v>5248.75</v>
      </c>
      <c r="G46" s="52">
        <v>7034.3937500000002</v>
      </c>
      <c r="H46" s="53">
        <v>48.09375</v>
      </c>
      <c r="I46" s="53">
        <v>0.74693750000000014</v>
      </c>
      <c r="J46" s="53">
        <v>0.26124999999999998</v>
      </c>
      <c r="K46" s="53">
        <v>0.12112500000000002</v>
      </c>
      <c r="L46" s="53">
        <v>2.8500000000000008E-2</v>
      </c>
      <c r="M46" s="53">
        <v>2.9687499999999999E-2</v>
      </c>
      <c r="N46" s="53">
        <v>4.0375000000000008E-2</v>
      </c>
      <c r="O46" s="53">
        <v>0</v>
      </c>
      <c r="P46" s="53">
        <v>0</v>
      </c>
      <c r="Q46" s="53">
        <v>0</v>
      </c>
      <c r="R46" s="53">
        <v>0</v>
      </c>
      <c r="S46" s="53">
        <v>0</v>
      </c>
      <c r="T46" s="53">
        <v>0</v>
      </c>
      <c r="U46" s="53">
        <v>0</v>
      </c>
      <c r="V46" s="53">
        <v>0</v>
      </c>
      <c r="W46" s="52">
        <v>144.0273286488852</v>
      </c>
      <c r="X46" s="53">
        <v>2.1568627450980391</v>
      </c>
      <c r="Y46" s="53">
        <v>0.73529411764705888</v>
      </c>
      <c r="Z46" s="56">
        <v>1.3402036199095022</v>
      </c>
    </row>
    <row r="47" spans="1:33" s="20" customFormat="1" ht="12">
      <c r="A47" s="40">
        <v>2640</v>
      </c>
      <c r="B47" s="35">
        <v>804.8780487804878</v>
      </c>
      <c r="C47" s="40">
        <v>283</v>
      </c>
      <c r="D47" s="41">
        <v>0.13476190476190475</v>
      </c>
      <c r="E47" s="41">
        <v>0.36523809523809525</v>
      </c>
      <c r="F47" s="54">
        <v>54.20494699646644</v>
      </c>
      <c r="G47" s="54">
        <v>17344.49893992933</v>
      </c>
      <c r="H47" s="55">
        <v>422.2565371024736</v>
      </c>
      <c r="I47" s="55">
        <v>154.11821554770319</v>
      </c>
      <c r="J47" s="55">
        <v>24.720166077738522</v>
      </c>
      <c r="K47" s="55">
        <v>4.2171448763250892</v>
      </c>
      <c r="L47" s="55">
        <v>1.5990459363957599</v>
      </c>
      <c r="M47" s="55">
        <v>0.48513427561837458</v>
      </c>
      <c r="N47" s="55">
        <v>0.42279858657243818</v>
      </c>
      <c r="O47" s="55">
        <v>0.22224028268551241</v>
      </c>
      <c r="P47" s="55">
        <v>0.53391872791519446</v>
      </c>
      <c r="Q47" s="55">
        <v>1.5475512367491167</v>
      </c>
      <c r="R47" s="55">
        <v>0.76428975265017673</v>
      </c>
      <c r="S47" s="55">
        <v>0.18971731448763257</v>
      </c>
      <c r="T47" s="55">
        <v>0.26560424028268559</v>
      </c>
      <c r="U47" s="55">
        <v>0.39027561837455832</v>
      </c>
      <c r="V47" s="55">
        <v>1.5936254416961133</v>
      </c>
      <c r="W47" s="54">
        <v>30.092398843251118</v>
      </c>
      <c r="X47" s="55">
        <v>5.8618251928020566</v>
      </c>
      <c r="Y47" s="55">
        <v>1.1474358974358974</v>
      </c>
      <c r="Z47" s="56">
        <v>319.98</v>
      </c>
      <c r="AA47" s="20">
        <v>-49.2</v>
      </c>
      <c r="AB47" s="20">
        <v>-12.5</v>
      </c>
      <c r="AC47" s="20">
        <v>-31.1</v>
      </c>
      <c r="AD47" s="20">
        <v>-25.7</v>
      </c>
      <c r="AG47" s="105">
        <f>(AB47+1000)/(AA47+1000)</f>
        <v>1.0385990744636096</v>
      </c>
    </row>
    <row r="48" spans="1:33" s="20" customFormat="1" ht="12">
      <c r="A48" s="40">
        <v>2700</v>
      </c>
      <c r="B48" s="35">
        <v>823.17073170731715</v>
      </c>
      <c r="C48" s="40">
        <v>259</v>
      </c>
      <c r="D48" s="41">
        <v>0.12333333333333332</v>
      </c>
      <c r="E48" s="41">
        <v>0.37666666666666671</v>
      </c>
      <c r="F48" s="54">
        <v>30.540540540540547</v>
      </c>
      <c r="G48" s="54">
        <v>19077.759459459463</v>
      </c>
      <c r="H48" s="55">
        <v>215.92162162162165</v>
      </c>
      <c r="I48" s="55">
        <v>17.719621621621624</v>
      </c>
      <c r="J48" s="55">
        <v>53.058081081081092</v>
      </c>
      <c r="K48" s="55">
        <v>1.8415945945945951</v>
      </c>
      <c r="L48" s="55">
        <v>1.7285945945945949</v>
      </c>
      <c r="M48" s="55">
        <v>0.83375675675675698</v>
      </c>
      <c r="N48" s="55">
        <v>0.22294594594594599</v>
      </c>
      <c r="O48" s="55">
        <v>0</v>
      </c>
      <c r="P48" s="55">
        <v>0.14659459459459462</v>
      </c>
      <c r="Q48" s="55">
        <v>0</v>
      </c>
      <c r="R48" s="55">
        <v>0</v>
      </c>
      <c r="S48" s="55">
        <v>0</v>
      </c>
      <c r="T48" s="55">
        <v>66.633351351351365</v>
      </c>
      <c r="U48" s="55">
        <v>0</v>
      </c>
      <c r="V48" s="55">
        <v>0.37564864864864872</v>
      </c>
      <c r="W48" s="54">
        <v>81.654074403283573</v>
      </c>
      <c r="X48" s="55">
        <v>28.810945273631837</v>
      </c>
      <c r="Y48" s="55">
        <v>3.7397260273972606</v>
      </c>
      <c r="Z48" s="56">
        <v>624.66999999999996</v>
      </c>
      <c r="AA48" s="20">
        <v>-49.1</v>
      </c>
    </row>
    <row r="49" spans="1:33" s="20" customFormat="1" ht="12">
      <c r="A49" s="40">
        <v>2760</v>
      </c>
      <c r="B49" s="35">
        <v>841.46341463414637</v>
      </c>
      <c r="C49" s="40">
        <v>273</v>
      </c>
      <c r="D49" s="41">
        <v>0.13</v>
      </c>
      <c r="E49" s="41">
        <v>0.37</v>
      </c>
      <c r="F49" s="52">
        <v>13746.923076923076</v>
      </c>
      <c r="G49" s="52">
        <v>41327.292307692303</v>
      </c>
      <c r="H49" s="53">
        <v>307.38461538461536</v>
      </c>
      <c r="I49" s="53">
        <v>36.866230769230768</v>
      </c>
      <c r="J49" s="53">
        <v>4.2436153846153841</v>
      </c>
      <c r="K49" s="53">
        <v>1.053076923076923</v>
      </c>
      <c r="L49" s="53">
        <v>1.1697692307692307</v>
      </c>
      <c r="M49" s="53">
        <v>0.29884615384615382</v>
      </c>
      <c r="N49" s="53">
        <v>0.3102307692307692</v>
      </c>
      <c r="O49" s="53">
        <v>4.2692307692307689E-2</v>
      </c>
      <c r="P49" s="53">
        <v>8.8230769230769224E-2</v>
      </c>
      <c r="Q49" s="53">
        <v>0.35576923076923073</v>
      </c>
      <c r="R49" s="53">
        <v>0.20776923076923076</v>
      </c>
      <c r="S49" s="53">
        <v>0.22769230769230769</v>
      </c>
      <c r="T49" s="53">
        <v>0.2846153846153846</v>
      </c>
      <c r="U49" s="53">
        <v>0.73430769230769233</v>
      </c>
      <c r="V49" s="53">
        <v>6.4949230769230768</v>
      </c>
      <c r="W49" s="52">
        <v>120.04993675229221</v>
      </c>
      <c r="X49" s="53">
        <v>4.0297297297297296</v>
      </c>
      <c r="Y49" s="53">
        <v>0.96330275229357798</v>
      </c>
      <c r="Z49" s="56">
        <v>3.0062939958592132</v>
      </c>
      <c r="AA49" s="20">
        <v>-49.5</v>
      </c>
      <c r="AB49" s="20">
        <v>-9.1999999999999993</v>
      </c>
      <c r="AG49" s="105">
        <f>(AB49+1000)/(AA49+1000)</f>
        <v>1.0423987375065755</v>
      </c>
    </row>
    <row r="50" spans="1:33" s="20" customFormat="1" ht="12">
      <c r="A50" s="40">
        <v>2820</v>
      </c>
      <c r="B50" s="35">
        <v>859.7560975609756</v>
      </c>
      <c r="C50" s="40">
        <v>229</v>
      </c>
      <c r="D50" s="41">
        <v>0.10904761904761903</v>
      </c>
      <c r="E50" s="41">
        <v>0.39095238095238094</v>
      </c>
      <c r="F50" s="52">
        <v>6453.2751091703058</v>
      </c>
      <c r="G50" s="52">
        <v>26130.744978165945</v>
      </c>
      <c r="H50" s="53">
        <v>172.08733624454149</v>
      </c>
      <c r="I50" s="53">
        <v>6.2309956331877734</v>
      </c>
      <c r="J50" s="53">
        <v>1.5667117903930132</v>
      </c>
      <c r="K50" s="53">
        <v>0.483995633187773</v>
      </c>
      <c r="L50" s="53">
        <v>0.47682532751091711</v>
      </c>
      <c r="M50" s="53">
        <v>0.23662008733624459</v>
      </c>
      <c r="N50" s="53">
        <v>0.15057641921397383</v>
      </c>
      <c r="O50" s="53">
        <v>2.8681222707423584E-2</v>
      </c>
      <c r="P50" s="53">
        <v>4.6606986899563323E-2</v>
      </c>
      <c r="Q50" s="53">
        <v>6.0947598253275122E-2</v>
      </c>
      <c r="R50" s="53">
        <v>0.13623580786026201</v>
      </c>
      <c r="S50" s="53">
        <v>8.2458515283842806E-2</v>
      </c>
      <c r="T50" s="53">
        <v>0.20435371179039305</v>
      </c>
      <c r="U50" s="53">
        <v>9.6799126637554592E-2</v>
      </c>
      <c r="V50" s="53">
        <v>0.66683842794759829</v>
      </c>
      <c r="W50" s="52">
        <v>146.5398689131047</v>
      </c>
      <c r="X50" s="53">
        <v>3.2370370370370369</v>
      </c>
      <c r="Y50" s="53">
        <v>1.5714285714285714</v>
      </c>
      <c r="Z50" s="56">
        <v>4.0492222222222232</v>
      </c>
    </row>
    <row r="51" spans="1:33" s="20" customFormat="1" ht="12">
      <c r="A51" s="40">
        <v>2880</v>
      </c>
      <c r="B51" s="35">
        <v>878.04878048780495</v>
      </c>
      <c r="C51" s="40">
        <v>263</v>
      </c>
      <c r="D51" s="41">
        <v>0.12523809523809523</v>
      </c>
      <c r="E51" s="41">
        <v>0.37476190476190474</v>
      </c>
      <c r="F51" s="52">
        <v>12179.049429657794</v>
      </c>
      <c r="G51" s="52">
        <v>21814.562737642584</v>
      </c>
      <c r="H51" s="53">
        <v>98.749049429657788</v>
      </c>
      <c r="I51" s="53">
        <v>2.0288441064638785</v>
      </c>
      <c r="J51" s="53">
        <v>0.56855513307984784</v>
      </c>
      <c r="K51" s="53">
        <v>0.24238403041825096</v>
      </c>
      <c r="L51" s="53">
        <v>0.33514828897338406</v>
      </c>
      <c r="M51" s="53">
        <v>8.977186311787072E-2</v>
      </c>
      <c r="N51" s="53">
        <v>8.0794676806083654E-2</v>
      </c>
      <c r="O51" s="53">
        <v>3.8901140684410647E-2</v>
      </c>
      <c r="P51" s="53">
        <v>6.5832699619771867E-2</v>
      </c>
      <c r="Q51" s="53">
        <v>5.087072243346008E-2</v>
      </c>
      <c r="R51" s="53">
        <v>0</v>
      </c>
      <c r="S51" s="53">
        <v>0.11071863117870721</v>
      </c>
      <c r="T51" s="53">
        <v>0.11371102661596959</v>
      </c>
      <c r="U51" s="53">
        <v>0.10772623574144485</v>
      </c>
      <c r="V51" s="53">
        <v>0.2334068441064639</v>
      </c>
      <c r="W51" s="52">
        <v>216.46178514163549</v>
      </c>
      <c r="X51" s="53">
        <v>2.3456790123456788</v>
      </c>
      <c r="Y51" s="53">
        <v>1.1111111111111109</v>
      </c>
      <c r="Z51" s="56">
        <v>1.7911547911547909</v>
      </c>
      <c r="AA51" s="20">
        <v>-50.8</v>
      </c>
      <c r="AB51" s="20">
        <v>-8.9</v>
      </c>
      <c r="AG51" s="105">
        <f>(AB51+1000)/(AA51+1000)</f>
        <v>1.0441424357353561</v>
      </c>
    </row>
    <row r="52" spans="1:33" s="20" customFormat="1" ht="12">
      <c r="A52" s="40">
        <v>2940</v>
      </c>
      <c r="B52" s="35">
        <v>896.34146341463418</v>
      </c>
      <c r="C52" s="40">
        <v>285</v>
      </c>
      <c r="D52" s="41">
        <v>0.13571428571428573</v>
      </c>
      <c r="E52" s="41">
        <v>0.36428571428571427</v>
      </c>
      <c r="F52" s="52">
        <v>12830.526315789471</v>
      </c>
      <c r="G52" s="52">
        <v>21090.378947368419</v>
      </c>
      <c r="H52" s="53">
        <v>99.315789473684191</v>
      </c>
      <c r="I52" s="53">
        <v>1.6695789473684208</v>
      </c>
      <c r="J52" s="53">
        <v>0.24426315789473679</v>
      </c>
      <c r="K52" s="53">
        <v>0.21205263157894733</v>
      </c>
      <c r="L52" s="53">
        <v>0.27915789473684205</v>
      </c>
      <c r="M52" s="53">
        <v>7.2473684210526301E-2</v>
      </c>
      <c r="N52" s="53">
        <v>9.6631578947368388E-2</v>
      </c>
      <c r="O52" s="53">
        <v>0.19326315789473678</v>
      </c>
      <c r="P52" s="53">
        <v>6.7105263157894723E-2</v>
      </c>
      <c r="Q52" s="53">
        <v>0</v>
      </c>
      <c r="R52" s="53">
        <v>0.15836842105263155</v>
      </c>
      <c r="S52" s="53">
        <v>0.12078947368421052</v>
      </c>
      <c r="T52" s="53">
        <v>0.22278947368421051</v>
      </c>
      <c r="U52" s="53">
        <v>0.1691052631578947</v>
      </c>
      <c r="V52" s="53">
        <v>0</v>
      </c>
      <c r="W52" s="52">
        <v>208.84588804422947</v>
      </c>
      <c r="X52" s="53">
        <v>1.1518987341772151</v>
      </c>
      <c r="Y52" s="53">
        <v>0.75</v>
      </c>
      <c r="Z52" s="56">
        <v>1.6437656903765692</v>
      </c>
    </row>
    <row r="53" spans="1:33" s="20" customFormat="1" thickBot="1">
      <c r="A53" s="135">
        <v>3000</v>
      </c>
      <c r="B53" s="113">
        <v>914.63414634146352</v>
      </c>
      <c r="C53" s="135">
        <v>416</v>
      </c>
      <c r="D53" s="136">
        <v>0.19809523809523807</v>
      </c>
      <c r="E53" s="136">
        <v>0.3019047619047619</v>
      </c>
      <c r="F53" s="115">
        <v>6660.048076923078</v>
      </c>
      <c r="G53" s="115">
        <v>19222.697115384617</v>
      </c>
      <c r="H53" s="113">
        <v>104.39663461538463</v>
      </c>
      <c r="I53" s="113">
        <v>1.333533653846154</v>
      </c>
      <c r="J53" s="113">
        <v>0.21641346153846155</v>
      </c>
      <c r="K53" s="113">
        <v>0.26365865384615383</v>
      </c>
      <c r="L53" s="113">
        <v>0.25603846153846155</v>
      </c>
      <c r="M53" s="113">
        <v>0.12192307692307694</v>
      </c>
      <c r="N53" s="113">
        <v>0.15850000000000003</v>
      </c>
      <c r="O53" s="113">
        <v>0.51360096153846169</v>
      </c>
      <c r="P53" s="113">
        <v>8.9918269230769232E-2</v>
      </c>
      <c r="Q53" s="113">
        <v>0.1828846153846154</v>
      </c>
      <c r="R53" s="113">
        <v>4.419711538461539E-2</v>
      </c>
      <c r="S53" s="113">
        <v>0.54255769230769235</v>
      </c>
      <c r="T53" s="113">
        <v>2.2845336538461543</v>
      </c>
      <c r="U53" s="113">
        <v>0.3551009615384616</v>
      </c>
      <c r="V53" s="113">
        <v>3.3574567307692309</v>
      </c>
      <c r="W53" s="115">
        <v>181.809009009009</v>
      </c>
      <c r="X53" s="113">
        <v>0.82080924855491344</v>
      </c>
      <c r="Y53" s="113">
        <v>0.76923076923076916</v>
      </c>
      <c r="Z53" s="118">
        <v>2.8862700228832949</v>
      </c>
      <c r="AA53" s="112">
        <v>-50.5</v>
      </c>
      <c r="AB53" s="112">
        <v>-8.1999999999999993</v>
      </c>
      <c r="AC53" s="112"/>
      <c r="AD53" s="112"/>
      <c r="AE53" s="112"/>
      <c r="AF53" s="112"/>
      <c r="AG53" s="118">
        <f>(AB53+1000)/(AA53+1000)</f>
        <v>1.0445497630331753</v>
      </c>
    </row>
    <row r="55" spans="1:33">
      <c r="A55" s="32" t="s">
        <v>51</v>
      </c>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V55"/>
  <sheetViews>
    <sheetView workbookViewId="0"/>
  </sheetViews>
  <sheetFormatPr baseColWidth="10" defaultRowHeight="13"/>
  <cols>
    <col min="1" max="1" width="6.28515625" bestFit="1" customWidth="1"/>
    <col min="2" max="2" width="5.28515625" style="8" bestFit="1" customWidth="1"/>
    <col min="3" max="3" width="6.5703125" bestFit="1" customWidth="1"/>
    <col min="4" max="4" width="8.7109375" bestFit="1" customWidth="1"/>
    <col min="5" max="5" width="5.140625" bestFit="1" customWidth="1"/>
    <col min="6" max="7" width="5.7109375" style="17" bestFit="1" customWidth="1"/>
    <col min="8" max="8" width="6.140625" style="8" bestFit="1" customWidth="1"/>
    <col min="9" max="11" width="3.85546875" style="8" bestFit="1" customWidth="1"/>
    <col min="12" max="12" width="5" style="8" bestFit="1" customWidth="1"/>
    <col min="13" max="14" width="3.85546875" style="8" bestFit="1" customWidth="1"/>
    <col min="15" max="15" width="7.42578125" style="8" bestFit="1" customWidth="1"/>
    <col min="16" max="18" width="5.85546875" style="8" bestFit="1" customWidth="1"/>
    <col min="19" max="19" width="5.7109375" bestFit="1" customWidth="1"/>
    <col min="20" max="21" width="5.42578125" bestFit="1" customWidth="1"/>
    <col min="22" max="22" width="6.7109375" bestFit="1" customWidth="1"/>
  </cols>
  <sheetData>
    <row r="1" spans="1:22" ht="14" thickBot="1">
      <c r="A1" s="20" t="s">
        <v>17</v>
      </c>
    </row>
    <row r="2" spans="1:22" ht="14">
      <c r="A2" s="106" t="s">
        <v>76</v>
      </c>
      <c r="B2" s="109" t="s">
        <v>76</v>
      </c>
      <c r="C2" s="106" t="s">
        <v>175</v>
      </c>
      <c r="D2" s="107" t="s">
        <v>305</v>
      </c>
      <c r="E2" s="107" t="s">
        <v>177</v>
      </c>
      <c r="F2" s="108" t="s">
        <v>127</v>
      </c>
      <c r="G2" s="108" t="s">
        <v>130</v>
      </c>
      <c r="H2" s="109" t="s">
        <v>131</v>
      </c>
      <c r="I2" s="109" t="s">
        <v>133</v>
      </c>
      <c r="J2" s="109" t="s">
        <v>303</v>
      </c>
      <c r="K2" s="109" t="s">
        <v>304</v>
      </c>
      <c r="L2" s="109" t="s">
        <v>32</v>
      </c>
      <c r="M2" s="109" t="s">
        <v>278</v>
      </c>
      <c r="N2" s="109" t="s">
        <v>279</v>
      </c>
      <c r="O2" s="109" t="s">
        <v>40</v>
      </c>
      <c r="P2" s="109" t="s">
        <v>187</v>
      </c>
      <c r="Q2" s="109" t="s">
        <v>209</v>
      </c>
      <c r="R2" s="109" t="s">
        <v>255</v>
      </c>
      <c r="S2" s="111" t="s">
        <v>281</v>
      </c>
      <c r="T2" s="111" t="s">
        <v>282</v>
      </c>
      <c r="U2" s="110" t="s">
        <v>283</v>
      </c>
      <c r="V2" s="110" t="s">
        <v>41</v>
      </c>
    </row>
    <row r="3" spans="1:22"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7" t="s">
        <v>271</v>
      </c>
      <c r="P3" s="7" t="s">
        <v>271</v>
      </c>
      <c r="Q3" s="7" t="s">
        <v>271</v>
      </c>
      <c r="R3" s="7" t="s">
        <v>271</v>
      </c>
      <c r="S3" s="7" t="s">
        <v>118</v>
      </c>
      <c r="T3" s="7" t="s">
        <v>118</v>
      </c>
      <c r="U3" s="7" t="s">
        <v>118</v>
      </c>
      <c r="V3" s="4"/>
    </row>
    <row r="4" spans="1:22" s="20" customFormat="1" thickTop="1">
      <c r="A4" s="20">
        <v>60</v>
      </c>
      <c r="B4" s="35">
        <f>A4/3.28</f>
        <v>18.292682926829269</v>
      </c>
      <c r="C4" s="20">
        <v>406</v>
      </c>
      <c r="D4" s="21">
        <v>0.193333333333333</v>
      </c>
      <c r="E4" s="21">
        <v>0.30666666666666698</v>
      </c>
      <c r="F4" s="34">
        <v>0</v>
      </c>
      <c r="G4" s="34">
        <v>1332.12827586207</v>
      </c>
      <c r="H4" s="35">
        <v>4.8855172413793095</v>
      </c>
      <c r="I4" s="35">
        <v>2.0811034482758632</v>
      </c>
      <c r="J4" s="35">
        <v>1.3863448275862074</v>
      </c>
      <c r="K4" s="35">
        <v>1.7924137931034492</v>
      </c>
      <c r="L4" s="35">
        <v>0.36799999999999999</v>
      </c>
      <c r="M4" s="35">
        <v>2.8361379310344828</v>
      </c>
      <c r="N4" s="35">
        <v>0.996137931034483</v>
      </c>
      <c r="O4" s="35">
        <v>191.21584699453558</v>
      </c>
      <c r="P4" s="35">
        <v>0.77345132743362799</v>
      </c>
      <c r="Q4" s="35">
        <v>2.847133757961783</v>
      </c>
      <c r="R4" s="35"/>
      <c r="V4" s="105"/>
    </row>
    <row r="5" spans="1:22" s="20" customFormat="1" ht="12">
      <c r="A5" s="20">
        <v>120</v>
      </c>
      <c r="B5" s="35">
        <f t="shared" ref="B5:B53" si="0">A5/3.28</f>
        <v>36.585365853658537</v>
      </c>
      <c r="C5" s="20">
        <v>401</v>
      </c>
      <c r="D5" s="21">
        <v>0.19095238095238101</v>
      </c>
      <c r="E5" s="21">
        <v>0.30904761904761902</v>
      </c>
      <c r="F5" s="34">
        <v>712.11970074812996</v>
      </c>
      <c r="G5" s="34">
        <v>735.70057356608515</v>
      </c>
      <c r="H5" s="35">
        <v>6.7003990024937679</v>
      </c>
      <c r="I5" s="35">
        <v>1.2138403990024935</v>
      </c>
      <c r="J5" s="35">
        <v>0.254097256857855</v>
      </c>
      <c r="K5" s="35">
        <v>0.30912468827930201</v>
      </c>
      <c r="L5" s="35">
        <v>6.1501246882793001E-2</v>
      </c>
      <c r="M5" s="35">
        <v>0.25733416458852898</v>
      </c>
      <c r="N5" s="35">
        <v>0.119765586034913</v>
      </c>
      <c r="O5" s="35">
        <v>92.959100204498981</v>
      </c>
      <c r="P5" s="35">
        <v>0.821989528795812</v>
      </c>
      <c r="Q5" s="35">
        <v>2.1486486486486487</v>
      </c>
      <c r="R5" s="35">
        <f t="shared" ref="R5:R53" si="1">G5/F5</f>
        <v>1.0331136363636364</v>
      </c>
      <c r="S5" s="12">
        <v>-15.72</v>
      </c>
      <c r="T5" s="12">
        <v>-90.3</v>
      </c>
      <c r="U5" s="3"/>
      <c r="V5" s="105">
        <f>(S5+1000)/(T5+1000)</f>
        <v>1.0819830713422007</v>
      </c>
    </row>
    <row r="6" spans="1:22" s="20" customFormat="1" ht="12">
      <c r="A6" s="20">
        <v>180</v>
      </c>
      <c r="B6" s="35">
        <f t="shared" si="0"/>
        <v>54.878048780487809</v>
      </c>
      <c r="C6" s="20">
        <v>446</v>
      </c>
      <c r="D6" s="21">
        <v>0.212380952380952</v>
      </c>
      <c r="E6" s="21">
        <v>0.287619047619048</v>
      </c>
      <c r="F6" s="34">
        <v>1286.5470852017943</v>
      </c>
      <c r="G6" s="34">
        <v>178.81650224215235</v>
      </c>
      <c r="H6" s="35">
        <v>3.7377578475336315</v>
      </c>
      <c r="I6" s="35">
        <v>0.82068161434977605</v>
      </c>
      <c r="J6" s="35">
        <v>0.26949775784753399</v>
      </c>
      <c r="K6" s="35">
        <v>0.22616143497757801</v>
      </c>
      <c r="L6" s="35">
        <v>0.16115695067264599</v>
      </c>
      <c r="M6" s="35">
        <v>0.19772197309417</v>
      </c>
      <c r="N6" s="35">
        <v>9.0735426008968598E-2</v>
      </c>
      <c r="O6" s="35">
        <v>39.227569815805111</v>
      </c>
      <c r="P6" s="35">
        <v>1.191616766467066</v>
      </c>
      <c r="Q6" s="35">
        <v>2.1791044776119399</v>
      </c>
      <c r="R6" s="35">
        <f t="shared" si="1"/>
        <v>0.13898947368421039</v>
      </c>
    </row>
    <row r="7" spans="1:22" s="20" customFormat="1" ht="12">
      <c r="A7" s="20">
        <v>240</v>
      </c>
      <c r="B7" s="35">
        <f t="shared" si="0"/>
        <v>73.170731707317074</v>
      </c>
      <c r="C7" s="20">
        <v>465</v>
      </c>
      <c r="D7" s="21">
        <v>0.221428571428571</v>
      </c>
      <c r="E7" s="21">
        <v>0.27857142857142903</v>
      </c>
      <c r="F7" s="34">
        <v>6453.8709677419365</v>
      </c>
      <c r="G7" s="34">
        <v>1576.5309677419361</v>
      </c>
      <c r="H7" s="35">
        <v>8.3535483870967742</v>
      </c>
      <c r="I7" s="35">
        <v>0.82403225806451597</v>
      </c>
      <c r="J7" s="35">
        <v>0.16229032258064499</v>
      </c>
      <c r="K7" s="35">
        <v>5.1580645161290302E-2</v>
      </c>
      <c r="L7" s="35">
        <v>7.17096774193548E-2</v>
      </c>
      <c r="M7" s="35">
        <v>5.0322580645161298E-2</v>
      </c>
      <c r="N7" s="35">
        <v>2.6419354838709701E-2</v>
      </c>
      <c r="O7" s="35">
        <v>171.78067169294036</v>
      </c>
      <c r="P7" s="35">
        <v>3.1463414634146338</v>
      </c>
      <c r="Q7" s="35">
        <v>1.9047619047619051</v>
      </c>
      <c r="R7" s="35">
        <f t="shared" si="1"/>
        <v>0.24427680311890845</v>
      </c>
      <c r="S7" s="12">
        <v>-18.420000000000002</v>
      </c>
      <c r="T7" s="12">
        <v>-69.2</v>
      </c>
      <c r="U7" s="3">
        <v>-262</v>
      </c>
      <c r="V7" s="105">
        <f>(S7+1000)/(T7+1000)</f>
        <v>1.054555221314998</v>
      </c>
    </row>
    <row r="8" spans="1:22" s="20" customFormat="1" ht="12">
      <c r="A8" s="20">
        <v>300</v>
      </c>
      <c r="B8" s="35">
        <f t="shared" si="0"/>
        <v>91.463414634146346</v>
      </c>
      <c r="C8" s="20">
        <v>439</v>
      </c>
      <c r="D8" s="21">
        <v>0.20904761904761901</v>
      </c>
      <c r="E8" s="21">
        <v>0.29095238095238102</v>
      </c>
      <c r="F8" s="34">
        <v>3799.6127562642373</v>
      </c>
      <c r="G8" s="34">
        <v>870.91856492027341</v>
      </c>
      <c r="H8" s="35">
        <v>5.3862642369020506</v>
      </c>
      <c r="I8" s="35">
        <v>0.52053302961275605</v>
      </c>
      <c r="J8" s="35">
        <v>0.104384965831435</v>
      </c>
      <c r="K8" s="35">
        <v>7.6548974943052406E-2</v>
      </c>
      <c r="L8" s="35">
        <v>6.1239179954441898E-2</v>
      </c>
      <c r="M8" s="35">
        <v>4.4537585421412298E-2</v>
      </c>
      <c r="N8" s="35">
        <v>2.0876993166287001E-2</v>
      </c>
      <c r="O8" s="35">
        <v>147.4434495758718</v>
      </c>
      <c r="P8" s="35">
        <v>1.363636363636364</v>
      </c>
      <c r="Q8" s="35">
        <v>2.1333333333333333</v>
      </c>
      <c r="R8" s="35">
        <f t="shared" si="1"/>
        <v>0.2292124542124542</v>
      </c>
    </row>
    <row r="9" spans="1:22" s="20" customFormat="1" ht="12">
      <c r="A9" s="20">
        <v>360</v>
      </c>
      <c r="B9" s="35">
        <f t="shared" si="0"/>
        <v>109.75609756097562</v>
      </c>
      <c r="C9" s="20">
        <v>547</v>
      </c>
      <c r="D9" s="21">
        <v>0.26047619047618997</v>
      </c>
      <c r="E9" s="21">
        <v>0.23952380952381</v>
      </c>
      <c r="F9" s="34">
        <v>2197.7513711151742</v>
      </c>
      <c r="G9" s="34">
        <v>1124.6234003656307</v>
      </c>
      <c r="H9" s="35">
        <v>7.356489945155392</v>
      </c>
      <c r="I9" s="35">
        <v>0.79725959780621602</v>
      </c>
      <c r="J9" s="35">
        <v>0.14161243144424099</v>
      </c>
      <c r="K9" s="35">
        <v>0.14253199268738601</v>
      </c>
      <c r="L9" s="35">
        <v>8.1840950639853693E-2</v>
      </c>
      <c r="M9" s="35">
        <v>0.11310603290676401</v>
      </c>
      <c r="N9" s="35">
        <v>4.8736745886654498E-2</v>
      </c>
      <c r="O9" s="35">
        <v>137.92714559603021</v>
      </c>
      <c r="P9" s="35">
        <v>0.99354838709677396</v>
      </c>
      <c r="Q9" s="35">
        <v>2.3207547169811327</v>
      </c>
      <c r="R9" s="35">
        <f t="shared" si="1"/>
        <v>0.51171548117154797</v>
      </c>
      <c r="S9" s="12"/>
      <c r="T9" s="12">
        <v>-68.2</v>
      </c>
      <c r="U9" s="3"/>
    </row>
    <row r="10" spans="1:22" s="20" customFormat="1" ht="12">
      <c r="A10" s="20">
        <v>420</v>
      </c>
      <c r="B10" s="35">
        <f t="shared" si="0"/>
        <v>128.04878048780489</v>
      </c>
      <c r="C10" s="20">
        <v>393</v>
      </c>
      <c r="D10" s="21">
        <v>0.187142857142857</v>
      </c>
      <c r="E10" s="21">
        <v>0.312857142857143</v>
      </c>
      <c r="F10" s="34">
        <v>9395.2671755725187</v>
      </c>
      <c r="G10" s="34">
        <v>5274.3391603053433</v>
      </c>
      <c r="H10" s="35">
        <v>7.9742748091603044</v>
      </c>
      <c r="I10" s="35">
        <v>0.59514503816793896</v>
      </c>
      <c r="J10" s="35">
        <v>5.6839694656488499E-2</v>
      </c>
      <c r="K10" s="35">
        <v>4.6809160305343503E-2</v>
      </c>
      <c r="L10" s="35">
        <v>4.8480916030534303E-2</v>
      </c>
      <c r="M10" s="35">
        <v>2.50763358778626E-2</v>
      </c>
      <c r="N10" s="35">
        <v>6.6870229007633597E-3</v>
      </c>
      <c r="O10" s="35">
        <v>615.48380803745601</v>
      </c>
      <c r="P10" s="35">
        <v>1.2142857142857153</v>
      </c>
      <c r="Q10" s="35">
        <v>3.75</v>
      </c>
      <c r="R10" s="35">
        <f t="shared" si="1"/>
        <v>0.5613825622775801</v>
      </c>
    </row>
    <row r="11" spans="1:22" s="20" customFormat="1" ht="12">
      <c r="A11" s="20">
        <v>480</v>
      </c>
      <c r="B11" s="35">
        <f t="shared" si="0"/>
        <v>146.34146341463415</v>
      </c>
      <c r="C11" s="20">
        <v>456</v>
      </c>
      <c r="D11" s="21">
        <v>0.217142857142857</v>
      </c>
      <c r="E11" s="21">
        <v>0.28285714285714297</v>
      </c>
      <c r="F11" s="34">
        <v>10824.86842105263</v>
      </c>
      <c r="G11" s="34">
        <v>8972.5132894736835</v>
      </c>
      <c r="H11" s="35">
        <v>13.49526315789474</v>
      </c>
      <c r="I11" s="35">
        <v>0.77376315789473704</v>
      </c>
      <c r="J11" s="35">
        <v>0.14980263157894699</v>
      </c>
      <c r="K11" s="35">
        <v>7.4249999999999997E-2</v>
      </c>
      <c r="L11" s="35">
        <v>5.6013157894736799E-2</v>
      </c>
      <c r="M11" s="35">
        <v>2.60526315789474E-2</v>
      </c>
      <c r="N11" s="35">
        <v>1.30263157894737E-2</v>
      </c>
      <c r="O11" s="35">
        <v>628.81048018988497</v>
      </c>
      <c r="P11" s="35">
        <v>2.017543859649122</v>
      </c>
      <c r="Q11" s="35">
        <v>2</v>
      </c>
      <c r="R11" s="35">
        <f t="shared" si="1"/>
        <v>0.82887966305655847</v>
      </c>
      <c r="S11" s="12">
        <v>-15.4</v>
      </c>
      <c r="T11" s="12">
        <v>-63.3</v>
      </c>
      <c r="U11" s="3"/>
      <c r="V11" s="105">
        <f>(S11+1000)/(T11+1000)</f>
        <v>1.0511369702145832</v>
      </c>
    </row>
    <row r="12" spans="1:22" s="20" customFormat="1" ht="12">
      <c r="A12" s="20">
        <v>600</v>
      </c>
      <c r="B12" s="35">
        <f t="shared" si="0"/>
        <v>182.92682926829269</v>
      </c>
      <c r="C12" s="20">
        <v>421</v>
      </c>
      <c r="D12" s="21">
        <v>0.20047619047619</v>
      </c>
      <c r="E12" s="21">
        <v>0.29952380952380903</v>
      </c>
      <c r="F12" s="34">
        <v>19661.852731591451</v>
      </c>
      <c r="G12" s="34">
        <v>7506.3754394299303</v>
      </c>
      <c r="H12" s="35">
        <v>10.766209026128271</v>
      </c>
      <c r="I12" s="35">
        <v>0.61854156769596202</v>
      </c>
      <c r="J12" s="35">
        <v>0.13446555819477399</v>
      </c>
      <c r="K12" s="35">
        <v>0.128489311163895</v>
      </c>
      <c r="L12" s="35">
        <v>0.107572446555819</v>
      </c>
      <c r="M12" s="35">
        <v>6.1256532066508301E-2</v>
      </c>
      <c r="N12" s="35">
        <v>4.3327790973871697E-2</v>
      </c>
      <c r="O12" s="35">
        <v>659.33595800524927</v>
      </c>
      <c r="P12" s="35">
        <v>1.046511627906977</v>
      </c>
      <c r="Q12" s="35">
        <v>1.4137931034482758</v>
      </c>
      <c r="R12" s="35">
        <f t="shared" si="1"/>
        <v>0.38177355623100306</v>
      </c>
    </row>
    <row r="13" spans="1:22" s="20" customFormat="1" ht="12">
      <c r="A13" s="20">
        <v>660</v>
      </c>
      <c r="B13" s="35">
        <f t="shared" si="0"/>
        <v>201.21951219512195</v>
      </c>
      <c r="C13" s="20">
        <v>361</v>
      </c>
      <c r="D13" s="21">
        <v>0.171904761904762</v>
      </c>
      <c r="E13" s="21">
        <v>0.328095238095238</v>
      </c>
      <c r="F13" s="34">
        <v>16528.365650969528</v>
      </c>
      <c r="G13" s="34">
        <v>12089.774210526322</v>
      </c>
      <c r="H13" s="35">
        <v>14.71520775623269</v>
      </c>
      <c r="I13" s="35">
        <v>0.57257617728531895</v>
      </c>
      <c r="J13" s="35">
        <v>4.0080332409972302E-2</v>
      </c>
      <c r="K13" s="35">
        <v>7.4434903047091397E-2</v>
      </c>
      <c r="L13" s="35">
        <v>6.2983379501384995E-2</v>
      </c>
      <c r="M13" s="35">
        <v>4.9623268698060899E-2</v>
      </c>
      <c r="N13" s="35">
        <v>3.0537396121883699E-2</v>
      </c>
      <c r="O13" s="35">
        <v>790.81273408239713</v>
      </c>
      <c r="P13" s="35">
        <v>0.53846153846153799</v>
      </c>
      <c r="Q13" s="35">
        <v>1.625</v>
      </c>
      <c r="R13" s="35">
        <f t="shared" si="1"/>
        <v>0.73145612009237915</v>
      </c>
      <c r="S13" s="12">
        <v>-16.63</v>
      </c>
      <c r="T13" s="12">
        <v>-61.2</v>
      </c>
      <c r="U13" s="3"/>
      <c r="V13" s="105">
        <f>(S13+1000)/(T13+1000)</f>
        <v>1.0474755006391139</v>
      </c>
    </row>
    <row r="14" spans="1:22" s="20" customFormat="1" ht="12">
      <c r="A14" s="20">
        <v>720</v>
      </c>
      <c r="B14" s="35">
        <f t="shared" si="0"/>
        <v>219.51219512195124</v>
      </c>
      <c r="C14" s="20">
        <v>378</v>
      </c>
      <c r="D14" s="21">
        <v>0.18</v>
      </c>
      <c r="E14" s="21">
        <v>0.32</v>
      </c>
      <c r="F14" s="34">
        <v>5262.2222222222226</v>
      </c>
      <c r="G14" s="34">
        <v>20834.133333333335</v>
      </c>
      <c r="H14" s="35">
        <v>31.466666666666658</v>
      </c>
      <c r="I14" s="35">
        <v>0.60444444444444401</v>
      </c>
      <c r="J14" s="35">
        <v>0.26311111111111102</v>
      </c>
      <c r="K14" s="35">
        <v>5.5111111111111097E-2</v>
      </c>
      <c r="L14" s="35">
        <v>7.1111111111111097E-2</v>
      </c>
      <c r="M14" s="35">
        <v>3.2000000000000001E-2</v>
      </c>
      <c r="N14" s="35">
        <v>7.1111111111111097E-3</v>
      </c>
      <c r="O14" s="35">
        <v>649.62305986696254</v>
      </c>
      <c r="P14" s="35">
        <v>4.7741935483870961</v>
      </c>
      <c r="Q14" s="35">
        <v>4.5</v>
      </c>
      <c r="R14" s="35">
        <f t="shared" si="1"/>
        <v>3.9591891891891891</v>
      </c>
    </row>
    <row r="15" spans="1:22" s="20" customFormat="1" ht="12">
      <c r="A15" s="20">
        <v>780</v>
      </c>
      <c r="B15" s="35">
        <f t="shared" si="0"/>
        <v>237.80487804878049</v>
      </c>
      <c r="C15" s="20">
        <v>312</v>
      </c>
      <c r="D15" s="21">
        <v>0.14857142857142899</v>
      </c>
      <c r="E15" s="21">
        <v>0.35142857142857098</v>
      </c>
      <c r="F15" s="34">
        <v>11022.69230769231</v>
      </c>
      <c r="G15" s="34">
        <v>30702.692307692316</v>
      </c>
      <c r="H15" s="35">
        <v>42.529615384615397</v>
      </c>
      <c r="I15" s="35">
        <v>1.1424807692307695</v>
      </c>
      <c r="J15" s="35">
        <v>4.7307692307692301E-2</v>
      </c>
      <c r="K15" s="35">
        <v>8.7519230769230794E-2</v>
      </c>
      <c r="L15" s="35">
        <v>0.111173076923077</v>
      </c>
      <c r="M15" s="35">
        <v>1.89230769230769E-2</v>
      </c>
      <c r="N15" s="35">
        <v>9.4615384615384605E-3</v>
      </c>
      <c r="O15" s="35">
        <v>703.02767697557283</v>
      </c>
      <c r="P15" s="35">
        <v>0.54054054054054101</v>
      </c>
      <c r="Q15" s="35">
        <v>2</v>
      </c>
      <c r="R15" s="35">
        <f t="shared" si="1"/>
        <v>2.7854077253218885</v>
      </c>
      <c r="S15" s="12"/>
      <c r="T15" s="12">
        <v>-54.8</v>
      </c>
      <c r="U15" s="3"/>
    </row>
    <row r="16" spans="1:22" s="20" customFormat="1" ht="12">
      <c r="A16" s="20">
        <v>840</v>
      </c>
      <c r="B16" s="35">
        <f t="shared" si="0"/>
        <v>256.09756097560978</v>
      </c>
      <c r="C16" s="20">
        <v>421</v>
      </c>
      <c r="D16" s="21">
        <v>0.20047619047619</v>
      </c>
      <c r="E16" s="21">
        <v>0.29952380952380903</v>
      </c>
      <c r="F16" s="34">
        <v>4377.6009501187646</v>
      </c>
      <c r="G16" s="34">
        <v>15269.505391923987</v>
      </c>
      <c r="H16" s="35">
        <v>19.691733966745836</v>
      </c>
      <c r="I16" s="35">
        <v>0.48258194774346802</v>
      </c>
      <c r="J16" s="35">
        <v>6.7232779097387202E-2</v>
      </c>
      <c r="K16" s="35">
        <v>3.4363420427553401E-2</v>
      </c>
      <c r="L16" s="35">
        <v>0.13446555819477399</v>
      </c>
      <c r="M16" s="35">
        <v>2.8387173396674601E-2</v>
      </c>
      <c r="N16" s="35">
        <v>7.4703087885985703E-3</v>
      </c>
      <c r="O16" s="35">
        <v>756.87847145078854</v>
      </c>
      <c r="P16" s="35">
        <v>1.9565217391304348</v>
      </c>
      <c r="Q16" s="35">
        <v>3.8</v>
      </c>
      <c r="R16" s="35">
        <f t="shared" si="1"/>
        <v>3.4880989761092147</v>
      </c>
    </row>
    <row r="17" spans="1:22" s="20" customFormat="1" ht="12">
      <c r="A17" s="20">
        <v>900</v>
      </c>
      <c r="B17" s="35">
        <f t="shared" si="0"/>
        <v>274.39024390243907</v>
      </c>
      <c r="C17" s="20">
        <v>283</v>
      </c>
      <c r="D17" s="21">
        <v>0.134761904761905</v>
      </c>
      <c r="E17" s="21">
        <v>0.36523809523809497</v>
      </c>
      <c r="F17" s="34">
        <v>14797.950530035339</v>
      </c>
      <c r="G17" s="34">
        <v>10855.733144876333</v>
      </c>
      <c r="H17" s="35">
        <v>12.467137809187284</v>
      </c>
      <c r="I17" s="35">
        <v>0.59083392226148401</v>
      </c>
      <c r="J17" s="35">
        <v>0.21410954063604201</v>
      </c>
      <c r="K17" s="35">
        <v>7.8597173144876298E-2</v>
      </c>
      <c r="L17" s="35">
        <v>9.2148409893992894E-2</v>
      </c>
      <c r="M17" s="35">
        <v>6.5045936395759701E-2</v>
      </c>
      <c r="N17" s="35">
        <v>1.8971731448763299E-2</v>
      </c>
      <c r="O17" s="35">
        <v>831.34910751349116</v>
      </c>
      <c r="P17" s="35">
        <v>2.7241379310344827</v>
      </c>
      <c r="Q17" s="35">
        <v>3.4285714285714284</v>
      </c>
      <c r="R17" s="35">
        <f t="shared" si="1"/>
        <v>0.73359706959706994</v>
      </c>
      <c r="S17" s="12">
        <v>-13.65</v>
      </c>
      <c r="T17" s="12">
        <v>-53.5</v>
      </c>
      <c r="U17" s="3">
        <v>-272</v>
      </c>
      <c r="V17" s="105">
        <f>(S17+1000)/(T17+1000)</f>
        <v>1.0421024828314844</v>
      </c>
    </row>
    <row r="18" spans="1:22" s="20" customFormat="1" ht="12">
      <c r="A18" s="20">
        <v>960</v>
      </c>
      <c r="B18" s="35">
        <f t="shared" si="0"/>
        <v>292.6829268292683</v>
      </c>
      <c r="C18" s="20">
        <v>347</v>
      </c>
      <c r="D18" s="21">
        <v>0.16523809523809499</v>
      </c>
      <c r="E18" s="21">
        <v>0.33476190476190498</v>
      </c>
      <c r="F18" s="34">
        <v>6766.6282420749294</v>
      </c>
      <c r="G18" s="34">
        <v>14250.498818443801</v>
      </c>
      <c r="H18" s="35">
        <v>16.815273775216141</v>
      </c>
      <c r="I18" s="35">
        <v>0.85089337175792501</v>
      </c>
      <c r="J18" s="35">
        <v>0.27755331412103701</v>
      </c>
      <c r="K18" s="35">
        <v>0.16612680115273801</v>
      </c>
      <c r="L18" s="35">
        <v>0.16207492795389</v>
      </c>
      <c r="M18" s="35">
        <v>8.9141210374639707E-2</v>
      </c>
      <c r="N18" s="35">
        <v>2.43112391930836E-2</v>
      </c>
      <c r="O18" s="35">
        <v>806.65481651376138</v>
      </c>
      <c r="P18" s="35">
        <v>1.6707317073170729</v>
      </c>
      <c r="Q18" s="35">
        <v>3.6666666666666661</v>
      </c>
      <c r="R18" s="35">
        <f t="shared" si="1"/>
        <v>2.1059970059880229</v>
      </c>
    </row>
    <row r="19" spans="1:22" s="20" customFormat="1" ht="12">
      <c r="A19" s="20">
        <v>1020</v>
      </c>
      <c r="B19" s="35">
        <f t="shared" si="0"/>
        <v>310.97560975609758</v>
      </c>
      <c r="C19" s="20">
        <v>304</v>
      </c>
      <c r="D19" s="21">
        <v>0.14476190476190501</v>
      </c>
      <c r="E19" s="21">
        <v>0.35523809523809502</v>
      </c>
      <c r="F19" s="34">
        <v>4515.2631578947376</v>
      </c>
      <c r="G19" s="34">
        <v>2033.0953947368419</v>
      </c>
      <c r="H19" s="35">
        <v>3.435526315789474</v>
      </c>
      <c r="I19" s="35">
        <v>0.127605263157895</v>
      </c>
      <c r="J19" s="35">
        <v>8.5888157894736805E-2</v>
      </c>
      <c r="K19" s="35">
        <v>1.22697368421053E-2</v>
      </c>
      <c r="L19" s="35">
        <v>2.45394736842105E-2</v>
      </c>
      <c r="M19" s="35">
        <v>4.9078947368420998E-3</v>
      </c>
      <c r="N19" s="35">
        <v>0</v>
      </c>
      <c r="O19" s="35">
        <v>570.59228650137754</v>
      </c>
      <c r="P19" s="35">
        <v>7</v>
      </c>
      <c r="Q19" s="35"/>
      <c r="R19" s="35">
        <f t="shared" si="1"/>
        <v>0.45027173913043467</v>
      </c>
      <c r="S19" s="12">
        <v>-15.48</v>
      </c>
      <c r="T19" s="12">
        <v>-52</v>
      </c>
      <c r="U19" s="3"/>
      <c r="V19" s="105">
        <f>(S19+1000)/(T19+1000)</f>
        <v>1.0385232067510548</v>
      </c>
    </row>
    <row r="20" spans="1:22" s="20" customFormat="1" ht="12">
      <c r="A20" s="20">
        <v>1080</v>
      </c>
      <c r="B20" s="35">
        <f t="shared" si="0"/>
        <v>329.26829268292687</v>
      </c>
      <c r="C20" s="20">
        <v>246</v>
      </c>
      <c r="D20" s="21">
        <v>0.11714285714285699</v>
      </c>
      <c r="E20" s="21">
        <v>0.38285714285714301</v>
      </c>
      <c r="F20" s="34">
        <v>12060</v>
      </c>
      <c r="G20" s="34">
        <v>13601.751707317071</v>
      </c>
      <c r="H20" s="35">
        <v>19.054146341463419</v>
      </c>
      <c r="I20" s="35">
        <v>0.68960975609756103</v>
      </c>
      <c r="J20" s="35">
        <v>0.114390243902439</v>
      </c>
      <c r="K20" s="35">
        <v>7.8439024390243903E-2</v>
      </c>
      <c r="L20" s="35">
        <v>9.4780487804878105E-2</v>
      </c>
      <c r="M20" s="35">
        <v>2.6146341463414598E-2</v>
      </c>
      <c r="N20" s="35">
        <v>6.53658536585366E-3</v>
      </c>
      <c r="O20" s="35">
        <v>688.91408707167693</v>
      </c>
      <c r="P20" s="35">
        <v>1.458333333333333</v>
      </c>
      <c r="Q20" s="35">
        <v>4</v>
      </c>
      <c r="R20" s="35">
        <f t="shared" si="1"/>
        <v>1.1278401084010838</v>
      </c>
    </row>
    <row r="21" spans="1:22" s="20" customFormat="1" ht="12">
      <c r="A21" s="20">
        <v>1140</v>
      </c>
      <c r="B21" s="35">
        <f t="shared" si="0"/>
        <v>347.5609756097561</v>
      </c>
      <c r="C21" s="20">
        <v>455</v>
      </c>
      <c r="D21" s="21">
        <v>0.21666666666666701</v>
      </c>
      <c r="E21" s="21">
        <v>0.28333333333333299</v>
      </c>
      <c r="F21" s="34">
        <v>1896.1538461538455</v>
      </c>
      <c r="G21" s="34">
        <v>12908.91076923077</v>
      </c>
      <c r="H21" s="35">
        <v>15.116923076923079</v>
      </c>
      <c r="I21" s="35">
        <v>0.65384615384615397</v>
      </c>
      <c r="J21" s="35">
        <v>3.9230769230769201E-2</v>
      </c>
      <c r="K21" s="35">
        <v>9.0230769230769198E-2</v>
      </c>
      <c r="L21" s="35">
        <v>0.13600000000000001</v>
      </c>
      <c r="M21" s="35">
        <v>7.1923076923076895E-2</v>
      </c>
      <c r="N21" s="35">
        <v>6.5384615384615399E-3</v>
      </c>
      <c r="O21" s="35">
        <v>818.53399668325039</v>
      </c>
      <c r="P21" s="35">
        <v>0.434782608695652</v>
      </c>
      <c r="Q21" s="35">
        <v>11</v>
      </c>
      <c r="R21" s="35">
        <f t="shared" si="1"/>
        <v>6.8079448275862093</v>
      </c>
      <c r="S21" s="12"/>
      <c r="T21" s="12">
        <v>-50.4</v>
      </c>
      <c r="U21" s="3"/>
    </row>
    <row r="22" spans="1:22" s="20" customFormat="1" ht="12">
      <c r="A22" s="20">
        <v>1200</v>
      </c>
      <c r="B22" s="35">
        <f t="shared" si="0"/>
        <v>365.85365853658539</v>
      </c>
      <c r="C22" s="20">
        <v>319</v>
      </c>
      <c r="D22" s="21">
        <v>0.15190476190476199</v>
      </c>
      <c r="E22" s="21">
        <v>0.34809523809523801</v>
      </c>
      <c r="F22" s="34">
        <v>1443.6677115987459</v>
      </c>
      <c r="G22" s="34">
        <v>12518.91351097179</v>
      </c>
      <c r="H22" s="35">
        <v>13.955454545454552</v>
      </c>
      <c r="I22" s="35">
        <v>0.71266771159874598</v>
      </c>
      <c r="J22" s="35">
        <v>0.16728213166144201</v>
      </c>
      <c r="K22" s="35">
        <v>7.1037617554858906E-2</v>
      </c>
      <c r="L22" s="35">
        <v>0.20165517241379299</v>
      </c>
      <c r="M22" s="35">
        <v>8.0203761755485894E-2</v>
      </c>
      <c r="N22" s="35">
        <v>3.2081504702194397E-2</v>
      </c>
      <c r="O22" s="35">
        <v>853.47758162787056</v>
      </c>
      <c r="P22" s="35">
        <v>2.354838709677419</v>
      </c>
      <c r="Q22" s="35">
        <v>2.5</v>
      </c>
      <c r="R22" s="35">
        <f t="shared" si="1"/>
        <v>8.6716031746031774</v>
      </c>
    </row>
    <row r="23" spans="1:22" s="20" customFormat="1" ht="12">
      <c r="A23" s="20">
        <v>1260</v>
      </c>
      <c r="B23" s="35">
        <f t="shared" si="0"/>
        <v>384.14634146341467</v>
      </c>
      <c r="C23" s="20">
        <v>420</v>
      </c>
      <c r="D23" s="21">
        <v>0.2</v>
      </c>
      <c r="E23" s="21">
        <v>0.3</v>
      </c>
      <c r="F23" s="34">
        <v>1860</v>
      </c>
      <c r="G23" s="34">
        <v>14859.075000000001</v>
      </c>
      <c r="H23" s="35">
        <v>16.559999999999999</v>
      </c>
      <c r="I23" s="35">
        <v>0.80549999999999999</v>
      </c>
      <c r="J23" s="35">
        <v>0.16350000000000001</v>
      </c>
      <c r="K23" s="35">
        <v>9.4500000000000001E-2</v>
      </c>
      <c r="L23" s="35">
        <v>0.108</v>
      </c>
      <c r="M23" s="35">
        <v>5.2499999999999998E-2</v>
      </c>
      <c r="N23" s="35">
        <v>1.4999999999999999E-2</v>
      </c>
      <c r="O23" s="35">
        <v>855.66640753217587</v>
      </c>
      <c r="P23" s="35">
        <v>1.73015873015873</v>
      </c>
      <c r="Q23" s="35">
        <v>3.5</v>
      </c>
      <c r="R23" s="35">
        <f t="shared" si="1"/>
        <v>7.9887500000000005</v>
      </c>
      <c r="S23" s="12">
        <v>-13.7</v>
      </c>
      <c r="T23" s="12">
        <v>-49.7</v>
      </c>
      <c r="U23" s="3"/>
      <c r="V23" s="105">
        <f>(S23+1000)/(T23+1000)</f>
        <v>1.037882773860886</v>
      </c>
    </row>
    <row r="24" spans="1:22" s="20" customFormat="1" ht="12">
      <c r="A24" s="20">
        <v>1320</v>
      </c>
      <c r="B24" s="35">
        <f t="shared" si="0"/>
        <v>402.4390243902439</v>
      </c>
      <c r="C24" s="20">
        <v>465</v>
      </c>
      <c r="D24" s="21">
        <v>0.221428571428571</v>
      </c>
      <c r="E24" s="21">
        <v>0.27857142857142903</v>
      </c>
      <c r="F24" s="34">
        <v>1924.83870967742</v>
      </c>
      <c r="G24" s="34">
        <v>6897.3261290322589</v>
      </c>
      <c r="H24" s="35">
        <v>7.5987096774193557</v>
      </c>
      <c r="I24" s="35">
        <v>0.43906451612903202</v>
      </c>
      <c r="J24" s="35">
        <v>4.4032258064516099E-2</v>
      </c>
      <c r="K24" s="35">
        <v>7.9258064516129004E-2</v>
      </c>
      <c r="L24" s="35">
        <v>0.119516129032258</v>
      </c>
      <c r="M24" s="35">
        <v>4.6548387096774203E-2</v>
      </c>
      <c r="N24" s="35">
        <v>1.8870967741935502E-2</v>
      </c>
      <c r="O24" s="35">
        <v>858.11394584441996</v>
      </c>
      <c r="P24" s="35">
        <v>0.55555555555555602</v>
      </c>
      <c r="Q24" s="35">
        <v>2.4666666666666668</v>
      </c>
      <c r="R24" s="35">
        <f t="shared" si="1"/>
        <v>3.5833267973856202</v>
      </c>
    </row>
    <row r="25" spans="1:22" s="20" customFormat="1" ht="12">
      <c r="A25" s="20">
        <v>1380</v>
      </c>
      <c r="B25" s="35">
        <f t="shared" si="0"/>
        <v>420.73170731707319</v>
      </c>
      <c r="C25" s="20">
        <v>434</v>
      </c>
      <c r="D25" s="21">
        <v>0.206666666666667</v>
      </c>
      <c r="E25" s="21">
        <v>0.293333333333333</v>
      </c>
      <c r="F25" s="34">
        <v>2327.7419354838707</v>
      </c>
      <c r="G25" s="34">
        <v>10377.357419354839</v>
      </c>
      <c r="H25" s="35">
        <v>10.176774193548392</v>
      </c>
      <c r="I25" s="35">
        <v>0.34348387096774202</v>
      </c>
      <c r="J25" s="35">
        <v>5.2516129032258101E-2</v>
      </c>
      <c r="K25" s="35">
        <v>4.2580645161290301E-2</v>
      </c>
      <c r="L25" s="35">
        <v>0.12206451612903201</v>
      </c>
      <c r="M25" s="35">
        <v>4.9677419354838701E-2</v>
      </c>
      <c r="N25" s="35">
        <v>9.9354838709677408E-3</v>
      </c>
      <c r="O25" s="35">
        <v>986.41662169454901</v>
      </c>
      <c r="P25" s="35">
        <v>1.2333333333333329</v>
      </c>
      <c r="Q25" s="35">
        <v>5</v>
      </c>
      <c r="R25" s="35">
        <f t="shared" si="1"/>
        <v>4.4581219512195132</v>
      </c>
      <c r="S25" s="12">
        <v>-16.77</v>
      </c>
      <c r="T25" s="12">
        <v>-50.6</v>
      </c>
      <c r="U25" s="3"/>
      <c r="V25" s="105">
        <f>(S25+1000)/(T25+1000)</f>
        <v>1.0356330313882454</v>
      </c>
    </row>
    <row r="26" spans="1:22" s="20" customFormat="1" ht="12">
      <c r="A26" s="20">
        <v>1440</v>
      </c>
      <c r="B26" s="35">
        <f t="shared" si="0"/>
        <v>439.02439024390247</v>
      </c>
      <c r="C26" s="20">
        <v>496</v>
      </c>
      <c r="D26" s="21">
        <v>0.23619047619047601</v>
      </c>
      <c r="E26" s="21">
        <v>0.26380952380952399</v>
      </c>
      <c r="F26" s="34">
        <v>1854.1129032258068</v>
      </c>
      <c r="G26" s="34">
        <v>7149.6045564516144</v>
      </c>
      <c r="H26" s="35">
        <v>8.1983064516129023</v>
      </c>
      <c r="I26" s="35">
        <v>0.52272580645161304</v>
      </c>
      <c r="J26" s="35">
        <v>5.6963709677419302E-2</v>
      </c>
      <c r="K26" s="35">
        <v>0.107225806451613</v>
      </c>
      <c r="L26" s="35">
        <v>0.173125</v>
      </c>
      <c r="M26" s="35">
        <v>5.5846774193548401E-2</v>
      </c>
      <c r="N26" s="35">
        <v>3.1274193548387098E-2</v>
      </c>
      <c r="O26" s="35">
        <v>819.81173155737702</v>
      </c>
      <c r="P26" s="35">
        <v>0.53125</v>
      </c>
      <c r="Q26" s="35">
        <v>1.7857142857142858</v>
      </c>
      <c r="R26" s="35">
        <f t="shared" si="1"/>
        <v>3.8560783132530121</v>
      </c>
    </row>
    <row r="27" spans="1:22" s="20" customFormat="1" ht="12">
      <c r="A27" s="20">
        <v>1500</v>
      </c>
      <c r="B27" s="35">
        <f t="shared" si="0"/>
        <v>457.31707317073176</v>
      </c>
      <c r="C27" s="20">
        <v>469</v>
      </c>
      <c r="D27" s="21">
        <v>0.223333333333333</v>
      </c>
      <c r="E27" s="21">
        <v>0.276666666666667</v>
      </c>
      <c r="F27" s="34">
        <v>3109.4029850746265</v>
      </c>
      <c r="G27" s="34">
        <v>2660.5340298507458</v>
      </c>
      <c r="H27" s="35">
        <v>4.0013432835820906</v>
      </c>
      <c r="I27" s="35">
        <v>0.54879104477611895</v>
      </c>
      <c r="J27" s="35">
        <v>0.21555223880596999</v>
      </c>
      <c r="K27" s="35">
        <v>0.113970149253731</v>
      </c>
      <c r="L27" s="35">
        <v>0.13007462686567201</v>
      </c>
      <c r="M27" s="35">
        <v>7.3089552238806005E-2</v>
      </c>
      <c r="N27" s="35">
        <v>3.3447761194029799E-2</v>
      </c>
      <c r="O27" s="35">
        <v>584.71549142390415</v>
      </c>
      <c r="P27" s="35">
        <v>1.8913043478260869</v>
      </c>
      <c r="Q27" s="35">
        <v>2.1851851851851847</v>
      </c>
      <c r="R27" s="35">
        <f t="shared" si="1"/>
        <v>0.85564143426294814</v>
      </c>
      <c r="S27" s="12"/>
      <c r="T27" s="12">
        <v>-48.8</v>
      </c>
      <c r="U27" s="3"/>
    </row>
    <row r="28" spans="1:22" s="20" customFormat="1" ht="12">
      <c r="A28" s="20">
        <v>1560</v>
      </c>
      <c r="B28" s="35">
        <f t="shared" si="0"/>
        <v>475.60975609756099</v>
      </c>
      <c r="C28" s="20">
        <v>482</v>
      </c>
      <c r="D28" s="21">
        <v>0.22952380952380999</v>
      </c>
      <c r="E28" s="21">
        <v>0.27047619047618998</v>
      </c>
      <c r="F28" s="34">
        <v>3865.2282157676341</v>
      </c>
      <c r="G28" s="34">
        <v>2847.0469709543568</v>
      </c>
      <c r="H28" s="35">
        <v>5.4914522821576783</v>
      </c>
      <c r="I28" s="35">
        <v>0.42658921161825702</v>
      </c>
      <c r="J28" s="35">
        <v>9.0738589211618204E-2</v>
      </c>
      <c r="K28" s="35">
        <v>7.0705394190871407E-2</v>
      </c>
      <c r="L28" s="35">
        <v>0.214473029045643</v>
      </c>
      <c r="M28" s="35">
        <v>2.59253112033195E-2</v>
      </c>
      <c r="N28" s="35">
        <v>1.29626556016597E-2</v>
      </c>
      <c r="O28" s="35">
        <v>481.07925129430498</v>
      </c>
      <c r="P28" s="35">
        <v>1.283333333333333</v>
      </c>
      <c r="Q28" s="35">
        <v>2</v>
      </c>
      <c r="R28" s="35">
        <f t="shared" si="1"/>
        <v>0.73657926829268305</v>
      </c>
    </row>
    <row r="29" spans="1:22" s="20" customFormat="1" ht="12">
      <c r="A29" s="20">
        <v>1620</v>
      </c>
      <c r="B29" s="35">
        <f t="shared" si="0"/>
        <v>493.90243902439028</v>
      </c>
      <c r="C29" s="20">
        <v>484</v>
      </c>
      <c r="D29" s="21">
        <v>0.23047619047619</v>
      </c>
      <c r="E29" s="21">
        <v>0.26952380952381</v>
      </c>
      <c r="F29" s="34">
        <v>187.10743801652899</v>
      </c>
      <c r="G29" s="34">
        <v>4073.4692561983484</v>
      </c>
      <c r="H29" s="35">
        <v>2848.4417768595049</v>
      </c>
      <c r="I29" s="35">
        <v>0.34848760330578499</v>
      </c>
      <c r="J29" s="35">
        <v>0.170735537190083</v>
      </c>
      <c r="K29" s="35">
        <v>0.292355371900826</v>
      </c>
      <c r="L29" s="35">
        <v>6.3148760330578493E-2</v>
      </c>
      <c r="M29" s="35">
        <v>1.077037190082645</v>
      </c>
      <c r="N29" s="35">
        <v>7.0165289256198402E-2</v>
      </c>
      <c r="O29" s="35">
        <v>1.4298944036044965</v>
      </c>
      <c r="P29" s="35">
        <v>0.58399999999999996</v>
      </c>
      <c r="Q29" s="35">
        <v>15.35</v>
      </c>
      <c r="R29" s="35">
        <f t="shared" si="1"/>
        <v>21.77075</v>
      </c>
      <c r="S29" s="12">
        <v>-15.29</v>
      </c>
      <c r="T29" s="12">
        <v>-49.9</v>
      </c>
      <c r="U29" s="3">
        <v>-275</v>
      </c>
      <c r="V29" s="105">
        <f>(S29+1000)/(T29+1000)</f>
        <v>1.0364277444479528</v>
      </c>
    </row>
    <row r="30" spans="1:22" s="20" customFormat="1" ht="12">
      <c r="A30" s="20">
        <v>1680</v>
      </c>
      <c r="B30" s="35">
        <f t="shared" si="0"/>
        <v>512.19512195121956</v>
      </c>
      <c r="C30" s="20">
        <v>452</v>
      </c>
      <c r="D30" s="21">
        <v>0.21523809523809501</v>
      </c>
      <c r="E30" s="21">
        <v>0.28476190476190499</v>
      </c>
      <c r="F30" s="34">
        <v>2738.6283185840712</v>
      </c>
      <c r="G30" s="34">
        <v>7940.5668141592932</v>
      </c>
      <c r="H30" s="35">
        <v>41.000044247787599</v>
      </c>
      <c r="I30" s="35">
        <v>0.59535398230088499</v>
      </c>
      <c r="J30" s="35">
        <v>0.13362389380531001</v>
      </c>
      <c r="K30" s="35">
        <v>0.12436283185840701</v>
      </c>
      <c r="L30" s="35">
        <v>0.54904867256637202</v>
      </c>
      <c r="M30" s="35">
        <v>3.5721238938053103E-2</v>
      </c>
      <c r="N30" s="35">
        <v>2.2491150442477899E-2</v>
      </c>
      <c r="O30" s="35">
        <v>190.90012722646313</v>
      </c>
      <c r="P30" s="35">
        <v>1.074468085106383</v>
      </c>
      <c r="Q30" s="35">
        <v>1.588235294117647</v>
      </c>
      <c r="R30" s="35">
        <f t="shared" si="1"/>
        <v>2.8994685990338165</v>
      </c>
    </row>
    <row r="31" spans="1:22" s="20" customFormat="1" ht="12">
      <c r="A31" s="20">
        <v>1740</v>
      </c>
      <c r="B31" s="35">
        <f t="shared" si="0"/>
        <v>530.48780487804879</v>
      </c>
      <c r="C31" s="20">
        <v>454</v>
      </c>
      <c r="D31" s="21">
        <v>0.21619047619047599</v>
      </c>
      <c r="E31" s="21">
        <v>0.28380952380952401</v>
      </c>
      <c r="F31" s="34">
        <v>971.45374449339226</v>
      </c>
      <c r="G31" s="34">
        <v>7236.9890748898688</v>
      </c>
      <c r="H31" s="35">
        <v>191.83585903083701</v>
      </c>
      <c r="I31" s="35">
        <v>0.73384140969163003</v>
      </c>
      <c r="J31" s="35">
        <v>6.0387665198237898E-2</v>
      </c>
      <c r="K31" s="35">
        <v>0.22185903083700401</v>
      </c>
      <c r="L31" s="35">
        <v>0.32556828193832599</v>
      </c>
      <c r="M31" s="35">
        <v>6.5638766519823796E-2</v>
      </c>
      <c r="N31" s="35">
        <v>5.5136563876652001E-2</v>
      </c>
      <c r="O31" s="35">
        <v>37.581141053521399</v>
      </c>
      <c r="P31" s="35">
        <v>0.27218934911242598</v>
      </c>
      <c r="Q31" s="35">
        <v>1.19047619047619</v>
      </c>
      <c r="R31" s="35">
        <f t="shared" si="1"/>
        <v>7.4496486486486484</v>
      </c>
      <c r="S31" s="12">
        <v>-14.56</v>
      </c>
      <c r="T31" s="12">
        <v>-48.8</v>
      </c>
      <c r="U31" s="3"/>
      <c r="V31" s="105">
        <f>(S31+1000)/(T31+1000)</f>
        <v>1.0359966358284272</v>
      </c>
    </row>
    <row r="32" spans="1:22" s="20" customFormat="1" ht="12">
      <c r="A32" s="20">
        <v>1800</v>
      </c>
      <c r="B32" s="35">
        <f t="shared" si="0"/>
        <v>548.78048780487813</v>
      </c>
      <c r="C32" s="20">
        <v>482</v>
      </c>
      <c r="D32" s="21">
        <v>0.22952380952380999</v>
      </c>
      <c r="E32" s="21">
        <v>0.27047619047618998</v>
      </c>
      <c r="F32" s="34">
        <v>1037.01244813278</v>
      </c>
      <c r="G32" s="34">
        <v>6267.7032365145233</v>
      </c>
      <c r="H32" s="35">
        <v>7.6597510373443987</v>
      </c>
      <c r="I32" s="35">
        <v>0.61513692946058096</v>
      </c>
      <c r="J32" s="35">
        <v>0.13198340248962701</v>
      </c>
      <c r="K32" s="35">
        <v>0.106058091286307</v>
      </c>
      <c r="L32" s="35">
        <v>0.60806639004149399</v>
      </c>
      <c r="M32" s="35">
        <v>3.6531120331950197E-2</v>
      </c>
      <c r="N32" s="35">
        <v>2.7103734439834E-2</v>
      </c>
      <c r="O32" s="35">
        <v>757.4366277413842</v>
      </c>
      <c r="P32" s="35">
        <v>1.2444444444444438</v>
      </c>
      <c r="Q32" s="35">
        <v>1.347826086956522</v>
      </c>
      <c r="R32" s="35">
        <f t="shared" si="1"/>
        <v>6.0440000000000005</v>
      </c>
    </row>
    <row r="33" spans="1:22" s="20" customFormat="1" ht="12">
      <c r="A33" s="20">
        <v>1860</v>
      </c>
      <c r="B33" s="35">
        <f t="shared" si="0"/>
        <v>567.07317073170736</v>
      </c>
      <c r="C33" s="20">
        <v>469</v>
      </c>
      <c r="D33" s="21">
        <v>0.223333333333333</v>
      </c>
      <c r="E33" s="21">
        <v>0.276666666666667</v>
      </c>
      <c r="F33" s="34">
        <v>3765.970149253732</v>
      </c>
      <c r="G33" s="34">
        <v>11136.531194029849</v>
      </c>
      <c r="H33" s="35">
        <v>10.232537313432841</v>
      </c>
      <c r="I33" s="35">
        <v>0.58967164179104503</v>
      </c>
      <c r="J33" s="35">
        <v>8.1761194029850701E-2</v>
      </c>
      <c r="K33" s="35">
        <v>0.105298507462687</v>
      </c>
      <c r="L33" s="35">
        <v>0.51162686567164195</v>
      </c>
      <c r="M33" s="35">
        <v>5.8223880597014901E-2</v>
      </c>
      <c r="N33" s="35">
        <v>4.9552238805970102E-3</v>
      </c>
      <c r="O33" s="35">
        <v>1029.044184981685</v>
      </c>
      <c r="P33" s="35">
        <v>0.77647058823529402</v>
      </c>
      <c r="Q33" s="35">
        <v>11.75</v>
      </c>
      <c r="R33" s="35">
        <f t="shared" si="1"/>
        <v>2.9571480263157883</v>
      </c>
      <c r="S33" s="12"/>
      <c r="T33" s="12">
        <v>-50.9</v>
      </c>
      <c r="U33" s="3"/>
    </row>
    <row r="34" spans="1:22" s="20" customFormat="1" ht="12">
      <c r="A34" s="20">
        <v>1920</v>
      </c>
      <c r="B34" s="35">
        <f t="shared" si="0"/>
        <v>585.36585365853659</v>
      </c>
      <c r="C34" s="20">
        <v>487</v>
      </c>
      <c r="D34" s="21">
        <v>0.231904761904762</v>
      </c>
      <c r="E34" s="21">
        <v>0.268095238095238</v>
      </c>
      <c r="F34" s="34">
        <v>1491.3141683778238</v>
      </c>
      <c r="G34" s="34">
        <v>1018.845030800821</v>
      </c>
      <c r="H34" s="35">
        <v>1.6069199178644757</v>
      </c>
      <c r="I34" s="35">
        <v>0.110981519507187</v>
      </c>
      <c r="J34" s="35">
        <v>1.6184804928131399E-2</v>
      </c>
      <c r="K34" s="35">
        <v>2.1965092402464099E-2</v>
      </c>
      <c r="L34" s="35">
        <v>9.9420944558521504E-2</v>
      </c>
      <c r="M34" s="35">
        <v>8.0924024640657097E-3</v>
      </c>
      <c r="N34" s="35">
        <v>1.15605749486653E-3</v>
      </c>
      <c r="O34" s="35">
        <v>593.07537012113073</v>
      </c>
      <c r="P34" s="35">
        <v>0.73684210526315796</v>
      </c>
      <c r="Q34" s="35">
        <v>7</v>
      </c>
      <c r="R34" s="35">
        <f t="shared" si="1"/>
        <v>0.68318604651162751</v>
      </c>
    </row>
    <row r="35" spans="1:22" s="20" customFormat="1" ht="12">
      <c r="A35" s="20">
        <v>1980</v>
      </c>
      <c r="B35" s="35">
        <f t="shared" si="0"/>
        <v>603.65853658536594</v>
      </c>
      <c r="C35" s="20">
        <v>443</v>
      </c>
      <c r="D35" s="21">
        <v>0.210952380952381</v>
      </c>
      <c r="E35" s="21">
        <v>0.289047619047619</v>
      </c>
      <c r="F35" s="34">
        <v>4110.6094808126409</v>
      </c>
      <c r="G35" s="34">
        <v>5229.0789164785565</v>
      </c>
      <c r="H35" s="35">
        <v>6.3029345372460464</v>
      </c>
      <c r="I35" s="35">
        <v>0.453537246049661</v>
      </c>
      <c r="J35" s="35">
        <v>0.16031376975169301</v>
      </c>
      <c r="K35" s="35">
        <v>7.1250564334085803E-2</v>
      </c>
      <c r="L35" s="35">
        <v>0.62892325056433396</v>
      </c>
      <c r="M35" s="35">
        <v>3.6995485327313803E-2</v>
      </c>
      <c r="N35" s="35">
        <v>4.11060948081264E-3</v>
      </c>
      <c r="O35" s="35">
        <v>773.93632123301563</v>
      </c>
      <c r="P35" s="35">
        <v>2.25</v>
      </c>
      <c r="Q35" s="35">
        <v>9</v>
      </c>
      <c r="R35" s="35">
        <f t="shared" si="1"/>
        <v>1.2720933333333337</v>
      </c>
      <c r="S35" s="12">
        <v>-15.73</v>
      </c>
      <c r="T35" s="12">
        <v>-51.2</v>
      </c>
      <c r="U35" s="3"/>
      <c r="V35" s="105">
        <f>(S35+1000)/(T35+1000)</f>
        <v>1.0373840640809444</v>
      </c>
    </row>
    <row r="36" spans="1:22" s="20" customFormat="1" ht="12">
      <c r="A36" s="20">
        <v>2040</v>
      </c>
      <c r="B36" s="35">
        <f t="shared" si="0"/>
        <v>621.95121951219517</v>
      </c>
      <c r="C36" s="20">
        <v>517</v>
      </c>
      <c r="D36" s="21">
        <v>0.24619047619047599</v>
      </c>
      <c r="E36" s="21">
        <v>0.25380952380952398</v>
      </c>
      <c r="F36" s="34">
        <v>2340.2514506769835</v>
      </c>
      <c r="G36" s="34">
        <v>3342.2811411992266</v>
      </c>
      <c r="H36" s="35">
        <v>4.6083365570599595</v>
      </c>
      <c r="I36" s="35">
        <v>0.29485106382978699</v>
      </c>
      <c r="J36" s="35">
        <v>7.4228239845261099E-2</v>
      </c>
      <c r="K36" s="35">
        <v>4.8454545454545403E-2</v>
      </c>
      <c r="L36" s="35">
        <v>0.25258220502901402</v>
      </c>
      <c r="M36" s="35">
        <v>2.88665377176015E-2</v>
      </c>
      <c r="N36" s="35">
        <v>1.8557059961315299E-2</v>
      </c>
      <c r="O36" s="35">
        <v>681.65475189234655</v>
      </c>
      <c r="P36" s="35">
        <v>1.5319148936170208</v>
      </c>
      <c r="Q36" s="35">
        <v>1.555555555555556</v>
      </c>
      <c r="R36" s="35">
        <f t="shared" si="1"/>
        <v>1.4281718061674005</v>
      </c>
    </row>
    <row r="37" spans="1:22" s="20" customFormat="1" ht="12">
      <c r="A37" s="20">
        <v>2100</v>
      </c>
      <c r="B37" s="35">
        <f t="shared" si="0"/>
        <v>640.2439024390244</v>
      </c>
      <c r="C37" s="20">
        <v>223</v>
      </c>
      <c r="D37" s="21">
        <v>0.106190476190476</v>
      </c>
      <c r="E37" s="21">
        <v>0.393809523809524</v>
      </c>
      <c r="F37" s="34">
        <v>6749.5067264574009</v>
      </c>
      <c r="G37" s="34">
        <v>7691.322511210763</v>
      </c>
      <c r="H37" s="35">
        <v>10.272600896860993</v>
      </c>
      <c r="I37" s="35">
        <v>0.923421524663677</v>
      </c>
      <c r="J37" s="35">
        <v>0.33747533632287002</v>
      </c>
      <c r="K37" s="35">
        <v>0.24847085201793701</v>
      </c>
      <c r="L37" s="35">
        <v>0.88262780269058305</v>
      </c>
      <c r="M37" s="35">
        <v>0.11496412556053801</v>
      </c>
      <c r="N37" s="35">
        <v>7.0461883408071704E-2</v>
      </c>
      <c r="O37" s="35">
        <v>686.96919509771431</v>
      </c>
      <c r="P37" s="35">
        <v>1.3582089552238801</v>
      </c>
      <c r="Q37" s="35">
        <v>1.631578947368421</v>
      </c>
      <c r="R37" s="35">
        <f t="shared" si="1"/>
        <v>1.1395384615384614</v>
      </c>
      <c r="S37" s="12"/>
      <c r="T37" s="12">
        <v>-52.3</v>
      </c>
      <c r="U37" s="3"/>
    </row>
    <row r="38" spans="1:22" s="20" customFormat="1" ht="12">
      <c r="A38" s="20">
        <v>2130</v>
      </c>
      <c r="B38" s="35">
        <f t="shared" si="0"/>
        <v>649.39024390243901</v>
      </c>
      <c r="C38" s="20">
        <v>250</v>
      </c>
      <c r="D38" s="21">
        <v>0.119047619047619</v>
      </c>
      <c r="E38" s="21">
        <v>0.38095238095238099</v>
      </c>
      <c r="F38" s="34">
        <v>12736</v>
      </c>
      <c r="G38" s="34">
        <v>7090.6559999999999</v>
      </c>
      <c r="H38" s="35">
        <v>5.088000000000001</v>
      </c>
      <c r="I38" s="35">
        <v>0.35520000000000002</v>
      </c>
      <c r="J38" s="35">
        <v>0.224</v>
      </c>
      <c r="K38" s="35">
        <v>6.08E-2</v>
      </c>
      <c r="L38" s="35">
        <v>0.34239999999999998</v>
      </c>
      <c r="M38" s="35">
        <v>4.48E-2</v>
      </c>
      <c r="N38" s="35">
        <v>0</v>
      </c>
      <c r="O38" s="35">
        <v>1302.6631393298055</v>
      </c>
      <c r="P38" s="35">
        <v>3.6842105263157898</v>
      </c>
      <c r="Q38" s="35"/>
      <c r="R38" s="35">
        <f t="shared" si="1"/>
        <v>0.55674120603015076</v>
      </c>
    </row>
    <row r="39" spans="1:22" s="20" customFormat="1" ht="12">
      <c r="A39" s="20">
        <v>2160</v>
      </c>
      <c r="B39" s="35">
        <f t="shared" si="0"/>
        <v>658.53658536585374</v>
      </c>
      <c r="C39" s="20">
        <v>396</v>
      </c>
      <c r="D39" s="21">
        <v>0.188571428571429</v>
      </c>
      <c r="E39" s="21">
        <v>0.311428571428571</v>
      </c>
      <c r="F39" s="34">
        <v>6110.6060606060619</v>
      </c>
      <c r="G39" s="34">
        <v>7280.2916666666679</v>
      </c>
      <c r="H39" s="35">
        <v>4.8884848484848478</v>
      </c>
      <c r="I39" s="35">
        <v>0.232863636363636</v>
      </c>
      <c r="J39" s="35">
        <v>0.125515151515152</v>
      </c>
      <c r="K39" s="35">
        <v>3.6333333333333301E-2</v>
      </c>
      <c r="L39" s="35">
        <v>0.20478787878787899</v>
      </c>
      <c r="M39" s="35">
        <v>2.47727272727273E-2</v>
      </c>
      <c r="N39" s="35">
        <v>1.6515151515151499E-3</v>
      </c>
      <c r="O39" s="35">
        <v>1421.5575620767493</v>
      </c>
      <c r="P39" s="35">
        <v>3.4545454545454546</v>
      </c>
      <c r="Q39" s="35">
        <v>15</v>
      </c>
      <c r="R39" s="35">
        <f t="shared" si="1"/>
        <v>1.1914189189189188</v>
      </c>
      <c r="S39" s="12">
        <v>-18.34</v>
      </c>
      <c r="T39" s="12">
        <v>-52.4</v>
      </c>
      <c r="U39" s="3">
        <v>-275</v>
      </c>
      <c r="V39" s="105">
        <f>(S39+1000)/(T39+1000)</f>
        <v>1.0359434360489657</v>
      </c>
    </row>
    <row r="40" spans="1:22" s="20" customFormat="1" ht="12">
      <c r="A40" s="20">
        <v>2220</v>
      </c>
      <c r="B40" s="35">
        <f t="shared" si="0"/>
        <v>676.82926829268297</v>
      </c>
      <c r="C40" s="20">
        <v>286</v>
      </c>
      <c r="D40" s="21">
        <v>0.136190476190476</v>
      </c>
      <c r="E40" s="21">
        <v>0.36380952380952403</v>
      </c>
      <c r="F40" s="34">
        <v>10204.475524475527</v>
      </c>
      <c r="G40" s="34">
        <v>15065.572447552453</v>
      </c>
      <c r="H40" s="35">
        <v>9.5633566433566468</v>
      </c>
      <c r="I40" s="35">
        <v>0.39001398601398601</v>
      </c>
      <c r="J40" s="35">
        <v>5.0755244755244802E-2</v>
      </c>
      <c r="K40" s="35">
        <v>6.6783216783216803E-2</v>
      </c>
      <c r="L40" s="35">
        <v>0.536937062937063</v>
      </c>
      <c r="M40" s="35">
        <v>4.00699300699301E-2</v>
      </c>
      <c r="N40" s="35">
        <v>2.6713286713286699E-3</v>
      </c>
      <c r="O40" s="35">
        <v>1513.6151368760056</v>
      </c>
      <c r="P40" s="35">
        <v>0.76</v>
      </c>
      <c r="Q40" s="35">
        <v>15</v>
      </c>
      <c r="R40" s="35">
        <f t="shared" si="1"/>
        <v>1.4763691099476441</v>
      </c>
    </row>
    <row r="41" spans="1:22" s="20" customFormat="1" ht="12">
      <c r="A41" s="20">
        <v>2280</v>
      </c>
      <c r="B41" s="35">
        <f t="shared" si="0"/>
        <v>695.1219512195122</v>
      </c>
      <c r="C41" s="20">
        <v>348</v>
      </c>
      <c r="D41" s="21">
        <v>0.16571428571428601</v>
      </c>
      <c r="E41" s="21">
        <v>0.33428571428571402</v>
      </c>
      <c r="F41" s="34">
        <v>8270.6896551724149</v>
      </c>
      <c r="G41" s="34">
        <v>9705.8762068965534</v>
      </c>
      <c r="H41" s="35">
        <v>7.6050000000000004</v>
      </c>
      <c r="I41" s="35">
        <v>0.41555172413793101</v>
      </c>
      <c r="J41" s="35">
        <v>6.4551724137931005E-2</v>
      </c>
      <c r="K41" s="35">
        <v>8.2706896551724099E-2</v>
      </c>
      <c r="L41" s="35">
        <v>0.61122413793103403</v>
      </c>
      <c r="M41" s="35">
        <v>3.4293103448275901E-2</v>
      </c>
      <c r="N41" s="35">
        <v>1.8155172413793101E-2</v>
      </c>
      <c r="O41" s="35">
        <v>1210.1257545271631</v>
      </c>
      <c r="P41" s="35">
        <v>0.78048780487804903</v>
      </c>
      <c r="Q41" s="35">
        <v>1.8888888888888893</v>
      </c>
      <c r="R41" s="35">
        <f t="shared" si="1"/>
        <v>1.1735268292682928</v>
      </c>
      <c r="S41" s="12">
        <v>-16.170000000000002</v>
      </c>
      <c r="T41" s="12">
        <v>-52.3</v>
      </c>
      <c r="U41" s="3"/>
      <c r="V41" s="105">
        <f>(S41+1000)/(T41+1000)</f>
        <v>1.0381238788646197</v>
      </c>
    </row>
    <row r="42" spans="1:22" s="20" customFormat="1" ht="12">
      <c r="A42" s="20">
        <v>2340</v>
      </c>
      <c r="B42" s="35">
        <f t="shared" si="0"/>
        <v>713.41463414634154</v>
      </c>
      <c r="C42" s="20">
        <v>474</v>
      </c>
      <c r="D42" s="21">
        <v>0.22571428571428601</v>
      </c>
      <c r="E42" s="21">
        <v>0.27428571428571402</v>
      </c>
      <c r="F42" s="34">
        <v>2697.7215189873423</v>
      </c>
      <c r="G42" s="34">
        <v>11308.933670886081</v>
      </c>
      <c r="H42" s="35">
        <v>11.58075949367089</v>
      </c>
      <c r="I42" s="35">
        <v>0.58329113924050602</v>
      </c>
      <c r="J42" s="35">
        <v>6.0759493670886101E-2</v>
      </c>
      <c r="K42" s="35">
        <v>0.104506329113924</v>
      </c>
      <c r="L42" s="35">
        <v>0.56263291139240501</v>
      </c>
      <c r="M42" s="35">
        <v>8.8708860759493705E-2</v>
      </c>
      <c r="N42" s="35">
        <v>2.9164556962025301E-2</v>
      </c>
      <c r="O42" s="35">
        <v>929.70129870129858</v>
      </c>
      <c r="P42" s="35">
        <v>0.581395348837209</v>
      </c>
      <c r="Q42" s="35">
        <v>3.041666666666667</v>
      </c>
      <c r="R42" s="35">
        <f t="shared" si="1"/>
        <v>4.1920315315315326</v>
      </c>
    </row>
    <row r="43" spans="1:22" s="20" customFormat="1" ht="12">
      <c r="A43" s="20">
        <v>2400</v>
      </c>
      <c r="B43" s="35">
        <f t="shared" si="0"/>
        <v>731.70731707317077</v>
      </c>
      <c r="C43" s="20">
        <v>306</v>
      </c>
      <c r="D43" s="21">
        <v>0.14571428571428599</v>
      </c>
      <c r="E43" s="21">
        <v>0.35428571428571398</v>
      </c>
      <c r="F43" s="34">
        <v>8218.0392156862763</v>
      </c>
      <c r="G43" s="34">
        <v>9967.6549019607864</v>
      </c>
      <c r="H43" s="35">
        <v>73.06274509803923</v>
      </c>
      <c r="I43" s="35">
        <v>0.54219607843137296</v>
      </c>
      <c r="J43" s="35">
        <v>7.0509803921568595E-2</v>
      </c>
      <c r="K43" s="35">
        <v>0.189647058823529</v>
      </c>
      <c r="L43" s="35">
        <v>0.49843137254901998</v>
      </c>
      <c r="M43" s="35">
        <v>7.2941176470588204E-2</v>
      </c>
      <c r="N43" s="35">
        <v>3.1607843137254898E-2</v>
      </c>
      <c r="O43" s="35">
        <v>135.42100221319333</v>
      </c>
      <c r="P43" s="35">
        <v>0.37179487179487197</v>
      </c>
      <c r="Q43" s="35">
        <v>2.3076923076923075</v>
      </c>
      <c r="R43" s="35">
        <f t="shared" si="1"/>
        <v>1.2128994082840237</v>
      </c>
      <c r="S43" s="12"/>
      <c r="T43" s="12">
        <v>-51.4</v>
      </c>
      <c r="U43" s="3"/>
    </row>
    <row r="44" spans="1:22" s="20" customFormat="1" ht="12">
      <c r="A44" s="20">
        <v>2460</v>
      </c>
      <c r="B44" s="35">
        <f t="shared" si="0"/>
        <v>750</v>
      </c>
      <c r="C44" s="20">
        <v>416</v>
      </c>
      <c r="D44" s="21">
        <v>0.19809523809523799</v>
      </c>
      <c r="E44" s="21">
        <v>0.30190476190476201</v>
      </c>
      <c r="F44" s="34">
        <v>7772.5961538461543</v>
      </c>
      <c r="G44" s="34">
        <v>10792.005913461537</v>
      </c>
      <c r="H44" s="35">
        <v>9.1747115384615388</v>
      </c>
      <c r="I44" s="35">
        <v>0.42977884615384598</v>
      </c>
      <c r="J44" s="35">
        <v>0.210317307692308</v>
      </c>
      <c r="K44" s="35">
        <v>7.1629807692307701E-2</v>
      </c>
      <c r="L44" s="35">
        <v>0.47245192307692302</v>
      </c>
      <c r="M44" s="35">
        <v>6.2485576923076901E-2</v>
      </c>
      <c r="N44" s="35">
        <v>0</v>
      </c>
      <c r="O44" s="35">
        <v>1123.641701047286</v>
      </c>
      <c r="P44" s="35">
        <v>2.9361702127659584</v>
      </c>
      <c r="Q44" s="35"/>
      <c r="R44" s="35">
        <f t="shared" si="1"/>
        <v>1.3884686274509801</v>
      </c>
    </row>
    <row r="45" spans="1:22" s="20" customFormat="1" ht="12">
      <c r="A45" s="20">
        <v>2520</v>
      </c>
      <c r="B45" s="35">
        <f t="shared" si="0"/>
        <v>768.29268292682934</v>
      </c>
      <c r="C45" s="20">
        <v>411</v>
      </c>
      <c r="D45" s="21">
        <v>0.19571428571428601</v>
      </c>
      <c r="E45" s="21">
        <v>0.30428571428571399</v>
      </c>
      <c r="F45" s="34">
        <v>2363.2116788321173</v>
      </c>
      <c r="G45" s="34">
        <v>7618.1082481751819</v>
      </c>
      <c r="H45" s="35">
        <v>8.5977372262773724</v>
      </c>
      <c r="I45" s="35">
        <v>0.444656934306569</v>
      </c>
      <c r="J45" s="35">
        <v>8.7065693430656899E-2</v>
      </c>
      <c r="K45" s="35">
        <v>0.104167883211679</v>
      </c>
      <c r="L45" s="35">
        <v>0.46486861313868599</v>
      </c>
      <c r="M45" s="35">
        <v>5.5970802919707997E-2</v>
      </c>
      <c r="N45" s="35">
        <v>1.24379562043796E-2</v>
      </c>
      <c r="O45" s="35">
        <v>842.4879642365886</v>
      </c>
      <c r="P45" s="35">
        <v>0.83582089552238803</v>
      </c>
      <c r="Q45" s="35">
        <v>4.5</v>
      </c>
      <c r="R45" s="35">
        <f t="shared" si="1"/>
        <v>3.2236249999999989</v>
      </c>
      <c r="S45" s="12">
        <v>-16.62</v>
      </c>
      <c r="T45" s="12">
        <v>-49.5</v>
      </c>
      <c r="U45" s="3"/>
      <c r="V45" s="105">
        <f>(S45+1000)/(T45+1000)</f>
        <v>1.0345923198316676</v>
      </c>
    </row>
    <row r="46" spans="1:22" s="20" customFormat="1" ht="12">
      <c r="A46" s="20">
        <v>2580</v>
      </c>
      <c r="B46" s="35">
        <f t="shared" si="0"/>
        <v>786.58536585365857</v>
      </c>
      <c r="C46" s="20">
        <v>390</v>
      </c>
      <c r="D46" s="21">
        <v>0.185714285714286</v>
      </c>
      <c r="E46" s="21">
        <v>0.314285714285714</v>
      </c>
      <c r="F46" s="34">
        <v>727.69230769230774</v>
      </c>
      <c r="G46" s="34">
        <v>13368.706153846149</v>
      </c>
      <c r="H46" s="35">
        <v>12.43846153846154</v>
      </c>
      <c r="I46" s="35">
        <v>0.59061538461538499</v>
      </c>
      <c r="J46" s="35">
        <v>0.24369230769230801</v>
      </c>
      <c r="K46" s="35">
        <v>0.116769230769231</v>
      </c>
      <c r="L46" s="35">
        <v>0.90369230769230802</v>
      </c>
      <c r="M46" s="35">
        <v>8.9692307692307696E-2</v>
      </c>
      <c r="N46" s="35">
        <v>1.86153846153846E-2</v>
      </c>
      <c r="O46" s="35">
        <v>1026.0670216911292</v>
      </c>
      <c r="P46" s="35">
        <v>2.0869565217391299</v>
      </c>
      <c r="Q46" s="35">
        <v>4.8181818181818166</v>
      </c>
      <c r="R46" s="35">
        <f t="shared" si="1"/>
        <v>18.371372093023247</v>
      </c>
    </row>
    <row r="47" spans="1:22" s="20" customFormat="1" ht="12">
      <c r="A47" s="20">
        <v>2640</v>
      </c>
      <c r="B47" s="35">
        <f t="shared" si="0"/>
        <v>804.8780487804878</v>
      </c>
      <c r="C47" s="20">
        <v>298</v>
      </c>
      <c r="D47" s="21">
        <v>0.14190476190476201</v>
      </c>
      <c r="E47" s="21">
        <v>0.35809523809523802</v>
      </c>
      <c r="F47" s="34">
        <v>5198.3892617449683</v>
      </c>
      <c r="G47" s="34">
        <v>11747.577449664428</v>
      </c>
      <c r="H47" s="35">
        <v>14.207248322147649</v>
      </c>
      <c r="I47" s="35">
        <v>0.72928859060402695</v>
      </c>
      <c r="J47" s="35">
        <v>0.19683221476510099</v>
      </c>
      <c r="K47" s="35">
        <v>4.7946308724832201E-2</v>
      </c>
      <c r="L47" s="35">
        <v>1.1885637583892619</v>
      </c>
      <c r="M47" s="35">
        <v>8.3275167785234902E-2</v>
      </c>
      <c r="N47" s="35">
        <v>1.7664429530201298E-2</v>
      </c>
      <c r="O47" s="35">
        <v>786.49940868389933</v>
      </c>
      <c r="P47" s="35">
        <v>4.1052631578947381</v>
      </c>
      <c r="Q47" s="35">
        <v>4.7142857142857135</v>
      </c>
      <c r="R47" s="35">
        <f t="shared" si="1"/>
        <v>2.2598495145631059</v>
      </c>
      <c r="S47" s="12">
        <v>-14.31</v>
      </c>
      <c r="T47" s="12">
        <v>-49.4</v>
      </c>
      <c r="U47" s="3"/>
      <c r="V47" s="105">
        <f>(S47+1000)/(T47+1000)</f>
        <v>1.0369135282979172</v>
      </c>
    </row>
    <row r="48" spans="1:22" s="20" customFormat="1" ht="12">
      <c r="A48" s="20">
        <v>2700</v>
      </c>
      <c r="B48" s="35">
        <f t="shared" si="0"/>
        <v>823.17073170731715</v>
      </c>
      <c r="C48" s="20">
        <v>362</v>
      </c>
      <c r="D48" s="21">
        <v>0.172380952380952</v>
      </c>
      <c r="E48" s="21">
        <v>0.32761904761904798</v>
      </c>
      <c r="F48" s="34">
        <v>3896.1325966850836</v>
      </c>
      <c r="G48" s="34">
        <v>8000.3376795580089</v>
      </c>
      <c r="H48" s="35">
        <v>6.5759116022099438</v>
      </c>
      <c r="I48" s="35">
        <v>0.38011049723756901</v>
      </c>
      <c r="J48" s="35">
        <v>6.8419889502762399E-2</v>
      </c>
      <c r="K48" s="35">
        <v>0.12353591160221</v>
      </c>
      <c r="L48" s="35">
        <v>1.045303867403315</v>
      </c>
      <c r="M48" s="35">
        <v>3.2309392265193401E-2</v>
      </c>
      <c r="N48" s="35">
        <v>2.2806629834254102E-2</v>
      </c>
      <c r="O48" s="35">
        <v>1150.1311475409827</v>
      </c>
      <c r="P48" s="35">
        <v>0.55384615384615399</v>
      </c>
      <c r="Q48" s="35">
        <v>1.416666666666667</v>
      </c>
      <c r="R48" s="35">
        <f t="shared" si="1"/>
        <v>2.0534048780487795</v>
      </c>
    </row>
    <row r="49" spans="1:22" s="20" customFormat="1" ht="12">
      <c r="A49" s="20">
        <v>2760</v>
      </c>
      <c r="B49" s="35">
        <f t="shared" si="0"/>
        <v>841.46341463414637</v>
      </c>
      <c r="C49" s="20">
        <v>346</v>
      </c>
      <c r="D49" s="21">
        <v>0.164761904761905</v>
      </c>
      <c r="E49" s="21">
        <v>0.335238095238095</v>
      </c>
      <c r="F49" s="34">
        <v>5575.0289017341038</v>
      </c>
      <c r="G49" s="34">
        <v>12168.92485549133</v>
      </c>
      <c r="H49" s="35">
        <v>12.04531791907514</v>
      </c>
      <c r="I49" s="35">
        <v>0.76504046242774604</v>
      </c>
      <c r="J49" s="35">
        <v>0.13021965317919099</v>
      </c>
      <c r="K49" s="35">
        <v>0.18719075144508701</v>
      </c>
      <c r="L49" s="35">
        <v>1.0356531791907513</v>
      </c>
      <c r="M49" s="35">
        <v>0.11597687861271699</v>
      </c>
      <c r="N49" s="35">
        <v>4.8832369942196502E-2</v>
      </c>
      <c r="O49" s="35">
        <v>949.92852604828477</v>
      </c>
      <c r="P49" s="35">
        <v>0.69565217391304301</v>
      </c>
      <c r="Q49" s="35">
        <v>2.375</v>
      </c>
      <c r="R49" s="35">
        <f t="shared" si="1"/>
        <v>2.1827554744525548</v>
      </c>
      <c r="S49" s="12"/>
      <c r="T49" s="12">
        <v>-48</v>
      </c>
      <c r="U49" s="3"/>
    </row>
    <row r="50" spans="1:22" s="20" customFormat="1" ht="12">
      <c r="A50" s="20">
        <v>2820</v>
      </c>
      <c r="B50" s="35">
        <f t="shared" si="0"/>
        <v>859.7560975609756</v>
      </c>
      <c r="C50" s="20">
        <v>504</v>
      </c>
      <c r="D50" s="21">
        <v>0.24</v>
      </c>
      <c r="E50" s="21">
        <v>0.26</v>
      </c>
      <c r="F50" s="34">
        <v>1917.5</v>
      </c>
      <c r="G50" s="34">
        <v>7068.9991666666674</v>
      </c>
      <c r="H50" s="35">
        <v>6.4891666666666676</v>
      </c>
      <c r="I50" s="35">
        <v>0.41816666666666702</v>
      </c>
      <c r="J50" s="35">
        <v>0.13650000000000001</v>
      </c>
      <c r="K50" s="35">
        <v>9.3166666666666606E-2</v>
      </c>
      <c r="L50" s="35">
        <v>0.27083333333333298</v>
      </c>
      <c r="M50" s="35">
        <v>4.1166666666666699E-2</v>
      </c>
      <c r="N50" s="35">
        <v>3.2499999999999999E-3</v>
      </c>
      <c r="O50" s="35">
        <v>1023.40495608532</v>
      </c>
      <c r="P50" s="35">
        <v>1.4651162790697678</v>
      </c>
      <c r="Q50" s="35">
        <v>12.666666666666663</v>
      </c>
      <c r="R50" s="35">
        <f t="shared" si="1"/>
        <v>3.6865706214689271</v>
      </c>
    </row>
    <row r="51" spans="1:22" s="20" customFormat="1" ht="12">
      <c r="A51" s="20">
        <v>2880</v>
      </c>
      <c r="B51" s="35">
        <f t="shared" si="0"/>
        <v>878.04878048780495</v>
      </c>
      <c r="C51" s="20">
        <v>512</v>
      </c>
      <c r="D51" s="21">
        <v>0.243809523809524</v>
      </c>
      <c r="E51" s="21">
        <v>0.25619047619047602</v>
      </c>
      <c r="F51" s="34">
        <v>998.2421875</v>
      </c>
      <c r="G51" s="34">
        <v>7292.7055859374996</v>
      </c>
      <c r="H51" s="35">
        <v>6.0630078125000004</v>
      </c>
      <c r="I51" s="35">
        <v>0.26794921875</v>
      </c>
      <c r="J51" s="35">
        <v>3.1523437500000001E-2</v>
      </c>
      <c r="K51" s="35">
        <v>4.5183593750000001E-2</v>
      </c>
      <c r="L51" s="35">
        <v>0.13029687500000001</v>
      </c>
      <c r="M51" s="35">
        <v>1.5761718750000001E-2</v>
      </c>
      <c r="N51" s="35">
        <v>1.05078125E-2</v>
      </c>
      <c r="O51" s="35">
        <v>1151.912033195021</v>
      </c>
      <c r="P51" s="35">
        <v>0.69767441860465096</v>
      </c>
      <c r="Q51" s="35">
        <v>1.5</v>
      </c>
      <c r="R51" s="35">
        <f t="shared" si="1"/>
        <v>7.3055473684210526</v>
      </c>
      <c r="S51" s="12">
        <v>-14.75</v>
      </c>
      <c r="T51" s="12">
        <v>-46.9</v>
      </c>
      <c r="U51" s="3"/>
      <c r="V51" s="105">
        <f>(S51+1000)/(T51+1000)</f>
        <v>1.0337320323156016</v>
      </c>
    </row>
    <row r="52" spans="1:22" s="20" customFormat="1" ht="12">
      <c r="A52" s="20">
        <v>2940</v>
      </c>
      <c r="B52" s="35">
        <f t="shared" si="0"/>
        <v>896.34146341463418</v>
      </c>
      <c r="C52" s="20">
        <v>440</v>
      </c>
      <c r="D52" s="21">
        <v>0.20952380952381</v>
      </c>
      <c r="E52" s="21">
        <v>0.29047619047619</v>
      </c>
      <c r="F52" s="34">
        <v>1705.2272727272723</v>
      </c>
      <c r="G52" s="34">
        <v>6405.3465909090901</v>
      </c>
      <c r="H52" s="35">
        <v>4.7275</v>
      </c>
      <c r="I52" s="35">
        <v>0.29668181818181799</v>
      </c>
      <c r="J52" s="35">
        <v>0.28143181818181801</v>
      </c>
      <c r="K52" s="35">
        <v>6.6545454545454505E-2</v>
      </c>
      <c r="L52" s="35">
        <v>0.338272727272727</v>
      </c>
      <c r="M52" s="35">
        <v>3.3272727272727301E-2</v>
      </c>
      <c r="N52" s="35">
        <v>2.77272727272727E-3</v>
      </c>
      <c r="O52" s="35">
        <v>1274.903421633554</v>
      </c>
      <c r="P52" s="35">
        <v>4.2291666666666661</v>
      </c>
      <c r="Q52" s="35">
        <v>12</v>
      </c>
      <c r="R52" s="35">
        <f t="shared" si="1"/>
        <v>3.7563008130081306</v>
      </c>
    </row>
    <row r="53" spans="1:22" s="20" customFormat="1" thickBot="1">
      <c r="A53" s="112">
        <v>3000</v>
      </c>
      <c r="B53" s="113">
        <f t="shared" si="0"/>
        <v>914.63414634146352</v>
      </c>
      <c r="C53" s="112">
        <v>456</v>
      </c>
      <c r="D53" s="114">
        <v>0.217142857142857</v>
      </c>
      <c r="E53" s="114">
        <v>0.28285714285714297</v>
      </c>
      <c r="F53" s="115">
        <v>1393.8157894736844</v>
      </c>
      <c r="G53" s="115">
        <v>4750.3717105263158</v>
      </c>
      <c r="H53" s="113">
        <v>4.6503947368421059</v>
      </c>
      <c r="I53" s="113">
        <v>0.27355263157894699</v>
      </c>
      <c r="J53" s="113">
        <v>5.3407894736842099E-2</v>
      </c>
      <c r="K53" s="113">
        <v>5.3407894736842099E-2</v>
      </c>
      <c r="L53" s="113">
        <v>0.20842105263157901</v>
      </c>
      <c r="M53" s="113">
        <v>3.6473684210526297E-2</v>
      </c>
      <c r="N53" s="113">
        <v>1.1723684210526299E-2</v>
      </c>
      <c r="O53" s="113">
        <v>964.74867724867704</v>
      </c>
      <c r="P53" s="113">
        <v>1</v>
      </c>
      <c r="Q53" s="113">
        <v>3.1111111111111112</v>
      </c>
      <c r="R53" s="113">
        <f t="shared" si="1"/>
        <v>3.4081775700934576</v>
      </c>
      <c r="S53" s="116">
        <v>-15.48</v>
      </c>
      <c r="T53" s="116">
        <v>-89.1</v>
      </c>
      <c r="U53" s="117">
        <v>-266</v>
      </c>
      <c r="V53" s="118">
        <f>(S53+1000)/(T53+1000)</f>
        <v>1.080821165879899</v>
      </c>
    </row>
    <row r="54" spans="1:22" s="20" customFormat="1" ht="12">
      <c r="B54" s="35"/>
      <c r="F54" s="34"/>
      <c r="G54" s="34"/>
      <c r="H54" s="35"/>
      <c r="I54" s="35"/>
      <c r="J54" s="35"/>
      <c r="K54" s="35"/>
      <c r="L54" s="35"/>
      <c r="M54" s="35"/>
      <c r="N54" s="35"/>
      <c r="O54" s="35"/>
      <c r="P54" s="35"/>
      <c r="Q54" s="35"/>
      <c r="R54" s="35"/>
    </row>
    <row r="55" spans="1:22" s="20" customFormat="1" ht="12">
      <c r="A55" s="32" t="s">
        <v>51</v>
      </c>
      <c r="B55" s="35"/>
      <c r="F55" s="34"/>
      <c r="G55" s="34"/>
      <c r="H55" s="35"/>
      <c r="I55" s="35"/>
      <c r="J55" s="35"/>
      <c r="K55" s="35"/>
      <c r="L55" s="35"/>
      <c r="M55" s="35"/>
      <c r="N55" s="35"/>
      <c r="O55" s="35"/>
      <c r="P55" s="35"/>
      <c r="Q55" s="35"/>
      <c r="R55" s="35"/>
    </row>
  </sheetData>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D55"/>
  <sheetViews>
    <sheetView workbookViewId="0"/>
  </sheetViews>
  <sheetFormatPr baseColWidth="10" defaultColWidth="7.85546875" defaultRowHeight="13"/>
  <cols>
    <col min="1" max="1" width="17.42578125" style="1" customWidth="1"/>
    <col min="2" max="2" width="5.28515625" style="6" bestFit="1" customWidth="1"/>
    <col min="3" max="3" width="6.5703125" style="10" bestFit="1" customWidth="1"/>
    <col min="4" max="4" width="8.7109375" style="1" bestFit="1" customWidth="1"/>
    <col min="5" max="5" width="5.140625" style="1" bestFit="1" customWidth="1"/>
    <col min="6" max="6" width="4.42578125" style="1" bestFit="1" customWidth="1"/>
    <col min="7" max="8" width="6.5703125" style="10" bestFit="1" customWidth="1"/>
    <col min="9" max="9" width="4.5703125" style="1" customWidth="1"/>
    <col min="10" max="10" width="4" style="1" customWidth="1"/>
    <col min="11" max="11" width="5.28515625" style="1" bestFit="1" customWidth="1"/>
    <col min="12" max="16" width="4" style="1" customWidth="1"/>
    <col min="17" max="17" width="5.5703125" style="1" customWidth="1"/>
    <col min="18" max="18" width="7.85546875" style="10"/>
    <col min="19" max="19" width="6.42578125" style="6" customWidth="1"/>
    <col min="20" max="20" width="6.28515625" style="22" customWidth="1"/>
    <col min="21" max="21" width="5.7109375" style="1" customWidth="1"/>
    <col min="22" max="22" width="5.5703125" style="6" customWidth="1"/>
    <col min="23" max="23" width="5.5703125" style="10" customWidth="1"/>
    <col min="24" max="24" width="6.7109375" style="1" bestFit="1" customWidth="1"/>
    <col min="25" max="16384" width="7.85546875" style="1"/>
  </cols>
  <sheetData>
    <row r="1" spans="1:30" ht="14" thickBot="1">
      <c r="A1" s="3" t="s">
        <v>18</v>
      </c>
    </row>
    <row r="2" spans="1:30" s="3" customFormat="1" ht="14">
      <c r="A2" s="106" t="s">
        <v>76</v>
      </c>
      <c r="B2" s="109" t="s">
        <v>76</v>
      </c>
      <c r="C2" s="108" t="s">
        <v>175</v>
      </c>
      <c r="D2" s="107" t="s">
        <v>305</v>
      </c>
      <c r="E2" s="107" t="s">
        <v>177</v>
      </c>
      <c r="F2" s="106" t="s">
        <v>129</v>
      </c>
      <c r="G2" s="108" t="s">
        <v>127</v>
      </c>
      <c r="H2" s="108" t="s">
        <v>130</v>
      </c>
      <c r="I2" s="109" t="s">
        <v>131</v>
      </c>
      <c r="J2" s="109" t="s">
        <v>132</v>
      </c>
      <c r="K2" s="109" t="s">
        <v>133</v>
      </c>
      <c r="L2" s="109" t="s">
        <v>134</v>
      </c>
      <c r="M2" s="109" t="s">
        <v>303</v>
      </c>
      <c r="N2" s="109" t="s">
        <v>304</v>
      </c>
      <c r="O2" s="109" t="s">
        <v>278</v>
      </c>
      <c r="P2" s="109" t="s">
        <v>279</v>
      </c>
      <c r="Q2" s="109" t="s">
        <v>280</v>
      </c>
      <c r="R2" s="108" t="s">
        <v>136</v>
      </c>
      <c r="S2" s="109" t="s">
        <v>137</v>
      </c>
      <c r="T2" s="107" t="s">
        <v>230</v>
      </c>
      <c r="U2" s="110" t="s">
        <v>281</v>
      </c>
      <c r="V2" s="111" t="s">
        <v>282</v>
      </c>
      <c r="W2" s="137" t="s">
        <v>283</v>
      </c>
      <c r="X2" s="110" t="s">
        <v>41</v>
      </c>
    </row>
    <row r="3" spans="1:30" s="5" customFormat="1" ht="14" thickBot="1">
      <c r="A3" s="4" t="s">
        <v>58</v>
      </c>
      <c r="B3" s="7" t="s">
        <v>60</v>
      </c>
      <c r="C3" s="11" t="s">
        <v>115</v>
      </c>
      <c r="D3" s="37" t="s">
        <v>110</v>
      </c>
      <c r="E3" s="37" t="s">
        <v>110</v>
      </c>
      <c r="F3" s="4" t="s">
        <v>270</v>
      </c>
      <c r="G3" s="57" t="s">
        <v>270</v>
      </c>
      <c r="H3" s="11" t="s">
        <v>270</v>
      </c>
      <c r="I3" s="7" t="s">
        <v>270</v>
      </c>
      <c r="J3" s="7" t="s">
        <v>270</v>
      </c>
      <c r="K3" s="7" t="s">
        <v>270</v>
      </c>
      <c r="L3" s="7" t="s">
        <v>270</v>
      </c>
      <c r="M3" s="7" t="s">
        <v>270</v>
      </c>
      <c r="N3" s="7" t="s">
        <v>270</v>
      </c>
      <c r="O3" s="7" t="s">
        <v>270</v>
      </c>
      <c r="P3" s="7" t="s">
        <v>270</v>
      </c>
      <c r="Q3" s="7" t="s">
        <v>270</v>
      </c>
      <c r="R3" s="11" t="s">
        <v>112</v>
      </c>
      <c r="S3" s="11" t="s">
        <v>112</v>
      </c>
      <c r="T3" s="11" t="s">
        <v>112</v>
      </c>
      <c r="U3" s="4" t="s">
        <v>118</v>
      </c>
      <c r="V3" s="7" t="s">
        <v>118</v>
      </c>
      <c r="W3" s="11" t="s">
        <v>118</v>
      </c>
      <c r="X3" s="4"/>
    </row>
    <row r="4" spans="1:30" s="3" customFormat="1" thickTop="1">
      <c r="A4" s="3">
        <v>160</v>
      </c>
      <c r="B4" s="12">
        <v>48.780487804878049</v>
      </c>
      <c r="C4" s="13">
        <v>467</v>
      </c>
      <c r="D4" s="23">
        <v>0.22238095238095237</v>
      </c>
      <c r="E4" s="23">
        <v>0.27761904761904765</v>
      </c>
      <c r="F4" s="35">
        <v>0</v>
      </c>
      <c r="G4" s="34">
        <v>48437.687366167032</v>
      </c>
      <c r="H4" s="34">
        <v>19100.428265524628</v>
      </c>
      <c r="I4" s="35">
        <v>5.243254817987153</v>
      </c>
      <c r="J4" s="35">
        <v>0</v>
      </c>
      <c r="K4" s="35">
        <v>21.722055674518202</v>
      </c>
      <c r="L4" s="35">
        <v>0.62419700214132767</v>
      </c>
      <c r="M4" s="35">
        <v>0.2496788008565311</v>
      </c>
      <c r="N4" s="35">
        <v>0</v>
      </c>
      <c r="O4" s="35">
        <v>0</v>
      </c>
      <c r="P4" s="35">
        <v>0</v>
      </c>
      <c r="Q4" s="35">
        <v>21.722055674518202</v>
      </c>
      <c r="R4" s="13">
        <v>708.33333333333337</v>
      </c>
      <c r="S4" s="12"/>
      <c r="T4" s="23">
        <v>0.39432989690721648</v>
      </c>
      <c r="U4" s="12"/>
      <c r="V4" s="12"/>
      <c r="W4" s="13"/>
      <c r="X4" s="105"/>
    </row>
    <row r="5" spans="1:30" s="3" customFormat="1" ht="12">
      <c r="A5" s="3">
        <v>220</v>
      </c>
      <c r="B5" s="12">
        <v>67.073170731707322</v>
      </c>
      <c r="C5" s="13">
        <v>401</v>
      </c>
      <c r="D5" s="23">
        <v>0.19095238095238093</v>
      </c>
      <c r="E5" s="23">
        <v>0.30904761904761907</v>
      </c>
      <c r="F5" s="35">
        <v>0</v>
      </c>
      <c r="G5" s="34">
        <v>59720.947630922703</v>
      </c>
      <c r="H5" s="34">
        <v>9872.5685785536189</v>
      </c>
      <c r="I5" s="35">
        <v>10.681795511221946</v>
      </c>
      <c r="J5" s="35">
        <v>5.0172069825436418</v>
      </c>
      <c r="K5" s="35">
        <v>37.062593516209482</v>
      </c>
      <c r="L5" s="35">
        <v>4.3698254364089788</v>
      </c>
      <c r="M5" s="35">
        <v>0.48553615960099761</v>
      </c>
      <c r="N5" s="35">
        <v>0.64738154613466348</v>
      </c>
      <c r="O5" s="35">
        <v>0</v>
      </c>
      <c r="P5" s="35">
        <v>0</v>
      </c>
      <c r="Q5" s="35">
        <v>37.062593516209482</v>
      </c>
      <c r="R5" s="13">
        <v>206.77966101694921</v>
      </c>
      <c r="S5" s="12"/>
      <c r="T5" s="23">
        <v>0.16531165311653118</v>
      </c>
      <c r="U5" s="12"/>
      <c r="V5" s="12"/>
      <c r="W5" s="13"/>
    </row>
    <row r="6" spans="1:30" s="3" customFormat="1" ht="12">
      <c r="A6" s="3">
        <v>280</v>
      </c>
      <c r="B6" s="12">
        <v>85.365853658536594</v>
      </c>
      <c r="C6" s="13">
        <v>473</v>
      </c>
      <c r="D6" s="23">
        <v>0.22523809523809524</v>
      </c>
      <c r="E6" s="23">
        <v>0.27476190476190476</v>
      </c>
      <c r="F6" s="35">
        <v>0</v>
      </c>
      <c r="G6" s="34">
        <v>48916.913319238905</v>
      </c>
      <c r="H6" s="34">
        <v>17688.160676532771</v>
      </c>
      <c r="I6" s="35">
        <v>10.61289640591966</v>
      </c>
      <c r="J6" s="35">
        <v>0</v>
      </c>
      <c r="K6" s="35">
        <v>30.374841437632135</v>
      </c>
      <c r="L6" s="35">
        <v>0.36596194503171242</v>
      </c>
      <c r="M6" s="35">
        <v>0.36596194503171242</v>
      </c>
      <c r="N6" s="35">
        <v>0.24397463002114167</v>
      </c>
      <c r="O6" s="35">
        <v>0</v>
      </c>
      <c r="P6" s="35">
        <v>0</v>
      </c>
      <c r="Q6" s="35">
        <v>30.374841437632135</v>
      </c>
      <c r="R6" s="13">
        <v>431.54761904761904</v>
      </c>
      <c r="S6" s="12"/>
      <c r="T6" s="23">
        <v>0.3615960099750623</v>
      </c>
      <c r="U6" s="12">
        <v>-25.67</v>
      </c>
      <c r="V6" s="12">
        <v>-52.7</v>
      </c>
      <c r="W6" s="13"/>
      <c r="X6" s="105">
        <f>(U6+1000)/(V6+1000)</f>
        <v>1.0285337274358706</v>
      </c>
    </row>
    <row r="7" spans="1:30" s="3" customFormat="1" ht="12">
      <c r="A7" s="3">
        <v>340</v>
      </c>
      <c r="B7" s="12">
        <v>103.65853658536587</v>
      </c>
      <c r="C7" s="13">
        <v>501</v>
      </c>
      <c r="D7" s="23">
        <v>0.23857142857142855</v>
      </c>
      <c r="E7" s="23">
        <v>0.26142857142857145</v>
      </c>
      <c r="F7" s="35">
        <v>0</v>
      </c>
      <c r="G7" s="34">
        <v>44599.401197604799</v>
      </c>
      <c r="H7" s="34">
        <v>14793.413173652698</v>
      </c>
      <c r="I7" s="35">
        <v>3.1778443113772461</v>
      </c>
      <c r="J7" s="35">
        <v>0</v>
      </c>
      <c r="K7" s="35">
        <v>16.656287425149703</v>
      </c>
      <c r="L7" s="35">
        <v>0.43832335329341332</v>
      </c>
      <c r="M7" s="35">
        <v>0</v>
      </c>
      <c r="N7" s="35">
        <v>0.21916167664670666</v>
      </c>
      <c r="O7" s="35">
        <v>0</v>
      </c>
      <c r="P7" s="35">
        <v>0</v>
      </c>
      <c r="Q7" s="35">
        <v>16.656287425149703</v>
      </c>
      <c r="R7" s="13">
        <v>745.85635359116031</v>
      </c>
      <c r="S7" s="12"/>
      <c r="T7" s="23">
        <v>0.33169533169533172</v>
      </c>
      <c r="U7" s="12"/>
      <c r="V7" s="12"/>
      <c r="W7" s="13"/>
    </row>
    <row r="8" spans="1:30" s="3" customFormat="1">
      <c r="A8" s="3">
        <v>400</v>
      </c>
      <c r="B8" s="12">
        <v>121.95121951219512</v>
      </c>
      <c r="C8" s="13">
        <v>549</v>
      </c>
      <c r="D8" s="23">
        <v>0.26142857142857145</v>
      </c>
      <c r="E8" s="23">
        <v>0.23857142857142855</v>
      </c>
      <c r="F8" s="35">
        <v>0</v>
      </c>
      <c r="G8" s="34">
        <v>37871.584699453546</v>
      </c>
      <c r="H8" s="34">
        <v>18342.622950819667</v>
      </c>
      <c r="I8" s="35">
        <v>4.0153005464480866</v>
      </c>
      <c r="J8" s="35">
        <v>0</v>
      </c>
      <c r="K8" s="35">
        <v>15.604918032786884</v>
      </c>
      <c r="L8" s="35">
        <v>0.36502732240437152</v>
      </c>
      <c r="M8" s="35">
        <v>0.18251366120218576</v>
      </c>
      <c r="N8" s="35">
        <v>0.18251366120218576</v>
      </c>
      <c r="O8" s="35">
        <v>0</v>
      </c>
      <c r="P8" s="35">
        <v>0</v>
      </c>
      <c r="Q8" s="35">
        <v>15.604918032786884</v>
      </c>
      <c r="R8" s="13">
        <v>934.88372093023224</v>
      </c>
      <c r="S8" s="12">
        <v>1</v>
      </c>
      <c r="T8" s="23">
        <v>0.48433734939759027</v>
      </c>
      <c r="U8" s="12"/>
      <c r="V8" s="12"/>
      <c r="W8" s="13"/>
      <c r="X8" s="99"/>
      <c r="Y8" s="100"/>
      <c r="Z8" s="101"/>
      <c r="AA8" s="101"/>
      <c r="AB8" s="101"/>
      <c r="AC8" s="101"/>
      <c r="AD8" s="101"/>
    </row>
    <row r="9" spans="1:30" s="3" customFormat="1">
      <c r="A9" s="3">
        <v>460</v>
      </c>
      <c r="B9" s="12">
        <v>140.2439024390244</v>
      </c>
      <c r="C9" s="13">
        <v>452</v>
      </c>
      <c r="D9" s="23">
        <v>0.21523809523809523</v>
      </c>
      <c r="E9" s="23">
        <v>0.28476190476190477</v>
      </c>
      <c r="F9" s="35">
        <v>0</v>
      </c>
      <c r="G9" s="34">
        <v>51068.141592920358</v>
      </c>
      <c r="H9" s="34">
        <v>23152.654867256642</v>
      </c>
      <c r="I9" s="35">
        <v>11.642477876106197</v>
      </c>
      <c r="J9" s="35">
        <v>0.79380530973451324</v>
      </c>
      <c r="K9" s="35">
        <v>30.958407079646015</v>
      </c>
      <c r="L9" s="35">
        <v>0.66150442477876115</v>
      </c>
      <c r="M9" s="35">
        <v>0</v>
      </c>
      <c r="N9" s="35">
        <v>0</v>
      </c>
      <c r="O9" s="35">
        <v>0</v>
      </c>
      <c r="P9" s="35">
        <v>0</v>
      </c>
      <c r="Q9" s="35">
        <v>30.958407079646015</v>
      </c>
      <c r="R9" s="13">
        <v>543.47826086956536</v>
      </c>
      <c r="S9" s="12"/>
      <c r="T9" s="23">
        <v>0.45336787564766845</v>
      </c>
      <c r="U9" s="12">
        <v>-24.33</v>
      </c>
      <c r="V9" s="12">
        <v>-57.3</v>
      </c>
      <c r="W9" s="13">
        <v>-300.3</v>
      </c>
      <c r="X9" s="105">
        <f>(U9+1000)/(V9+1000)</f>
        <v>1.034974010819985</v>
      </c>
      <c r="Y9" s="102"/>
      <c r="Z9" s="103"/>
      <c r="AA9" s="104"/>
      <c r="AB9" s="104"/>
      <c r="AC9" s="104"/>
      <c r="AD9" s="104"/>
    </row>
    <row r="10" spans="1:30" s="3" customFormat="1">
      <c r="A10" s="3">
        <v>520</v>
      </c>
      <c r="B10" s="12">
        <v>158.53658536585368</v>
      </c>
      <c r="C10" s="13">
        <v>531</v>
      </c>
      <c r="D10" s="23">
        <v>0.25285714285714284</v>
      </c>
      <c r="E10" s="23">
        <v>0.24714285714285716</v>
      </c>
      <c r="F10" s="35">
        <v>0</v>
      </c>
      <c r="G10" s="34">
        <v>40268.926553672325</v>
      </c>
      <c r="H10" s="34">
        <v>28735.593220338989</v>
      </c>
      <c r="I10" s="35">
        <v>7.0372881355932213</v>
      </c>
      <c r="J10" s="35">
        <v>0</v>
      </c>
      <c r="K10" s="35">
        <v>21.014124293785311</v>
      </c>
      <c r="L10" s="35">
        <v>0.48870056497175152</v>
      </c>
      <c r="M10" s="35">
        <v>0</v>
      </c>
      <c r="N10" s="35">
        <v>0</v>
      </c>
      <c r="O10" s="35">
        <v>0</v>
      </c>
      <c r="P10" s="35">
        <v>0</v>
      </c>
      <c r="Q10" s="35">
        <v>21.014124293785311</v>
      </c>
      <c r="R10" s="13">
        <v>1024.3902439024391</v>
      </c>
      <c r="S10" s="12"/>
      <c r="T10" s="23">
        <v>0.71359223300970875</v>
      </c>
      <c r="U10" s="12"/>
      <c r="V10" s="12"/>
      <c r="W10" s="13"/>
      <c r="X10" s="99"/>
      <c r="Y10" s="102"/>
      <c r="Z10" s="103"/>
      <c r="AA10" s="104"/>
      <c r="AB10" s="104"/>
      <c r="AC10" s="104"/>
      <c r="AD10" s="104"/>
    </row>
    <row r="11" spans="1:30" s="3" customFormat="1">
      <c r="A11" s="3">
        <v>580</v>
      </c>
      <c r="B11" s="12">
        <v>176.82926829268294</v>
      </c>
      <c r="C11" s="13">
        <v>542</v>
      </c>
      <c r="D11" s="23">
        <v>0.2580952380952381</v>
      </c>
      <c r="E11" s="23">
        <v>0.2419047619047619</v>
      </c>
      <c r="F11" s="35">
        <v>0</v>
      </c>
      <c r="G11" s="34">
        <v>35803.690036900371</v>
      </c>
      <c r="H11" s="34">
        <v>69545.387453874529</v>
      </c>
      <c r="I11" s="35">
        <v>5.8110701107011078</v>
      </c>
      <c r="J11" s="35">
        <v>0</v>
      </c>
      <c r="K11" s="35">
        <v>21.650922509225094</v>
      </c>
      <c r="L11" s="35">
        <v>0.56236162361623609</v>
      </c>
      <c r="M11" s="35">
        <v>0</v>
      </c>
      <c r="N11" s="35">
        <v>0.1874538745387454</v>
      </c>
      <c r="O11" s="35">
        <v>0</v>
      </c>
      <c r="P11" s="35">
        <v>0</v>
      </c>
      <c r="Q11" s="35">
        <v>21.650922509225094</v>
      </c>
      <c r="R11" s="13">
        <v>2532.4232081911259</v>
      </c>
      <c r="S11" s="12"/>
      <c r="T11" s="23">
        <v>1.9424083769633504</v>
      </c>
      <c r="U11" s="12"/>
      <c r="V11" s="12"/>
      <c r="W11" s="13"/>
      <c r="X11" s="99"/>
      <c r="Y11" s="102"/>
      <c r="Z11" s="103"/>
      <c r="AA11" s="104"/>
      <c r="AB11" s="104"/>
      <c r="AC11" s="104"/>
      <c r="AD11" s="104"/>
    </row>
    <row r="12" spans="1:30" s="3" customFormat="1">
      <c r="A12" s="3">
        <v>640</v>
      </c>
      <c r="B12" s="12">
        <v>195.1219512195122</v>
      </c>
      <c r="C12" s="13">
        <v>594</v>
      </c>
      <c r="D12" s="23">
        <v>0.28285714285714281</v>
      </c>
      <c r="E12" s="23">
        <v>0.21714285714285719</v>
      </c>
      <c r="F12" s="35">
        <v>0</v>
      </c>
      <c r="G12" s="34">
        <v>35236.363636363647</v>
      </c>
      <c r="H12" s="34">
        <v>42836.363636363654</v>
      </c>
      <c r="I12" s="35">
        <v>15.507070707070712</v>
      </c>
      <c r="J12" s="35">
        <v>0</v>
      </c>
      <c r="K12" s="35">
        <v>14.125252525252529</v>
      </c>
      <c r="L12" s="35">
        <v>0.4606060606060608</v>
      </c>
      <c r="M12" s="35">
        <v>0</v>
      </c>
      <c r="N12" s="35">
        <v>0.15353535353535361</v>
      </c>
      <c r="O12" s="35">
        <v>0</v>
      </c>
      <c r="P12" s="35">
        <v>0</v>
      </c>
      <c r="Q12" s="35">
        <v>14.125252525252529</v>
      </c>
      <c r="R12" s="13">
        <v>1445.5958549222801</v>
      </c>
      <c r="S12" s="12"/>
      <c r="T12" s="23">
        <v>1.215686274509804</v>
      </c>
      <c r="U12" s="12"/>
      <c r="V12" s="12">
        <v>-54.1</v>
      </c>
      <c r="W12" s="13"/>
      <c r="X12" s="99"/>
      <c r="Y12" s="102"/>
      <c r="Z12" s="103"/>
      <c r="AA12" s="104"/>
      <c r="AB12" s="104"/>
      <c r="AC12" s="104"/>
      <c r="AD12" s="104"/>
    </row>
    <row r="13" spans="1:30" s="3" customFormat="1">
      <c r="A13" s="3">
        <v>700</v>
      </c>
      <c r="B13" s="12">
        <v>213.41463414634148</v>
      </c>
      <c r="C13" s="13">
        <v>435</v>
      </c>
      <c r="D13" s="23">
        <v>0.20714285714285713</v>
      </c>
      <c r="E13" s="23">
        <v>0.29285714285714287</v>
      </c>
      <c r="F13" s="35">
        <v>0</v>
      </c>
      <c r="G13" s="34">
        <v>54572.413793103457</v>
      </c>
      <c r="H13" s="34">
        <v>28275.862068965522</v>
      </c>
      <c r="I13" s="35">
        <v>23.893103448275863</v>
      </c>
      <c r="J13" s="35">
        <v>0</v>
      </c>
      <c r="K13" s="35">
        <v>30.820689655172419</v>
      </c>
      <c r="L13" s="35">
        <v>0.70689655172413801</v>
      </c>
      <c r="M13" s="35">
        <v>0</v>
      </c>
      <c r="N13" s="35">
        <v>0</v>
      </c>
      <c r="O13" s="35">
        <v>0</v>
      </c>
      <c r="P13" s="35">
        <v>0</v>
      </c>
      <c r="Q13" s="35">
        <v>30.820689655172419</v>
      </c>
      <c r="R13" s="13">
        <v>516.79586563307498</v>
      </c>
      <c r="S13" s="12"/>
      <c r="T13" s="23">
        <v>0.51813471502590669</v>
      </c>
      <c r="U13" s="12"/>
      <c r="V13" s="12"/>
      <c r="W13" s="13"/>
      <c r="X13" s="99"/>
      <c r="Y13" s="102"/>
      <c r="Z13" s="103"/>
      <c r="AA13" s="104"/>
      <c r="AB13" s="104"/>
      <c r="AC13" s="104"/>
      <c r="AD13" s="104"/>
    </row>
    <row r="14" spans="1:30" s="3" customFormat="1">
      <c r="A14" s="3">
        <v>760</v>
      </c>
      <c r="B14" s="12">
        <v>231.70731707317074</v>
      </c>
      <c r="C14" s="13">
        <v>544</v>
      </c>
      <c r="D14" s="23">
        <v>0.25904761904761903</v>
      </c>
      <c r="E14" s="23">
        <v>0.24095238095238097</v>
      </c>
      <c r="F14" s="35">
        <v>0</v>
      </c>
      <c r="G14" s="34">
        <v>40368.382352941182</v>
      </c>
      <c r="H14" s="34">
        <v>43902.941176470595</v>
      </c>
      <c r="I14" s="35">
        <v>30.508823529411767</v>
      </c>
      <c r="J14" s="35">
        <v>0</v>
      </c>
      <c r="K14" s="35">
        <v>20.928308823529413</v>
      </c>
      <c r="L14" s="35">
        <v>0.37205882352941189</v>
      </c>
      <c r="M14" s="35">
        <v>0</v>
      </c>
      <c r="N14" s="35">
        <v>0</v>
      </c>
      <c r="O14" s="35">
        <v>0</v>
      </c>
      <c r="P14" s="35">
        <v>0</v>
      </c>
      <c r="Q14" s="35">
        <v>20.928308823529413</v>
      </c>
      <c r="R14" s="13">
        <v>853.52622061482828</v>
      </c>
      <c r="S14" s="12"/>
      <c r="T14" s="23">
        <v>1.0875576036866359</v>
      </c>
      <c r="U14" s="12"/>
      <c r="V14" s="12"/>
      <c r="W14" s="13"/>
      <c r="X14" s="99"/>
      <c r="Y14" s="102"/>
      <c r="Z14" s="103"/>
      <c r="AA14" s="104"/>
      <c r="AB14" s="104"/>
      <c r="AC14" s="104"/>
      <c r="AD14" s="104"/>
    </row>
    <row r="15" spans="1:30" s="3" customFormat="1">
      <c r="A15" s="3">
        <v>820</v>
      </c>
      <c r="B15" s="12">
        <v>250</v>
      </c>
      <c r="C15" s="13">
        <v>506</v>
      </c>
      <c r="D15" s="23">
        <v>0.24095238095238095</v>
      </c>
      <c r="E15" s="23">
        <v>0.25904761904761908</v>
      </c>
      <c r="F15" s="35">
        <v>0</v>
      </c>
      <c r="G15" s="34">
        <v>38811.067193675895</v>
      </c>
      <c r="H15" s="34">
        <v>42143.873517786567</v>
      </c>
      <c r="I15" s="35">
        <v>26.87747035573123</v>
      </c>
      <c r="J15" s="35">
        <v>0</v>
      </c>
      <c r="K15" s="35">
        <v>21.394466403162056</v>
      </c>
      <c r="L15" s="35">
        <v>0.53754940711462462</v>
      </c>
      <c r="M15" s="35">
        <v>0.21501976284584984</v>
      </c>
      <c r="N15" s="35">
        <v>0</v>
      </c>
      <c r="O15" s="35">
        <v>0</v>
      </c>
      <c r="P15" s="35">
        <v>0</v>
      </c>
      <c r="Q15" s="35">
        <v>21.394466403162056</v>
      </c>
      <c r="R15" s="13">
        <v>873.05122494432067</v>
      </c>
      <c r="S15" s="12"/>
      <c r="T15" s="23">
        <v>1.0858725761772854</v>
      </c>
      <c r="U15" s="12">
        <v>-23.32</v>
      </c>
      <c r="V15" s="12">
        <v>-50.3</v>
      </c>
      <c r="W15" s="13"/>
      <c r="X15" s="105">
        <f>(U15+1000)/(V15+1000)</f>
        <v>1.02840897125408</v>
      </c>
      <c r="Y15" s="102"/>
      <c r="Z15" s="103"/>
      <c r="AA15" s="104"/>
      <c r="AB15" s="104"/>
      <c r="AC15" s="104"/>
      <c r="AD15" s="104"/>
    </row>
    <row r="16" spans="1:30" s="3" customFormat="1">
      <c r="A16" s="3">
        <v>880</v>
      </c>
      <c r="B16" s="12">
        <v>268.29268292682929</v>
      </c>
      <c r="C16" s="13">
        <v>314</v>
      </c>
      <c r="D16" s="23">
        <v>0.14952380952380953</v>
      </c>
      <c r="E16" s="23">
        <v>0.3504761904761905</v>
      </c>
      <c r="F16" s="35">
        <v>0</v>
      </c>
      <c r="G16" s="34">
        <v>119072.61146496815</v>
      </c>
      <c r="H16" s="34">
        <v>25080.254777070066</v>
      </c>
      <c r="I16" s="35">
        <v>24.377070063694269</v>
      </c>
      <c r="J16" s="35">
        <v>1.4063694267515923</v>
      </c>
      <c r="K16" s="35">
        <v>23.673885350318471</v>
      </c>
      <c r="L16" s="35">
        <v>0.93757961783439492</v>
      </c>
      <c r="M16" s="35">
        <v>0</v>
      </c>
      <c r="N16" s="35">
        <v>0</v>
      </c>
      <c r="O16" s="35">
        <v>0</v>
      </c>
      <c r="P16" s="35">
        <v>0</v>
      </c>
      <c r="Q16" s="35">
        <v>23.673885350318471</v>
      </c>
      <c r="R16" s="13">
        <v>521.95121951219517</v>
      </c>
      <c r="S16" s="12"/>
      <c r="T16" s="23">
        <v>0.21062992125984253</v>
      </c>
      <c r="U16" s="12"/>
      <c r="V16" s="12"/>
      <c r="W16" s="13"/>
      <c r="X16" s="99"/>
      <c r="Y16" s="102"/>
      <c r="Z16" s="103"/>
      <c r="AA16" s="104"/>
      <c r="AB16" s="104"/>
      <c r="AC16" s="104"/>
      <c r="AD16" s="104"/>
    </row>
    <row r="17" spans="1:30" s="3" customFormat="1">
      <c r="A17" s="3">
        <v>940</v>
      </c>
      <c r="B17" s="12">
        <v>286.58536585365857</v>
      </c>
      <c r="C17" s="13">
        <v>435</v>
      </c>
      <c r="D17" s="23">
        <v>0.20714285714285713</v>
      </c>
      <c r="E17" s="23">
        <v>0.29285714285714287</v>
      </c>
      <c r="F17" s="35">
        <v>0</v>
      </c>
      <c r="G17" s="34">
        <v>56693.10344827587</v>
      </c>
      <c r="H17" s="34">
        <v>28275.862068965522</v>
      </c>
      <c r="I17" s="35">
        <v>13.572413793103449</v>
      </c>
      <c r="J17" s="35">
        <v>0.56551724137931048</v>
      </c>
      <c r="K17" s="35">
        <v>20.217241379310348</v>
      </c>
      <c r="L17" s="35">
        <v>0.70689655172413801</v>
      </c>
      <c r="M17" s="35">
        <v>0</v>
      </c>
      <c r="N17" s="35">
        <v>0</v>
      </c>
      <c r="O17" s="35">
        <v>0</v>
      </c>
      <c r="P17" s="35">
        <v>0</v>
      </c>
      <c r="Q17" s="35">
        <v>20.217241379310348</v>
      </c>
      <c r="R17" s="13">
        <v>836.82008368200843</v>
      </c>
      <c r="S17" s="12"/>
      <c r="T17" s="23">
        <v>0.49875311720698257</v>
      </c>
      <c r="U17" s="12"/>
      <c r="V17" s="12"/>
      <c r="W17" s="13"/>
      <c r="X17" s="99"/>
      <c r="Y17" s="102"/>
      <c r="Z17" s="103"/>
      <c r="AA17" s="104"/>
      <c r="AB17" s="104"/>
      <c r="AC17" s="104"/>
      <c r="AD17" s="104"/>
    </row>
    <row r="18" spans="1:30" s="3" customFormat="1">
      <c r="A18" s="3">
        <v>1000</v>
      </c>
      <c r="B18" s="12">
        <v>304.8780487804878</v>
      </c>
      <c r="C18" s="13">
        <v>462</v>
      </c>
      <c r="D18" s="23">
        <v>0.22</v>
      </c>
      <c r="E18" s="23">
        <v>0.28000000000000003</v>
      </c>
      <c r="F18" s="35">
        <v>0</v>
      </c>
      <c r="G18" s="34">
        <v>51290.909090909096</v>
      </c>
      <c r="H18" s="34">
        <v>18200</v>
      </c>
      <c r="I18" s="35">
        <v>9.290909090909091</v>
      </c>
      <c r="J18" s="35">
        <v>0</v>
      </c>
      <c r="K18" s="35">
        <v>19.981818181818181</v>
      </c>
      <c r="L18" s="35">
        <v>0.50909090909090915</v>
      </c>
      <c r="M18" s="35">
        <v>0</v>
      </c>
      <c r="N18" s="35">
        <v>0</v>
      </c>
      <c r="O18" s="35">
        <v>0</v>
      </c>
      <c r="P18" s="35">
        <v>0</v>
      </c>
      <c r="Q18" s="35">
        <v>19.981818181818181</v>
      </c>
      <c r="R18" s="13">
        <v>621.73913043478274</v>
      </c>
      <c r="S18" s="12"/>
      <c r="T18" s="23">
        <v>0.35483870967741937</v>
      </c>
      <c r="U18" s="12">
        <v>-27.25</v>
      </c>
      <c r="V18" s="12">
        <v>-49.6</v>
      </c>
      <c r="W18" s="13">
        <v>-284.10000000000002</v>
      </c>
      <c r="X18" s="105">
        <f>(U18+1000)/(V18+1000)</f>
        <v>1.0235164141414141</v>
      </c>
      <c r="Y18" s="102"/>
      <c r="Z18" s="103"/>
      <c r="AA18" s="104"/>
      <c r="AB18" s="104"/>
      <c r="AC18" s="104"/>
      <c r="AD18" s="104"/>
    </row>
    <row r="19" spans="1:30" s="3" customFormat="1" ht="12">
      <c r="A19" s="3">
        <v>1060</v>
      </c>
      <c r="B19" s="12">
        <v>323.17073170731709</v>
      </c>
      <c r="C19" s="13">
        <v>403</v>
      </c>
      <c r="D19" s="23">
        <v>0.19190476190476191</v>
      </c>
      <c r="E19" s="23">
        <v>0.30809523809523809</v>
      </c>
      <c r="F19" s="35">
        <v>0</v>
      </c>
      <c r="G19" s="34">
        <v>62131.265508684861</v>
      </c>
      <c r="H19" s="34">
        <v>30985.359801488834</v>
      </c>
      <c r="I19" s="35">
        <v>13.32531017369727</v>
      </c>
      <c r="J19" s="35">
        <v>0</v>
      </c>
      <c r="K19" s="35">
        <v>35.80173697270471</v>
      </c>
      <c r="L19" s="35">
        <v>0.64218362282878416</v>
      </c>
      <c r="M19" s="35">
        <v>0</v>
      </c>
      <c r="N19" s="35">
        <v>0</v>
      </c>
      <c r="O19" s="35">
        <v>0</v>
      </c>
      <c r="P19" s="35">
        <v>0</v>
      </c>
      <c r="Q19" s="35">
        <v>35.80173697270471</v>
      </c>
      <c r="R19" s="13">
        <v>630.71895424836612</v>
      </c>
      <c r="S19" s="12"/>
      <c r="T19" s="23">
        <v>0.49870801033591733</v>
      </c>
      <c r="U19" s="12"/>
      <c r="V19" s="12"/>
      <c r="W19" s="13"/>
    </row>
    <row r="20" spans="1:30" s="3" customFormat="1" ht="12">
      <c r="A20" s="3">
        <v>1120</v>
      </c>
      <c r="B20" s="12">
        <v>341.46341463414637</v>
      </c>
      <c r="C20" s="13">
        <v>323</v>
      </c>
      <c r="D20" s="23">
        <v>0.15380952380952378</v>
      </c>
      <c r="E20" s="23">
        <v>0.34619047619047622</v>
      </c>
      <c r="F20" s="35">
        <v>0</v>
      </c>
      <c r="G20" s="34">
        <v>82828.482972136248</v>
      </c>
      <c r="H20" s="34">
        <v>33761.60990712075</v>
      </c>
      <c r="I20" s="35">
        <v>14.404953560371522</v>
      </c>
      <c r="J20" s="35">
        <v>1.1253869969040251</v>
      </c>
      <c r="K20" s="35">
        <v>46.591021671826638</v>
      </c>
      <c r="L20" s="35">
        <v>0.67523219814241497</v>
      </c>
      <c r="M20" s="35">
        <v>0</v>
      </c>
      <c r="N20" s="35">
        <v>0</v>
      </c>
      <c r="O20" s="35">
        <v>0</v>
      </c>
      <c r="P20" s="35">
        <v>0</v>
      </c>
      <c r="Q20" s="35">
        <v>46.591021671826638</v>
      </c>
      <c r="R20" s="13">
        <v>553.50553505535049</v>
      </c>
      <c r="S20" s="12"/>
      <c r="T20" s="23">
        <v>0.40760869565217389</v>
      </c>
      <c r="U20" s="12"/>
      <c r="V20" s="12"/>
      <c r="W20" s="13"/>
    </row>
    <row r="21" spans="1:30" s="3" customFormat="1" ht="12">
      <c r="A21" s="3">
        <v>1180</v>
      </c>
      <c r="B21" s="12">
        <v>359.7560975609756</v>
      </c>
      <c r="C21" s="13">
        <v>313</v>
      </c>
      <c r="D21" s="23">
        <v>0.14904761904761904</v>
      </c>
      <c r="E21" s="23">
        <v>0.35095238095238096</v>
      </c>
      <c r="F21" s="35">
        <v>0</v>
      </c>
      <c r="G21" s="34">
        <v>86179.552715654965</v>
      </c>
      <c r="H21" s="34">
        <v>36261.341853035148</v>
      </c>
      <c r="I21" s="35">
        <v>12.950479233226838</v>
      </c>
      <c r="J21" s="35">
        <v>1.1773162939297126</v>
      </c>
      <c r="K21" s="35">
        <v>28.726517571884983</v>
      </c>
      <c r="L21" s="35">
        <v>0.94185303514377006</v>
      </c>
      <c r="M21" s="35">
        <v>0</v>
      </c>
      <c r="N21" s="35">
        <v>0.47092651757188503</v>
      </c>
      <c r="O21" s="35">
        <v>0</v>
      </c>
      <c r="P21" s="35">
        <v>0</v>
      </c>
      <c r="Q21" s="35">
        <v>28.726517571884983</v>
      </c>
      <c r="R21" s="13">
        <v>870.05649717514143</v>
      </c>
      <c r="S21" s="12"/>
      <c r="T21" s="23">
        <v>0.42076502732240434</v>
      </c>
      <c r="U21" s="12"/>
      <c r="V21" s="12">
        <v>-45.4</v>
      </c>
      <c r="W21" s="13"/>
    </row>
    <row r="22" spans="1:30" s="3" customFormat="1" ht="12">
      <c r="A22" s="3">
        <v>1300</v>
      </c>
      <c r="B22" s="12">
        <v>396.34146341463418</v>
      </c>
      <c r="C22" s="13">
        <v>455</v>
      </c>
      <c r="D22" s="23">
        <v>0.21666666666666665</v>
      </c>
      <c r="E22" s="23">
        <v>0.28333333333333333</v>
      </c>
      <c r="F22" s="35">
        <v>0</v>
      </c>
      <c r="G22" s="34">
        <v>51784.61538461539</v>
      </c>
      <c r="H22" s="34">
        <v>35307.692307692312</v>
      </c>
      <c r="I22" s="35">
        <v>6.4076923076923089</v>
      </c>
      <c r="J22" s="35">
        <v>0.52307692307692322</v>
      </c>
      <c r="K22" s="35">
        <v>26.938461538461542</v>
      </c>
      <c r="L22" s="35">
        <v>0.7846153846153846</v>
      </c>
      <c r="M22" s="35">
        <v>0</v>
      </c>
      <c r="N22" s="35">
        <v>0.26153846153846161</v>
      </c>
      <c r="O22" s="35">
        <v>0</v>
      </c>
      <c r="P22" s="35">
        <v>0</v>
      </c>
      <c r="Q22" s="35">
        <v>26.938461538461542</v>
      </c>
      <c r="R22" s="13">
        <v>1058.8235294117646</v>
      </c>
      <c r="S22" s="12"/>
      <c r="T22" s="23">
        <v>0.68181818181818188</v>
      </c>
      <c r="U22" s="12">
        <v>-31.51</v>
      </c>
      <c r="V22" s="12">
        <v>-40</v>
      </c>
      <c r="W22" s="13"/>
      <c r="X22" s="105">
        <f>(U22+1000)/(V22+1000)</f>
        <v>1.00884375</v>
      </c>
    </row>
    <row r="23" spans="1:30" s="3" customFormat="1" ht="12">
      <c r="A23" s="3">
        <v>1360</v>
      </c>
      <c r="B23" s="12">
        <v>414.63414634146346</v>
      </c>
      <c r="C23" s="13">
        <v>345</v>
      </c>
      <c r="D23" s="23">
        <v>0.16428571428571428</v>
      </c>
      <c r="E23" s="23">
        <v>0.33571428571428574</v>
      </c>
      <c r="F23" s="35">
        <v>0</v>
      </c>
      <c r="G23" s="34">
        <v>61100</v>
      </c>
      <c r="H23" s="34">
        <v>23091.304347826088</v>
      </c>
      <c r="I23" s="35">
        <v>11.443478260869567</v>
      </c>
      <c r="J23" s="35">
        <v>0</v>
      </c>
      <c r="K23" s="35">
        <v>37.395652173913049</v>
      </c>
      <c r="L23" s="35">
        <v>1.0217391304347827</v>
      </c>
      <c r="M23" s="35">
        <v>0</v>
      </c>
      <c r="N23" s="35">
        <v>0</v>
      </c>
      <c r="O23" s="35">
        <v>0</v>
      </c>
      <c r="P23" s="35">
        <v>0</v>
      </c>
      <c r="Q23" s="35">
        <v>37.395652173913049</v>
      </c>
      <c r="R23" s="13">
        <v>472.80334728033466</v>
      </c>
      <c r="S23" s="12"/>
      <c r="T23" s="23">
        <v>0.3779264214046823</v>
      </c>
      <c r="U23" s="12"/>
      <c r="V23" s="12"/>
      <c r="W23" s="13"/>
    </row>
    <row r="24" spans="1:30" s="3" customFormat="1" ht="12">
      <c r="A24" s="3">
        <v>1420</v>
      </c>
      <c r="B24" s="12">
        <v>432.92682926829269</v>
      </c>
      <c r="C24" s="13">
        <v>405</v>
      </c>
      <c r="D24" s="23">
        <v>0.19285714285714287</v>
      </c>
      <c r="E24" s="23">
        <v>0.30714285714285716</v>
      </c>
      <c r="F24" s="35">
        <v>0</v>
      </c>
      <c r="G24" s="34">
        <v>51440.740740740745</v>
      </c>
      <c r="H24" s="34">
        <v>15050</v>
      </c>
      <c r="I24" s="35">
        <v>6.6888888888888891</v>
      </c>
      <c r="J24" s="35">
        <v>1.1148148148148147</v>
      </c>
      <c r="K24" s="35">
        <v>30.25925925925926</v>
      </c>
      <c r="L24" s="35">
        <v>1.1148148148148147</v>
      </c>
      <c r="M24" s="35">
        <v>0.63703703703703707</v>
      </c>
      <c r="N24" s="35">
        <v>0.31851851851851853</v>
      </c>
      <c r="O24" s="35">
        <v>0</v>
      </c>
      <c r="P24" s="35">
        <v>0</v>
      </c>
      <c r="Q24" s="35">
        <v>30.25925925925926</v>
      </c>
      <c r="R24" s="13">
        <v>407.32758620689651</v>
      </c>
      <c r="S24" s="12">
        <v>2</v>
      </c>
      <c r="T24" s="23">
        <v>0.29256965944272445</v>
      </c>
      <c r="U24" s="12"/>
      <c r="V24" s="12"/>
      <c r="W24" s="13"/>
    </row>
    <row r="25" spans="1:30" s="3" customFormat="1" ht="12">
      <c r="A25" s="3">
        <v>1480</v>
      </c>
      <c r="B25" s="12">
        <v>451.21951219512198</v>
      </c>
      <c r="C25" s="13">
        <v>307</v>
      </c>
      <c r="D25" s="23">
        <v>0.14619047619047618</v>
      </c>
      <c r="E25" s="23">
        <v>0.3538095238095238</v>
      </c>
      <c r="F25" s="35">
        <v>0</v>
      </c>
      <c r="G25" s="34">
        <v>77930.293159609122</v>
      </c>
      <c r="H25" s="34">
        <v>14956.807817589577</v>
      </c>
      <c r="I25" s="35">
        <v>19.119543973941369</v>
      </c>
      <c r="J25" s="35">
        <v>1.6941368078175896</v>
      </c>
      <c r="K25" s="35">
        <v>46.709771986970686</v>
      </c>
      <c r="L25" s="35">
        <v>0.96807817589576561</v>
      </c>
      <c r="M25" s="35">
        <v>0.72605863192182418</v>
      </c>
      <c r="N25" s="35">
        <v>0.48403908794788281</v>
      </c>
      <c r="O25" s="35">
        <v>0</v>
      </c>
      <c r="P25" s="35">
        <v>0</v>
      </c>
      <c r="Q25" s="35">
        <v>46.709771986970686</v>
      </c>
      <c r="R25" s="13">
        <v>227.20588235294119</v>
      </c>
      <c r="S25" s="12">
        <v>1.5</v>
      </c>
      <c r="T25" s="23">
        <v>0.19192546583850931</v>
      </c>
      <c r="U25" s="12">
        <v>-29.32</v>
      </c>
      <c r="V25" s="12">
        <v>-44.1</v>
      </c>
      <c r="W25" s="13"/>
      <c r="X25" s="105">
        <f>(U25+1000)/(V25+1000)</f>
        <v>1.0154618683962757</v>
      </c>
    </row>
    <row r="26" spans="1:30" s="3" customFormat="1" ht="12">
      <c r="A26" s="3">
        <v>1540</v>
      </c>
      <c r="B26" s="12">
        <v>469.51219512195127</v>
      </c>
      <c r="C26" s="13">
        <v>429</v>
      </c>
      <c r="D26" s="23">
        <v>0.20428571428571426</v>
      </c>
      <c r="E26" s="23">
        <v>0.29571428571428571</v>
      </c>
      <c r="F26" s="35">
        <v>0</v>
      </c>
      <c r="G26" s="34">
        <v>49072.02797202798</v>
      </c>
      <c r="H26" s="34">
        <v>22581.818181818184</v>
      </c>
      <c r="I26" s="35">
        <v>20.555244755244754</v>
      </c>
      <c r="J26" s="35">
        <v>0.86853146853146856</v>
      </c>
      <c r="K26" s="35">
        <v>24.463636363636361</v>
      </c>
      <c r="L26" s="35">
        <v>0.57902097902097904</v>
      </c>
      <c r="M26" s="35">
        <v>0.43426573426573428</v>
      </c>
      <c r="N26" s="35">
        <v>0</v>
      </c>
      <c r="O26" s="35">
        <v>0</v>
      </c>
      <c r="P26" s="35">
        <v>0</v>
      </c>
      <c r="Q26" s="35">
        <v>24.463636363636361</v>
      </c>
      <c r="R26" s="13">
        <v>501.60771704180075</v>
      </c>
      <c r="S26" s="12"/>
      <c r="T26" s="23">
        <v>0.46017699115044247</v>
      </c>
      <c r="U26" s="12"/>
      <c r="V26" s="12"/>
      <c r="W26" s="13"/>
    </row>
    <row r="27" spans="1:30" s="3" customFormat="1" ht="12">
      <c r="A27" s="3">
        <v>1600</v>
      </c>
      <c r="B27" s="12">
        <v>487.80487804878049</v>
      </c>
      <c r="C27" s="13">
        <v>343</v>
      </c>
      <c r="D27" s="23">
        <v>0.1633333333333333</v>
      </c>
      <c r="E27" s="23">
        <v>0.33666666666666667</v>
      </c>
      <c r="F27" s="35">
        <v>0</v>
      </c>
      <c r="G27" s="34">
        <v>79563.26530612247</v>
      </c>
      <c r="H27" s="34">
        <v>30712.244897959186</v>
      </c>
      <c r="I27" s="35">
        <v>19.581632653061227</v>
      </c>
      <c r="J27" s="35">
        <v>1.0306122448979593</v>
      </c>
      <c r="K27" s="35">
        <v>46.789795918367354</v>
      </c>
      <c r="L27" s="35">
        <v>1.0306122448979593</v>
      </c>
      <c r="M27" s="35">
        <v>0.41224489795918379</v>
      </c>
      <c r="N27" s="35">
        <v>0.41224489795918379</v>
      </c>
      <c r="O27" s="35">
        <v>0</v>
      </c>
      <c r="P27" s="35">
        <v>0</v>
      </c>
      <c r="Q27" s="35">
        <v>46.789795918367354</v>
      </c>
      <c r="R27" s="13">
        <v>462.73291925465838</v>
      </c>
      <c r="S27" s="12">
        <v>1</v>
      </c>
      <c r="T27" s="23">
        <v>0.38601036269430045</v>
      </c>
      <c r="U27" s="12"/>
      <c r="V27" s="12"/>
      <c r="W27" s="13"/>
    </row>
    <row r="28" spans="1:30" s="3" customFormat="1" ht="12">
      <c r="A28" s="3">
        <v>1660</v>
      </c>
      <c r="B28" s="12">
        <v>506.09756097560978</v>
      </c>
      <c r="C28" s="13">
        <v>418</v>
      </c>
      <c r="D28" s="23">
        <v>0.19904761904761903</v>
      </c>
      <c r="E28" s="23">
        <v>0.30095238095238097</v>
      </c>
      <c r="F28" s="35">
        <v>0</v>
      </c>
      <c r="G28" s="34">
        <v>46568.421052631587</v>
      </c>
      <c r="H28" s="34">
        <v>51860.287081339724</v>
      </c>
      <c r="I28" s="35">
        <v>11.49090909090909</v>
      </c>
      <c r="J28" s="35">
        <v>0</v>
      </c>
      <c r="K28" s="35">
        <v>35.228708133971296</v>
      </c>
      <c r="L28" s="35">
        <v>0.75598086124401931</v>
      </c>
      <c r="M28" s="35">
        <v>0.30239234449760771</v>
      </c>
      <c r="N28" s="35">
        <v>0</v>
      </c>
      <c r="O28" s="35">
        <v>0</v>
      </c>
      <c r="P28" s="35">
        <v>0</v>
      </c>
      <c r="Q28" s="35">
        <v>35.228708133971296</v>
      </c>
      <c r="R28" s="13">
        <v>1110.0323624595471</v>
      </c>
      <c r="S28" s="12"/>
      <c r="T28" s="23">
        <v>1.1136363636363638</v>
      </c>
      <c r="U28" s="12">
        <v>-30.25</v>
      </c>
      <c r="V28" s="12">
        <v>-41.8</v>
      </c>
      <c r="W28" s="13">
        <v>-336.9</v>
      </c>
      <c r="X28" s="105">
        <f>(U28+1000)/(V28+1000)</f>
        <v>1.0120538509705699</v>
      </c>
    </row>
    <row r="29" spans="1:30" s="3" customFormat="1" ht="12">
      <c r="A29" s="3">
        <v>1720</v>
      </c>
      <c r="B29" s="12">
        <v>524.39024390243901</v>
      </c>
      <c r="C29" s="13">
        <v>444</v>
      </c>
      <c r="D29" s="23">
        <v>0.21142857142857141</v>
      </c>
      <c r="E29" s="23">
        <v>0.28857142857142859</v>
      </c>
      <c r="F29" s="35">
        <v>81.891891891891916</v>
      </c>
      <c r="G29" s="34">
        <v>194629.72972972976</v>
      </c>
      <c r="H29" s="34">
        <v>10031.756756756758</v>
      </c>
      <c r="I29" s="35">
        <v>6.2783783783783784</v>
      </c>
      <c r="J29" s="35">
        <v>0</v>
      </c>
      <c r="K29" s="35">
        <v>66.741891891891896</v>
      </c>
      <c r="L29" s="35">
        <v>0.54594594594594603</v>
      </c>
      <c r="M29" s="35">
        <v>0</v>
      </c>
      <c r="N29" s="35">
        <v>0</v>
      </c>
      <c r="O29" s="35">
        <v>0</v>
      </c>
      <c r="P29" s="35">
        <v>0</v>
      </c>
      <c r="Q29" s="35">
        <v>66.741891891891896</v>
      </c>
      <c r="R29" s="13">
        <v>137.38317757009347</v>
      </c>
      <c r="S29" s="12"/>
      <c r="T29" s="23">
        <v>5.1542776998597474E-2</v>
      </c>
      <c r="U29" s="12"/>
      <c r="V29" s="12"/>
      <c r="W29" s="13"/>
    </row>
    <row r="30" spans="1:30" s="3" customFormat="1" ht="12">
      <c r="A30" s="3">
        <v>1780</v>
      </c>
      <c r="B30" s="12">
        <v>542.68292682926835</v>
      </c>
      <c r="C30" s="13">
        <v>446</v>
      </c>
      <c r="D30" s="23">
        <v>0.21238095238095239</v>
      </c>
      <c r="E30" s="23">
        <v>0.28761904761904761</v>
      </c>
      <c r="F30" s="35">
        <v>0</v>
      </c>
      <c r="G30" s="34">
        <v>44013.452914798203</v>
      </c>
      <c r="H30" s="34">
        <v>28304.035874439462</v>
      </c>
      <c r="I30" s="35">
        <v>10.021524663677129</v>
      </c>
      <c r="J30" s="35">
        <v>0</v>
      </c>
      <c r="K30" s="35">
        <v>18.553363228699549</v>
      </c>
      <c r="L30" s="35">
        <v>0.67713004484304928</v>
      </c>
      <c r="M30" s="35">
        <v>0.27085201793721975</v>
      </c>
      <c r="N30" s="35">
        <v>0</v>
      </c>
      <c r="O30" s="35">
        <v>0</v>
      </c>
      <c r="P30" s="35">
        <v>0</v>
      </c>
      <c r="Q30" s="35">
        <v>18.553363228699549</v>
      </c>
      <c r="R30" s="13">
        <v>990.52132701421806</v>
      </c>
      <c r="S30" s="12"/>
      <c r="T30" s="23">
        <v>0.6430769230769231</v>
      </c>
      <c r="U30" s="12"/>
      <c r="V30" s="12"/>
      <c r="W30" s="13"/>
    </row>
    <row r="31" spans="1:30" s="3" customFormat="1" ht="12">
      <c r="A31" s="3">
        <v>1840</v>
      </c>
      <c r="B31" s="12">
        <v>560.97560975609758</v>
      </c>
      <c r="C31" s="13">
        <v>498</v>
      </c>
      <c r="D31" s="23">
        <v>0.23714285714285713</v>
      </c>
      <c r="E31" s="23">
        <v>0.2628571428571429</v>
      </c>
      <c r="F31" s="35">
        <v>0</v>
      </c>
      <c r="G31" s="34">
        <v>42896.385542168682</v>
      </c>
      <c r="H31" s="34">
        <v>74597.590361445808</v>
      </c>
      <c r="I31" s="35">
        <v>8.4240963855421711</v>
      </c>
      <c r="J31" s="35">
        <v>0</v>
      </c>
      <c r="K31" s="35">
        <v>28.708433734939764</v>
      </c>
      <c r="L31" s="35">
        <v>0.55421686746987964</v>
      </c>
      <c r="M31" s="35">
        <v>0.22168674698795188</v>
      </c>
      <c r="N31" s="35">
        <v>0.22168674698795188</v>
      </c>
      <c r="O31" s="35">
        <v>0</v>
      </c>
      <c r="P31" s="35">
        <v>0</v>
      </c>
      <c r="Q31" s="35">
        <v>28.708433734939764</v>
      </c>
      <c r="R31" s="13">
        <v>2008.9552238805975</v>
      </c>
      <c r="S31" s="12">
        <v>1</v>
      </c>
      <c r="T31" s="23">
        <v>1.7390180878552974</v>
      </c>
      <c r="U31" s="12"/>
      <c r="V31" s="12">
        <v>-37.700000000000003</v>
      </c>
      <c r="W31" s="13"/>
    </row>
    <row r="32" spans="1:30" s="3" customFormat="1" ht="12">
      <c r="A32" s="3">
        <v>1900</v>
      </c>
      <c r="B32" s="12">
        <v>579.26829268292681</v>
      </c>
      <c r="C32" s="13">
        <v>503</v>
      </c>
      <c r="D32" s="23">
        <v>0.23952380952380953</v>
      </c>
      <c r="E32" s="23">
        <v>0.26047619047619047</v>
      </c>
      <c r="F32" s="35">
        <v>0</v>
      </c>
      <c r="G32" s="34">
        <v>42302.783300198804</v>
      </c>
      <c r="H32" s="34">
        <v>44912.723658051684</v>
      </c>
      <c r="I32" s="35">
        <v>6.3073558648111332</v>
      </c>
      <c r="J32" s="35">
        <v>0</v>
      </c>
      <c r="K32" s="35">
        <v>22.075745526838965</v>
      </c>
      <c r="L32" s="35">
        <v>0.5437375745526839</v>
      </c>
      <c r="M32" s="35">
        <v>0.21749502982107358</v>
      </c>
      <c r="N32" s="35">
        <v>0</v>
      </c>
      <c r="O32" s="35">
        <v>0</v>
      </c>
      <c r="P32" s="35">
        <v>0</v>
      </c>
      <c r="Q32" s="35">
        <v>22.075745526838965</v>
      </c>
      <c r="R32" s="13">
        <v>1582.3754789272029</v>
      </c>
      <c r="S32" s="12"/>
      <c r="T32" s="23">
        <v>1.0616966580976863</v>
      </c>
      <c r="U32" s="12"/>
      <c r="V32" s="12"/>
      <c r="W32" s="13"/>
    </row>
    <row r="33" spans="1:24" s="3" customFormat="1" ht="12">
      <c r="A33" s="3">
        <v>1960</v>
      </c>
      <c r="B33" s="12">
        <v>597.56097560975616</v>
      </c>
      <c r="C33" s="13">
        <v>568</v>
      </c>
      <c r="D33" s="23">
        <v>0.27047619047619048</v>
      </c>
      <c r="E33" s="23">
        <v>0.22952380952380952</v>
      </c>
      <c r="F33" s="35">
        <v>0</v>
      </c>
      <c r="G33" s="34">
        <v>31907.042253521129</v>
      </c>
      <c r="H33" s="34">
        <v>62795.774647887323</v>
      </c>
      <c r="I33" s="35">
        <v>0</v>
      </c>
      <c r="J33" s="35">
        <v>0</v>
      </c>
      <c r="K33" s="35">
        <v>19.00845070422535</v>
      </c>
      <c r="L33" s="35">
        <v>0.33943661971830985</v>
      </c>
      <c r="M33" s="35">
        <v>0.16971830985915493</v>
      </c>
      <c r="N33" s="35">
        <v>0.16971830985915493</v>
      </c>
      <c r="O33" s="35">
        <v>0</v>
      </c>
      <c r="P33" s="35">
        <v>0</v>
      </c>
      <c r="Q33" s="35">
        <v>19.00845070422535</v>
      </c>
      <c r="R33" s="13">
        <v>3303.5714285714289</v>
      </c>
      <c r="S33" s="12">
        <v>1</v>
      </c>
      <c r="T33" s="23">
        <v>1.9680851063829785</v>
      </c>
      <c r="U33" s="12"/>
      <c r="V33" s="12"/>
      <c r="W33" s="13"/>
    </row>
    <row r="34" spans="1:24" s="3" customFormat="1" ht="12">
      <c r="A34" s="3">
        <v>2020</v>
      </c>
      <c r="B34" s="12">
        <v>615.85365853658539</v>
      </c>
      <c r="C34" s="13">
        <v>560</v>
      </c>
      <c r="D34" s="23">
        <v>0.26666666666666661</v>
      </c>
      <c r="E34" s="23">
        <v>0.23333333333333339</v>
      </c>
      <c r="F34" s="35">
        <v>0</v>
      </c>
      <c r="G34" s="34">
        <v>35350</v>
      </c>
      <c r="H34" s="34">
        <v>30362.5</v>
      </c>
      <c r="I34" s="35">
        <v>4.4625000000000004</v>
      </c>
      <c r="J34" s="35">
        <v>0</v>
      </c>
      <c r="K34" s="35">
        <v>23.45</v>
      </c>
      <c r="L34" s="35">
        <v>0.35</v>
      </c>
      <c r="M34" s="35">
        <v>0.26250000000000001</v>
      </c>
      <c r="N34" s="35">
        <v>0.17499999999999999</v>
      </c>
      <c r="O34" s="35">
        <v>0</v>
      </c>
      <c r="P34" s="35">
        <v>0</v>
      </c>
      <c r="Q34" s="35">
        <v>23.45</v>
      </c>
      <c r="R34" s="13">
        <v>1087.7742946708465</v>
      </c>
      <c r="S34" s="12"/>
      <c r="T34" s="23">
        <v>0.85891089108910879</v>
      </c>
      <c r="U34" s="12">
        <v>-31.02</v>
      </c>
      <c r="V34" s="12">
        <v>-38.9</v>
      </c>
      <c r="W34" s="13"/>
      <c r="X34" s="105">
        <f>(U34+1000)/(V34+1000)</f>
        <v>1.0081989387160546</v>
      </c>
    </row>
    <row r="35" spans="1:24" s="3" customFormat="1" ht="12">
      <c r="A35" s="3">
        <v>2080</v>
      </c>
      <c r="B35" s="12">
        <v>634.14634146341473</v>
      </c>
      <c r="C35" s="13">
        <v>560</v>
      </c>
      <c r="D35" s="23">
        <v>0.26666666666666661</v>
      </c>
      <c r="E35" s="23">
        <v>0.23333333333333339</v>
      </c>
      <c r="F35" s="35">
        <v>26.25</v>
      </c>
      <c r="G35" s="34">
        <v>118300</v>
      </c>
      <c r="H35" s="34">
        <v>7428.75</v>
      </c>
      <c r="I35" s="35">
        <v>3.15</v>
      </c>
      <c r="J35" s="35">
        <v>0</v>
      </c>
      <c r="K35" s="35">
        <v>31.15</v>
      </c>
      <c r="L35" s="35">
        <v>0</v>
      </c>
      <c r="M35" s="35">
        <v>0</v>
      </c>
      <c r="N35" s="35">
        <v>0</v>
      </c>
      <c r="O35" s="35">
        <v>0</v>
      </c>
      <c r="P35" s="35">
        <v>0</v>
      </c>
      <c r="Q35" s="35">
        <v>31.15</v>
      </c>
      <c r="R35" s="13">
        <v>216.58163265306126</v>
      </c>
      <c r="S35" s="12"/>
      <c r="T35" s="23">
        <v>6.2795857988165685E-2</v>
      </c>
      <c r="U35" s="12"/>
      <c r="V35" s="12"/>
      <c r="W35" s="13"/>
    </row>
    <row r="36" spans="1:24" s="3" customFormat="1" ht="12">
      <c r="A36" s="3">
        <v>2140</v>
      </c>
      <c r="B36" s="12">
        <v>652.43902439024396</v>
      </c>
      <c r="C36" s="13">
        <v>575</v>
      </c>
      <c r="D36" s="23">
        <v>0.27380952380952378</v>
      </c>
      <c r="E36" s="23">
        <v>0.22619047619047622</v>
      </c>
      <c r="F36" s="35">
        <v>33.043478260869577</v>
      </c>
      <c r="G36" s="34">
        <v>122343.47826086958</v>
      </c>
      <c r="H36" s="34">
        <v>10739.130434782612</v>
      </c>
      <c r="I36" s="35">
        <v>2.8913043478260874</v>
      </c>
      <c r="J36" s="35">
        <v>0</v>
      </c>
      <c r="K36" s="35">
        <v>43.865217391304363</v>
      </c>
      <c r="L36" s="35">
        <v>0.33043478260869574</v>
      </c>
      <c r="M36" s="35">
        <v>0.16521739130434787</v>
      </c>
      <c r="N36" s="35">
        <v>0</v>
      </c>
      <c r="O36" s="35">
        <v>0</v>
      </c>
      <c r="P36" s="35">
        <v>0</v>
      </c>
      <c r="Q36" s="35">
        <v>43.865217391304363</v>
      </c>
      <c r="R36" s="13">
        <v>229.68197879858656</v>
      </c>
      <c r="S36" s="12"/>
      <c r="T36" s="23">
        <v>8.777852802160703E-2</v>
      </c>
      <c r="U36" s="12"/>
      <c r="V36" s="12"/>
      <c r="W36" s="13"/>
    </row>
    <row r="37" spans="1:24" s="3" customFormat="1" ht="12">
      <c r="A37" s="3">
        <v>2200</v>
      </c>
      <c r="B37" s="12">
        <v>670.73170731707319</v>
      </c>
      <c r="C37" s="13">
        <v>245</v>
      </c>
      <c r="D37" s="23">
        <v>0.11666666666666665</v>
      </c>
      <c r="E37" s="23">
        <v>0.38333333333333336</v>
      </c>
      <c r="F37" s="35">
        <v>0</v>
      </c>
      <c r="G37" s="34">
        <v>118942.85714285716</v>
      </c>
      <c r="H37" s="34">
        <v>294728.57142857148</v>
      </c>
      <c r="I37" s="35">
        <v>0</v>
      </c>
      <c r="J37" s="35">
        <v>0</v>
      </c>
      <c r="K37" s="35">
        <v>82.142857142857153</v>
      </c>
      <c r="L37" s="35">
        <v>1.9714285714285718</v>
      </c>
      <c r="M37" s="35">
        <v>0.65714285714285725</v>
      </c>
      <c r="N37" s="35">
        <v>0.65714285714285725</v>
      </c>
      <c r="O37" s="35">
        <v>0</v>
      </c>
      <c r="P37" s="35">
        <v>0</v>
      </c>
      <c r="Q37" s="35">
        <v>82.142857142857153</v>
      </c>
      <c r="R37" s="13">
        <v>3588</v>
      </c>
      <c r="S37" s="12">
        <v>1</v>
      </c>
      <c r="T37" s="23">
        <v>2.4779005524861879</v>
      </c>
      <c r="U37" s="12">
        <v>-28.2</v>
      </c>
      <c r="V37" s="12">
        <v>-34.299999999999997</v>
      </c>
      <c r="W37" s="13"/>
      <c r="X37" s="105">
        <f>(U37+1000)/(V37+1000)</f>
        <v>1.0063166614890753</v>
      </c>
    </row>
    <row r="38" spans="1:24" s="3" customFormat="1" ht="12">
      <c r="A38" s="3">
        <v>2260</v>
      </c>
      <c r="B38" s="12">
        <v>689.02439024390253</v>
      </c>
      <c r="C38" s="13">
        <v>394</v>
      </c>
      <c r="D38" s="23">
        <v>0.18761904761904763</v>
      </c>
      <c r="E38" s="23">
        <v>0.31238095238095237</v>
      </c>
      <c r="F38" s="35">
        <v>0</v>
      </c>
      <c r="G38" s="34">
        <v>63269.035532994923</v>
      </c>
      <c r="H38" s="34">
        <v>4412.1827411167505</v>
      </c>
      <c r="I38" s="35">
        <v>4.8284263959390863</v>
      </c>
      <c r="J38" s="35">
        <v>0.99898477157360399</v>
      </c>
      <c r="K38" s="35">
        <v>35.130964467005072</v>
      </c>
      <c r="L38" s="35">
        <v>0.66598984771573599</v>
      </c>
      <c r="M38" s="35">
        <v>0</v>
      </c>
      <c r="N38" s="35">
        <v>0</v>
      </c>
      <c r="O38" s="35">
        <v>0</v>
      </c>
      <c r="P38" s="35">
        <v>0</v>
      </c>
      <c r="Q38" s="35">
        <v>35.130964467005072</v>
      </c>
      <c r="R38" s="13">
        <v>110.41666666666666</v>
      </c>
      <c r="S38" s="12"/>
      <c r="T38" s="23">
        <v>6.9736842105263153E-2</v>
      </c>
      <c r="U38" s="12"/>
      <c r="V38" s="12"/>
      <c r="W38" s="13"/>
    </row>
    <row r="39" spans="1:24" s="3" customFormat="1" ht="12">
      <c r="A39" s="3">
        <v>2320</v>
      </c>
      <c r="B39" s="12">
        <v>707.31707317073176</v>
      </c>
      <c r="C39" s="13">
        <v>360</v>
      </c>
      <c r="D39" s="23">
        <v>0.17142857142857143</v>
      </c>
      <c r="E39" s="23">
        <v>0.32857142857142857</v>
      </c>
      <c r="F39" s="35">
        <v>0</v>
      </c>
      <c r="G39" s="34">
        <v>73025</v>
      </c>
      <c r="H39" s="34">
        <v>5251.666666666667</v>
      </c>
      <c r="I39" s="35">
        <v>4.0250000000000004</v>
      </c>
      <c r="J39" s="35">
        <v>1.3416666666666666</v>
      </c>
      <c r="K39" s="35">
        <v>40.25</v>
      </c>
      <c r="L39" s="35">
        <v>0.76666666666666661</v>
      </c>
      <c r="M39" s="35">
        <v>0</v>
      </c>
      <c r="N39" s="35">
        <v>0</v>
      </c>
      <c r="O39" s="35">
        <v>0</v>
      </c>
      <c r="P39" s="35">
        <v>0</v>
      </c>
      <c r="Q39" s="35">
        <v>40.25</v>
      </c>
      <c r="R39" s="13">
        <v>118.61471861471863</v>
      </c>
      <c r="S39" s="12"/>
      <c r="T39" s="23">
        <v>7.1916010498687663E-2</v>
      </c>
      <c r="U39" s="12"/>
      <c r="V39" s="12"/>
      <c r="W39" s="13"/>
    </row>
    <row r="40" spans="1:24" s="3" customFormat="1" ht="12">
      <c r="A40" s="3">
        <v>2380</v>
      </c>
      <c r="B40" s="12">
        <v>725.60975609756099</v>
      </c>
      <c r="C40" s="13">
        <v>435</v>
      </c>
      <c r="D40" s="23">
        <v>0.20714285714285713</v>
      </c>
      <c r="E40" s="23">
        <v>0.29285714285714287</v>
      </c>
      <c r="F40" s="35">
        <v>0</v>
      </c>
      <c r="G40" s="34">
        <v>59096.551724137942</v>
      </c>
      <c r="H40" s="34">
        <v>9020</v>
      </c>
      <c r="I40" s="35">
        <v>8.1999999999999993</v>
      </c>
      <c r="J40" s="35">
        <v>0.98965517241379308</v>
      </c>
      <c r="K40" s="35">
        <v>32.234482758620693</v>
      </c>
      <c r="L40" s="35">
        <v>0.84827586206896555</v>
      </c>
      <c r="M40" s="35">
        <v>0.28275862068965524</v>
      </c>
      <c r="N40" s="35">
        <v>0</v>
      </c>
      <c r="O40" s="35">
        <v>0</v>
      </c>
      <c r="P40" s="35">
        <v>0</v>
      </c>
      <c r="Q40" s="35">
        <v>32.234482758620693</v>
      </c>
      <c r="R40" s="13">
        <v>223.07692307692309</v>
      </c>
      <c r="S40" s="12"/>
      <c r="T40" s="23">
        <v>0.15263157894736842</v>
      </c>
      <c r="U40" s="12">
        <v>-29.53</v>
      </c>
      <c r="V40" s="12">
        <v>-51.7</v>
      </c>
      <c r="W40" s="13">
        <v>-261.60000000000002</v>
      </c>
      <c r="X40" s="105">
        <f>(U40+1000)/(V40+1000)</f>
        <v>1.0233786776336604</v>
      </c>
    </row>
    <row r="41" spans="1:24" s="3" customFormat="1" ht="12">
      <c r="A41" s="3">
        <v>2440</v>
      </c>
      <c r="B41" s="12">
        <v>743.90243902439033</v>
      </c>
      <c r="C41" s="13">
        <v>360</v>
      </c>
      <c r="D41" s="23">
        <v>0.17142857142857143</v>
      </c>
      <c r="E41" s="23">
        <v>0.32857142857142857</v>
      </c>
      <c r="F41" s="35">
        <v>0</v>
      </c>
      <c r="G41" s="34">
        <v>340591.66666666663</v>
      </c>
      <c r="H41" s="34">
        <v>4657.5</v>
      </c>
      <c r="I41" s="35">
        <v>3.45</v>
      </c>
      <c r="J41" s="35">
        <v>0</v>
      </c>
      <c r="K41" s="35">
        <v>55.583333333333336</v>
      </c>
      <c r="L41" s="35">
        <v>0.57499999999999996</v>
      </c>
      <c r="M41" s="35">
        <v>0</v>
      </c>
      <c r="N41" s="35">
        <v>0</v>
      </c>
      <c r="O41" s="35">
        <v>0</v>
      </c>
      <c r="P41" s="35">
        <v>0</v>
      </c>
      <c r="Q41" s="35">
        <v>55.583333333333336</v>
      </c>
      <c r="R41" s="13">
        <v>78.896103896103895</v>
      </c>
      <c r="S41" s="12"/>
      <c r="T41" s="23">
        <v>1.3674732695554307E-2</v>
      </c>
      <c r="U41" s="12"/>
      <c r="V41" s="12"/>
      <c r="W41" s="13"/>
    </row>
    <row r="42" spans="1:24" s="3" customFormat="1" ht="12">
      <c r="A42" s="3">
        <v>2500</v>
      </c>
      <c r="B42" s="12">
        <v>762.19512195121956</v>
      </c>
      <c r="C42" s="13">
        <v>405</v>
      </c>
      <c r="D42" s="23">
        <v>0.19285714285714287</v>
      </c>
      <c r="E42" s="23">
        <v>0.30714285714285716</v>
      </c>
      <c r="F42" s="35">
        <v>0</v>
      </c>
      <c r="G42" s="34">
        <v>267555.55555555556</v>
      </c>
      <c r="H42" s="34">
        <v>3583.3333333333335</v>
      </c>
      <c r="I42" s="35">
        <v>2.3888888888888888</v>
      </c>
      <c r="J42" s="35">
        <v>0</v>
      </c>
      <c r="K42" s="35">
        <v>45.388888888888893</v>
      </c>
      <c r="L42" s="35">
        <v>0.63703703703703707</v>
      </c>
      <c r="M42" s="35">
        <v>0</v>
      </c>
      <c r="N42" s="35">
        <v>0</v>
      </c>
      <c r="O42" s="35">
        <v>0</v>
      </c>
      <c r="P42" s="35">
        <v>0</v>
      </c>
      <c r="Q42" s="35">
        <v>45.388888888888893</v>
      </c>
      <c r="R42" s="13">
        <v>75</v>
      </c>
      <c r="S42" s="12"/>
      <c r="T42" s="23">
        <v>1.3392857142857144E-2</v>
      </c>
      <c r="U42" s="12"/>
      <c r="V42" s="12"/>
      <c r="W42" s="13"/>
    </row>
    <row r="43" spans="1:24" s="3" customFormat="1" ht="12">
      <c r="A43" s="3">
        <v>2560</v>
      </c>
      <c r="B43" s="12">
        <v>780.48780487804879</v>
      </c>
      <c r="C43" s="13">
        <v>276</v>
      </c>
      <c r="D43" s="23">
        <v>0.13142857142857142</v>
      </c>
      <c r="E43" s="23">
        <v>0.36857142857142855</v>
      </c>
      <c r="F43" s="35">
        <v>0</v>
      </c>
      <c r="G43" s="34">
        <v>468606.52173913043</v>
      </c>
      <c r="H43" s="34">
        <v>1132.9565217391305</v>
      </c>
      <c r="I43" s="35">
        <v>4.767391304347826</v>
      </c>
      <c r="J43" s="35">
        <v>0</v>
      </c>
      <c r="K43" s="35">
        <v>129.84130434782605</v>
      </c>
      <c r="L43" s="35">
        <v>0.84130434782608687</v>
      </c>
      <c r="M43" s="35">
        <v>0</v>
      </c>
      <c r="N43" s="35">
        <v>0</v>
      </c>
      <c r="O43" s="35">
        <v>0</v>
      </c>
      <c r="P43" s="35">
        <v>0</v>
      </c>
      <c r="Q43" s="35">
        <v>129.84130434782605</v>
      </c>
      <c r="R43" s="13">
        <v>8.4166666666666696</v>
      </c>
      <c r="S43" s="12"/>
      <c r="T43" s="23">
        <v>2.4177139437462597E-3</v>
      </c>
      <c r="U43" s="12"/>
      <c r="V43" s="12">
        <v>-36.200000000000003</v>
      </c>
      <c r="W43" s="13"/>
    </row>
    <row r="44" spans="1:24" s="3" customFormat="1" ht="12">
      <c r="A44" s="3">
        <v>2620</v>
      </c>
      <c r="B44" s="12">
        <v>798.78048780487813</v>
      </c>
      <c r="C44" s="13">
        <v>352</v>
      </c>
      <c r="D44" s="23">
        <v>0.16761904761904761</v>
      </c>
      <c r="E44" s="23">
        <v>0.33238095238095239</v>
      </c>
      <c r="F44" s="35">
        <v>0</v>
      </c>
      <c r="G44" s="34">
        <v>79318.181818181823</v>
      </c>
      <c r="H44" s="34">
        <v>1556.6193181818182</v>
      </c>
      <c r="I44" s="35">
        <v>9.7164772727272748</v>
      </c>
      <c r="J44" s="35">
        <v>2.3795454545454549</v>
      </c>
      <c r="K44" s="35">
        <v>43.228409090909096</v>
      </c>
      <c r="L44" s="35">
        <v>1.3880681818181819</v>
      </c>
      <c r="M44" s="35">
        <v>0</v>
      </c>
      <c r="N44" s="35">
        <v>0</v>
      </c>
      <c r="O44" s="35">
        <v>0</v>
      </c>
      <c r="P44" s="35">
        <v>0</v>
      </c>
      <c r="Q44" s="35">
        <v>43.228409090909096</v>
      </c>
      <c r="R44" s="13">
        <v>29.400749063670411</v>
      </c>
      <c r="S44" s="12"/>
      <c r="T44" s="23">
        <v>1.9625E-2</v>
      </c>
      <c r="U44" s="12"/>
      <c r="V44" s="12"/>
      <c r="W44" s="13"/>
    </row>
    <row r="45" spans="1:24" s="3" customFormat="1" ht="12">
      <c r="A45" s="3">
        <v>2680</v>
      </c>
      <c r="B45" s="12">
        <v>817.07317073170736</v>
      </c>
      <c r="C45" s="13">
        <v>338</v>
      </c>
      <c r="D45" s="23">
        <v>0.16095238095238093</v>
      </c>
      <c r="E45" s="23">
        <v>0.33904761904761904</v>
      </c>
      <c r="F45" s="35">
        <v>0</v>
      </c>
      <c r="G45" s="34">
        <v>81732.544378698236</v>
      </c>
      <c r="H45" s="34">
        <v>8278.5798816568058</v>
      </c>
      <c r="I45" s="35">
        <v>11.796449704142013</v>
      </c>
      <c r="J45" s="35">
        <v>3.3704142011834324</v>
      </c>
      <c r="K45" s="35">
        <v>35.389349112426039</v>
      </c>
      <c r="L45" s="35">
        <v>1.8958579881656807</v>
      </c>
      <c r="M45" s="35">
        <v>0.42130177514792905</v>
      </c>
      <c r="N45" s="35">
        <v>0.42130177514792905</v>
      </c>
      <c r="O45" s="35">
        <v>0</v>
      </c>
      <c r="P45" s="35">
        <v>0</v>
      </c>
      <c r="Q45" s="35">
        <v>35.389349112426039</v>
      </c>
      <c r="R45" s="13">
        <v>175.44642857142858</v>
      </c>
      <c r="S45" s="12">
        <v>1</v>
      </c>
      <c r="T45" s="23">
        <v>0.10128865979381443</v>
      </c>
      <c r="U45" s="12"/>
      <c r="V45" s="12"/>
      <c r="W45" s="13"/>
    </row>
    <row r="46" spans="1:24" s="3" customFormat="1" ht="12">
      <c r="A46" s="3">
        <v>2740</v>
      </c>
      <c r="B46" s="12">
        <v>835.36585365853659</v>
      </c>
      <c r="C46" s="13">
        <v>406</v>
      </c>
      <c r="D46" s="23">
        <v>0.1933333333333333</v>
      </c>
      <c r="E46" s="23">
        <v>0.3066666666666667</v>
      </c>
      <c r="F46" s="35">
        <v>0</v>
      </c>
      <c r="G46" s="34">
        <v>63289.655172413812</v>
      </c>
      <c r="H46" s="34">
        <v>30296.551724137938</v>
      </c>
      <c r="I46" s="35">
        <v>7.6137931034482778</v>
      </c>
      <c r="J46" s="35">
        <v>1.5862068965517246</v>
      </c>
      <c r="K46" s="35">
        <v>36.958620689655184</v>
      </c>
      <c r="L46" s="35">
        <v>1.2689655172413798</v>
      </c>
      <c r="M46" s="35">
        <v>0.31724137931034496</v>
      </c>
      <c r="N46" s="35">
        <v>0.31724137931034496</v>
      </c>
      <c r="O46" s="35">
        <v>0</v>
      </c>
      <c r="P46" s="35">
        <v>0</v>
      </c>
      <c r="Q46" s="35">
        <v>36.958620689655184</v>
      </c>
      <c r="R46" s="13">
        <v>679.7153024911031</v>
      </c>
      <c r="S46" s="12"/>
      <c r="T46" s="23">
        <v>0.47869674185463656</v>
      </c>
      <c r="U46" s="12">
        <v>-34.75</v>
      </c>
      <c r="V46" s="12">
        <v>-50</v>
      </c>
      <c r="W46" s="13"/>
      <c r="X46" s="105">
        <f>(U46+1000)/(V46+1000)</f>
        <v>1.0160526315789473</v>
      </c>
    </row>
    <row r="47" spans="1:24" s="3" customFormat="1" ht="12">
      <c r="A47" s="3">
        <v>2800</v>
      </c>
      <c r="B47" s="12">
        <v>853.65853658536594</v>
      </c>
      <c r="C47" s="13">
        <v>404</v>
      </c>
      <c r="D47" s="23">
        <v>0.19238095238095237</v>
      </c>
      <c r="E47" s="23">
        <v>0.30761904761904763</v>
      </c>
      <c r="F47" s="35">
        <v>0</v>
      </c>
      <c r="G47" s="34">
        <v>64280.198019801981</v>
      </c>
      <c r="H47" s="34">
        <v>5916.3366336633662</v>
      </c>
      <c r="I47" s="35">
        <v>7.9950495049504955</v>
      </c>
      <c r="J47" s="35">
        <v>2.3985148514851486</v>
      </c>
      <c r="K47" s="35">
        <v>37.896534653465352</v>
      </c>
      <c r="L47" s="35">
        <v>1.1193069306930692</v>
      </c>
      <c r="M47" s="35">
        <v>0</v>
      </c>
      <c r="N47" s="35">
        <v>0</v>
      </c>
      <c r="O47" s="35">
        <v>0</v>
      </c>
      <c r="P47" s="35">
        <v>0</v>
      </c>
      <c r="Q47" s="35">
        <v>37.896534653465352</v>
      </c>
      <c r="R47" s="13">
        <v>128.91986062717768</v>
      </c>
      <c r="S47" s="12"/>
      <c r="T47" s="23">
        <v>9.2039800995024873E-2</v>
      </c>
      <c r="U47" s="12"/>
      <c r="V47" s="12"/>
      <c r="W47" s="13"/>
    </row>
    <row r="48" spans="1:24" s="3" customFormat="1" ht="12">
      <c r="A48" s="3">
        <v>2860</v>
      </c>
      <c r="B48" s="12">
        <v>871.95121951219517</v>
      </c>
      <c r="C48" s="13">
        <v>350</v>
      </c>
      <c r="D48" s="23">
        <v>0.16666666666666666</v>
      </c>
      <c r="E48" s="23">
        <v>0.33333333333333337</v>
      </c>
      <c r="F48" s="35">
        <v>0</v>
      </c>
      <c r="G48" s="34">
        <v>83600</v>
      </c>
      <c r="H48" s="34">
        <v>2440</v>
      </c>
      <c r="I48" s="35">
        <v>10</v>
      </c>
      <c r="J48" s="35">
        <v>1.2</v>
      </c>
      <c r="K48" s="35">
        <v>58</v>
      </c>
      <c r="L48" s="35">
        <v>1</v>
      </c>
      <c r="M48" s="35">
        <v>0.4</v>
      </c>
      <c r="N48" s="35">
        <v>0</v>
      </c>
      <c r="O48" s="35">
        <v>0</v>
      </c>
      <c r="P48" s="35">
        <v>0</v>
      </c>
      <c r="Q48" s="35">
        <v>58</v>
      </c>
      <c r="R48" s="13">
        <v>35.882352941176471</v>
      </c>
      <c r="S48" s="12"/>
      <c r="T48" s="23">
        <v>2.9186602870813396E-2</v>
      </c>
      <c r="U48" s="12"/>
      <c r="V48" s="12"/>
      <c r="W48" s="13"/>
    </row>
    <row r="49" spans="1:24" s="3" customFormat="1" ht="12">
      <c r="A49" s="3">
        <v>2920</v>
      </c>
      <c r="B49" s="12">
        <v>890.2439024390244</v>
      </c>
      <c r="C49" s="13">
        <v>409</v>
      </c>
      <c r="D49" s="23">
        <v>0.19476190476190475</v>
      </c>
      <c r="E49" s="23">
        <v>0.30523809523809525</v>
      </c>
      <c r="F49" s="35">
        <v>0</v>
      </c>
      <c r="G49" s="34">
        <v>59398.28850855746</v>
      </c>
      <c r="H49" s="34">
        <v>21784.596577017117</v>
      </c>
      <c r="I49" s="35">
        <v>3.7613691931540343</v>
      </c>
      <c r="J49" s="35">
        <v>0</v>
      </c>
      <c r="K49" s="35">
        <v>33.695599022004892</v>
      </c>
      <c r="L49" s="35">
        <v>0.78361858190709055</v>
      </c>
      <c r="M49" s="35">
        <v>0.31344743276283621</v>
      </c>
      <c r="N49" s="35">
        <v>0.31344743276283621</v>
      </c>
      <c r="O49" s="35">
        <v>0</v>
      </c>
      <c r="P49" s="35">
        <v>0</v>
      </c>
      <c r="Q49" s="35">
        <v>33.695599022004892</v>
      </c>
      <c r="R49" s="13">
        <v>581.58995815899584</v>
      </c>
      <c r="S49" s="12">
        <v>1</v>
      </c>
      <c r="T49" s="23">
        <v>0.36675461741424803</v>
      </c>
      <c r="U49" s="12">
        <v>-35</v>
      </c>
      <c r="V49" s="12">
        <v>-49</v>
      </c>
      <c r="W49" s="13"/>
      <c r="X49" s="105">
        <f>(U49+1000)/(V49+1000)</f>
        <v>1.0147213459516298</v>
      </c>
    </row>
    <row r="50" spans="1:24" s="3" customFormat="1" ht="12">
      <c r="A50" s="3">
        <v>2980</v>
      </c>
      <c r="B50" s="12">
        <v>908.53658536585374</v>
      </c>
      <c r="C50" s="13">
        <v>553</v>
      </c>
      <c r="D50" s="23">
        <v>0.26333333333333331</v>
      </c>
      <c r="E50" s="23">
        <v>0.23666666666666669</v>
      </c>
      <c r="F50" s="35">
        <v>0</v>
      </c>
      <c r="G50" s="34">
        <v>42420.253164556969</v>
      </c>
      <c r="H50" s="34">
        <v>20670.886075949373</v>
      </c>
      <c r="I50" s="35">
        <v>8.9873417721519022</v>
      </c>
      <c r="J50" s="35">
        <v>1.1683544303797471</v>
      </c>
      <c r="K50" s="35">
        <v>25.793670886075951</v>
      </c>
      <c r="L50" s="35">
        <v>1.078481012658228</v>
      </c>
      <c r="M50" s="35">
        <v>0.26962025316455701</v>
      </c>
      <c r="N50" s="35">
        <v>0.26962025316455701</v>
      </c>
      <c r="O50" s="35">
        <v>0</v>
      </c>
      <c r="P50" s="35">
        <v>0</v>
      </c>
      <c r="Q50" s="35">
        <v>25.793670886075951</v>
      </c>
      <c r="R50" s="13">
        <v>594.31524547803633</v>
      </c>
      <c r="S50" s="12">
        <v>1</v>
      </c>
      <c r="T50" s="23">
        <v>0.48728813559322037</v>
      </c>
      <c r="U50" s="12"/>
      <c r="V50" s="12"/>
      <c r="W50" s="13"/>
    </row>
    <row r="51" spans="1:24" s="3" customFormat="1" ht="12">
      <c r="A51" s="3">
        <v>3040</v>
      </c>
      <c r="B51" s="12">
        <v>926.82926829268297</v>
      </c>
      <c r="C51" s="13">
        <v>600</v>
      </c>
      <c r="D51" s="23">
        <v>0.2857142857142857</v>
      </c>
      <c r="E51" s="23">
        <v>0.2142857142857143</v>
      </c>
      <c r="F51" s="35">
        <v>0</v>
      </c>
      <c r="G51" s="34">
        <v>26250</v>
      </c>
      <c r="H51" s="34">
        <v>17475</v>
      </c>
      <c r="I51" s="35">
        <v>9.8249999999999993</v>
      </c>
      <c r="J51" s="35">
        <v>1.95</v>
      </c>
      <c r="K51" s="35">
        <v>25.125</v>
      </c>
      <c r="L51" s="35">
        <v>1.35</v>
      </c>
      <c r="M51" s="35">
        <v>0.375</v>
      </c>
      <c r="N51" s="35">
        <v>0.22500000000000001</v>
      </c>
      <c r="O51" s="35">
        <v>0</v>
      </c>
      <c r="P51" s="35">
        <v>0</v>
      </c>
      <c r="Q51" s="35">
        <v>25.125</v>
      </c>
      <c r="R51" s="13">
        <v>500</v>
      </c>
      <c r="S51" s="12">
        <v>1.6666666666666667</v>
      </c>
      <c r="T51" s="23">
        <v>0.66571428571428581</v>
      </c>
      <c r="U51" s="12"/>
      <c r="V51" s="12"/>
      <c r="W51" s="13"/>
    </row>
    <row r="52" spans="1:24" s="3" customFormat="1" ht="12">
      <c r="A52" s="3">
        <v>3100</v>
      </c>
      <c r="B52" s="12">
        <v>945.1219512195122</v>
      </c>
      <c r="C52" s="13">
        <v>520</v>
      </c>
      <c r="D52" s="23">
        <v>0.24761904761904763</v>
      </c>
      <c r="E52" s="23">
        <v>0.25238095238095237</v>
      </c>
      <c r="F52" s="35">
        <v>71.34615384615384</v>
      </c>
      <c r="G52" s="34">
        <v>120065.38461538461</v>
      </c>
      <c r="H52" s="34">
        <v>7970.3846153846143</v>
      </c>
      <c r="I52" s="35">
        <v>3.8730769230769226</v>
      </c>
      <c r="J52" s="35">
        <v>0.40769230769230769</v>
      </c>
      <c r="K52" s="35">
        <v>49.330769230769228</v>
      </c>
      <c r="L52" s="35">
        <v>0.40769230769230769</v>
      </c>
      <c r="M52" s="35">
        <v>0</v>
      </c>
      <c r="N52" s="35">
        <v>0</v>
      </c>
      <c r="O52" s="35">
        <v>0</v>
      </c>
      <c r="P52" s="35">
        <v>0</v>
      </c>
      <c r="Q52" s="35">
        <v>49.330769230769228</v>
      </c>
      <c r="R52" s="13">
        <v>149.80842911877394</v>
      </c>
      <c r="S52" s="12"/>
      <c r="T52" s="23">
        <v>6.6383701188455005E-2</v>
      </c>
      <c r="U52" s="12"/>
      <c r="V52" s="12"/>
      <c r="W52" s="13"/>
    </row>
    <row r="53" spans="1:24" s="3" customFormat="1" thickBot="1">
      <c r="A53" s="117">
        <v>3160</v>
      </c>
      <c r="B53" s="116">
        <v>963.41463414634154</v>
      </c>
      <c r="C53" s="138">
        <v>343</v>
      </c>
      <c r="D53" s="139">
        <v>0.1633333333333333</v>
      </c>
      <c r="E53" s="139">
        <v>0.33666666666666667</v>
      </c>
      <c r="F53" s="113">
        <v>0</v>
      </c>
      <c r="G53" s="115">
        <v>71318.367346938787</v>
      </c>
      <c r="H53" s="115">
        <v>44728.571428571442</v>
      </c>
      <c r="I53" s="113">
        <v>9.8938775510204096</v>
      </c>
      <c r="J53" s="113">
        <v>0</v>
      </c>
      <c r="K53" s="113">
        <v>57.095918367346947</v>
      </c>
      <c r="L53" s="113">
        <v>0.82448979591836757</v>
      </c>
      <c r="M53" s="113">
        <v>0.82448979591836757</v>
      </c>
      <c r="N53" s="113">
        <v>0.41224489795918379</v>
      </c>
      <c r="O53" s="113">
        <v>0</v>
      </c>
      <c r="P53" s="113">
        <v>0</v>
      </c>
      <c r="Q53" s="113">
        <v>57.095918367346947</v>
      </c>
      <c r="R53" s="138">
        <v>667.69230769230785</v>
      </c>
      <c r="S53" s="116">
        <v>2</v>
      </c>
      <c r="T53" s="139">
        <v>0.62716763005780352</v>
      </c>
      <c r="U53" s="116">
        <v>-29.48</v>
      </c>
      <c r="V53" s="116">
        <v>-50.6</v>
      </c>
      <c r="W53" s="138">
        <v>-258.60000000000002</v>
      </c>
      <c r="X53" s="118">
        <f>(U53+1000)/(V53+1000)</f>
        <v>1.0222456288182009</v>
      </c>
    </row>
    <row r="54" spans="1:24" s="3" customFormat="1" ht="12">
      <c r="B54" s="12"/>
      <c r="C54" s="13"/>
      <c r="G54" s="13"/>
      <c r="H54" s="13"/>
      <c r="R54" s="13"/>
      <c r="S54" s="12"/>
      <c r="T54" s="23"/>
      <c r="V54" s="12"/>
      <c r="W54" s="13"/>
    </row>
    <row r="55" spans="1:24" s="3" customFormat="1" ht="12">
      <c r="A55" s="32" t="s">
        <v>51</v>
      </c>
      <c r="B55" s="12"/>
      <c r="C55" s="13"/>
      <c r="G55" s="13"/>
      <c r="H55" s="13"/>
      <c r="R55" s="13"/>
      <c r="S55" s="12"/>
      <c r="T55" s="23"/>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J109"/>
  <sheetViews>
    <sheetView zoomScaleNormal="75" zoomScalePageLayoutView="75" workbookViewId="0"/>
  </sheetViews>
  <sheetFormatPr baseColWidth="10" defaultColWidth="9.5703125" defaultRowHeight="13"/>
  <cols>
    <col min="1" max="1" width="9.5703125" style="27"/>
    <col min="2" max="2" width="5.28515625" style="58" bestFit="1" customWidth="1"/>
    <col min="3" max="3" width="6.5703125" style="27" bestFit="1" customWidth="1"/>
    <col min="4" max="4" width="5.85546875" style="27" bestFit="1" customWidth="1"/>
    <col min="5" max="5" width="5" style="27" bestFit="1" customWidth="1"/>
    <col min="6" max="6" width="5.85546875" style="27" bestFit="1" customWidth="1"/>
    <col min="7" max="10" width="5.42578125" style="27" bestFit="1" customWidth="1"/>
    <col min="11" max="11" width="5" style="27" bestFit="1" customWidth="1"/>
    <col min="12" max="13" width="6.28515625" style="27" bestFit="1" customWidth="1"/>
    <col min="14" max="14" width="5" style="27" bestFit="1" customWidth="1"/>
    <col min="15" max="15" width="5.85546875" style="27" bestFit="1" customWidth="1"/>
    <col min="16" max="16" width="4.7109375" style="58" bestFit="1" customWidth="1"/>
    <col min="17" max="17" width="3.85546875" style="58" bestFit="1" customWidth="1"/>
    <col min="18" max="19" width="4.7109375" style="58" bestFit="1" customWidth="1"/>
    <col min="20" max="20" width="5" style="58" bestFit="1" customWidth="1"/>
    <col min="21" max="21" width="4.7109375" style="58" bestFit="1" customWidth="1"/>
    <col min="22" max="22" width="5.28515625" style="58" bestFit="1" customWidth="1"/>
    <col min="23" max="23" width="6.28515625" style="58" bestFit="1" customWidth="1"/>
    <col min="24" max="27" width="4.7109375" style="58" bestFit="1" customWidth="1"/>
    <col min="28" max="28" width="7.42578125" style="27" bestFit="1" customWidth="1"/>
    <col min="29" max="31" width="5.85546875" style="58" bestFit="1" customWidth="1"/>
    <col min="32" max="32" width="5.85546875" style="58" customWidth="1"/>
    <col min="33" max="35" width="4.5703125" style="27" bestFit="1" customWidth="1"/>
    <col min="36" max="16384" width="9.5703125" style="27"/>
  </cols>
  <sheetData>
    <row r="1" spans="1:36" s="24" customFormat="1" ht="14" thickBot="1">
      <c r="A1" s="20" t="s">
        <v>257</v>
      </c>
      <c r="B1" s="35"/>
      <c r="P1" s="26"/>
      <c r="Q1" s="26"/>
      <c r="R1" s="26"/>
      <c r="S1" s="26"/>
      <c r="T1" s="26"/>
      <c r="U1" s="26"/>
      <c r="V1" s="26"/>
      <c r="W1" s="26"/>
      <c r="X1" s="26"/>
      <c r="Y1" s="26"/>
      <c r="Z1" s="26"/>
      <c r="AA1" s="26"/>
      <c r="AB1" s="26"/>
      <c r="AC1" s="26"/>
      <c r="AD1" s="26"/>
      <c r="AE1" s="26"/>
      <c r="AF1" s="26"/>
      <c r="AG1" s="26"/>
      <c r="AH1" s="26"/>
      <c r="AI1" s="26"/>
    </row>
    <row r="2" spans="1:36" s="24" customFormat="1" ht="14">
      <c r="A2" s="106" t="s">
        <v>76</v>
      </c>
      <c r="B2" s="109" t="s">
        <v>76</v>
      </c>
      <c r="C2" s="106" t="s">
        <v>175</v>
      </c>
      <c r="D2" s="140" t="s">
        <v>123</v>
      </c>
      <c r="E2" s="106" t="s">
        <v>127</v>
      </c>
      <c r="F2" s="106" t="s">
        <v>130</v>
      </c>
      <c r="G2" s="106" t="s">
        <v>131</v>
      </c>
      <c r="H2" s="106" t="s">
        <v>133</v>
      </c>
      <c r="I2" s="106" t="s">
        <v>303</v>
      </c>
      <c r="J2" s="106" t="s">
        <v>304</v>
      </c>
      <c r="K2" s="107" t="s">
        <v>56</v>
      </c>
      <c r="L2" s="106" t="s">
        <v>278</v>
      </c>
      <c r="M2" s="106" t="s">
        <v>279</v>
      </c>
      <c r="N2" s="108" t="s">
        <v>127</v>
      </c>
      <c r="O2" s="108" t="s">
        <v>130</v>
      </c>
      <c r="P2" s="109" t="s">
        <v>131</v>
      </c>
      <c r="Q2" s="109" t="s">
        <v>133</v>
      </c>
      <c r="R2" s="109" t="s">
        <v>303</v>
      </c>
      <c r="S2" s="109" t="s">
        <v>304</v>
      </c>
      <c r="T2" s="109" t="s">
        <v>56</v>
      </c>
      <c r="U2" s="109" t="s">
        <v>278</v>
      </c>
      <c r="V2" s="109" t="s">
        <v>279</v>
      </c>
      <c r="W2" s="109" t="s">
        <v>231</v>
      </c>
      <c r="X2" s="109" t="s">
        <v>232</v>
      </c>
      <c r="Y2" s="109" t="s">
        <v>233</v>
      </c>
      <c r="Z2" s="109" t="s">
        <v>57</v>
      </c>
      <c r="AA2" s="132" t="s">
        <v>124</v>
      </c>
      <c r="AB2" s="106" t="s">
        <v>186</v>
      </c>
      <c r="AC2" s="109" t="s">
        <v>187</v>
      </c>
      <c r="AD2" s="109" t="s">
        <v>189</v>
      </c>
      <c r="AE2" s="109" t="s">
        <v>188</v>
      </c>
      <c r="AF2" s="111" t="s">
        <v>281</v>
      </c>
      <c r="AG2" s="111" t="s">
        <v>282</v>
      </c>
      <c r="AH2" s="111" t="s">
        <v>208</v>
      </c>
      <c r="AI2" s="110" t="s">
        <v>155</v>
      </c>
      <c r="AJ2" s="110" t="s">
        <v>41</v>
      </c>
    </row>
    <row r="3" spans="1:36" s="24" customFormat="1" ht="15" thickBot="1">
      <c r="A3" s="4" t="s">
        <v>58</v>
      </c>
      <c r="B3" s="7" t="s">
        <v>60</v>
      </c>
      <c r="C3" s="4" t="s">
        <v>115</v>
      </c>
      <c r="D3" s="4" t="s">
        <v>286</v>
      </c>
      <c r="E3" s="4" t="s">
        <v>286</v>
      </c>
      <c r="F3" s="4" t="s">
        <v>286</v>
      </c>
      <c r="G3" s="4" t="s">
        <v>286</v>
      </c>
      <c r="H3" s="4" t="s">
        <v>286</v>
      </c>
      <c r="I3" s="4" t="s">
        <v>286</v>
      </c>
      <c r="J3" s="4" t="s">
        <v>286</v>
      </c>
      <c r="K3" s="4" t="s">
        <v>286</v>
      </c>
      <c r="L3" s="4" t="s">
        <v>286</v>
      </c>
      <c r="M3" s="4" t="s">
        <v>286</v>
      </c>
      <c r="N3" s="48" t="s">
        <v>39</v>
      </c>
      <c r="O3" s="48" t="s">
        <v>39</v>
      </c>
      <c r="P3" s="50" t="s">
        <v>39</v>
      </c>
      <c r="Q3" s="50" t="s">
        <v>39</v>
      </c>
      <c r="R3" s="50" t="s">
        <v>39</v>
      </c>
      <c r="S3" s="50" t="s">
        <v>39</v>
      </c>
      <c r="T3" s="50" t="s">
        <v>39</v>
      </c>
      <c r="U3" s="50" t="s">
        <v>39</v>
      </c>
      <c r="V3" s="50" t="s">
        <v>39</v>
      </c>
      <c r="W3" s="50" t="s">
        <v>39</v>
      </c>
      <c r="X3" s="50" t="s">
        <v>39</v>
      </c>
      <c r="Y3" s="50" t="s">
        <v>39</v>
      </c>
      <c r="Z3" s="50" t="s">
        <v>39</v>
      </c>
      <c r="AA3" s="50" t="s">
        <v>39</v>
      </c>
      <c r="AB3" s="7" t="s">
        <v>271</v>
      </c>
      <c r="AC3" s="7" t="s">
        <v>271</v>
      </c>
      <c r="AD3" s="7" t="s">
        <v>271</v>
      </c>
      <c r="AE3" s="7" t="s">
        <v>271</v>
      </c>
      <c r="AF3" s="7" t="s">
        <v>118</v>
      </c>
      <c r="AG3" s="7" t="s">
        <v>118</v>
      </c>
      <c r="AH3" s="7" t="s">
        <v>118</v>
      </c>
      <c r="AI3" s="7" t="s">
        <v>118</v>
      </c>
      <c r="AJ3" s="4"/>
    </row>
    <row r="4" spans="1:36" s="20" customFormat="1" thickTop="1">
      <c r="A4" s="44" t="s">
        <v>235</v>
      </c>
      <c r="B4" s="53"/>
      <c r="C4" s="44">
        <v>398</v>
      </c>
      <c r="D4" s="52">
        <v>999972.39876184938</v>
      </c>
      <c r="E4" s="52">
        <v>0</v>
      </c>
      <c r="F4" s="52">
        <v>15.99955838018959</v>
      </c>
      <c r="G4" s="59">
        <v>2.6139278503634742</v>
      </c>
      <c r="H4" s="59">
        <v>2.3389354407039655</v>
      </c>
      <c r="I4" s="59">
        <v>0.33099086399017219</v>
      </c>
      <c r="J4" s="59">
        <v>1.154968120569936</v>
      </c>
      <c r="K4" s="59">
        <v>0.17499516978332363</v>
      </c>
      <c r="L4" s="59">
        <v>8.1997736698471657E-2</v>
      </c>
      <c r="M4" s="59">
        <v>3.6998978754188427</v>
      </c>
      <c r="N4" s="52">
        <v>0</v>
      </c>
      <c r="O4" s="52">
        <v>21.989342798903781</v>
      </c>
      <c r="P4" s="53">
        <v>3.5925088797709055</v>
      </c>
      <c r="Q4" s="53">
        <v>3.2145670504147463</v>
      </c>
      <c r="R4" s="53">
        <v>0.45490452915232205</v>
      </c>
      <c r="S4" s="53">
        <v>1.5873556832958668</v>
      </c>
      <c r="T4" s="53">
        <v>0.2405084368630101</v>
      </c>
      <c r="U4" s="53">
        <v>0.11269538184438189</v>
      </c>
      <c r="V4" s="53">
        <v>5.0850355222464998</v>
      </c>
      <c r="W4" s="53">
        <v>0</v>
      </c>
      <c r="X4" s="53">
        <v>4.9476021297533507E-2</v>
      </c>
      <c r="Y4" s="53">
        <v>1.9240674949040807E-2</v>
      </c>
      <c r="Z4" s="53">
        <v>0.5153752218493074</v>
      </c>
      <c r="AA4" s="53">
        <v>1.0733547953714908</v>
      </c>
      <c r="AB4" s="52">
        <v>3.2303654350898441</v>
      </c>
      <c r="AC4" s="53">
        <v>0.2865800865800866</v>
      </c>
      <c r="AD4" s="53">
        <v>2.2162162162162161E-2</v>
      </c>
      <c r="AE4" s="53"/>
      <c r="AF4" s="44"/>
      <c r="AG4" s="44"/>
      <c r="AH4" s="44"/>
      <c r="AI4" s="44"/>
      <c r="AJ4" s="105"/>
    </row>
    <row r="5" spans="1:36" s="20" customFormat="1" ht="12">
      <c r="A5" s="44" t="s">
        <v>236</v>
      </c>
      <c r="B5" s="53"/>
      <c r="C5" s="44">
        <v>545</v>
      </c>
      <c r="D5" s="52">
        <v>997712.15891117428</v>
      </c>
      <c r="E5" s="52">
        <v>1569.9719257620234</v>
      </c>
      <c r="F5" s="52">
        <v>709.98730400702971</v>
      </c>
      <c r="G5" s="59">
        <v>1.2819770756859326</v>
      </c>
      <c r="H5" s="59">
        <v>1.6559703879375227</v>
      </c>
      <c r="I5" s="59">
        <v>0.23999570839674242</v>
      </c>
      <c r="J5" s="59">
        <v>1.0639809738922248</v>
      </c>
      <c r="K5" s="59">
        <v>6.2998873454144885E-2</v>
      </c>
      <c r="L5" s="59">
        <v>0.12099783631669098</v>
      </c>
      <c r="M5" s="59">
        <v>1.8659666327846725</v>
      </c>
      <c r="N5" s="52">
        <v>1152.2729730363474</v>
      </c>
      <c r="O5" s="52">
        <v>521.09159927121448</v>
      </c>
      <c r="P5" s="53">
        <v>0.94090060600802383</v>
      </c>
      <c r="Q5" s="53">
        <v>1.2153911104128607</v>
      </c>
      <c r="R5" s="53">
        <v>0.17614363919026965</v>
      </c>
      <c r="S5" s="53">
        <v>0.7809034670768622</v>
      </c>
      <c r="T5" s="53">
        <v>4.6237705287445779E-2</v>
      </c>
      <c r="U5" s="53">
        <v>8.8805751425094281E-2</v>
      </c>
      <c r="V5" s="53">
        <v>1.3695167947043465</v>
      </c>
      <c r="W5" s="53">
        <v>0</v>
      </c>
      <c r="X5" s="53">
        <v>5.8714546396756558E-2</v>
      </c>
      <c r="Y5" s="53">
        <v>2.9357273198378279E-2</v>
      </c>
      <c r="Z5" s="53">
        <v>0.59595264592707908</v>
      </c>
      <c r="AA5" s="53">
        <v>0.48292714411332266</v>
      </c>
      <c r="AB5" s="52">
        <v>241.66099387338323</v>
      </c>
      <c r="AC5" s="53">
        <v>0.22556390977443608</v>
      </c>
      <c r="AD5" s="53">
        <v>6.4844587352625938E-2</v>
      </c>
      <c r="AE5" s="53">
        <v>0.45222929936305734</v>
      </c>
      <c r="AF5" s="60">
        <v>-17.55</v>
      </c>
      <c r="AG5" s="60">
        <v>-56.43</v>
      </c>
      <c r="AH5" s="60"/>
      <c r="AI5" s="60"/>
      <c r="AJ5" s="105">
        <f>(AF5+1000)/(AG5+1000)</f>
        <v>1.041205210000318</v>
      </c>
    </row>
    <row r="6" spans="1:36" s="20" customFormat="1" ht="12">
      <c r="A6" s="44">
        <v>180</v>
      </c>
      <c r="B6" s="53">
        <v>54.878048780487809</v>
      </c>
      <c r="C6" s="44">
        <v>526</v>
      </c>
      <c r="D6" s="52">
        <v>993103.11385331571</v>
      </c>
      <c r="E6" s="52">
        <v>6649.35129593692</v>
      </c>
      <c r="F6" s="52">
        <v>149.98536757752453</v>
      </c>
      <c r="G6" s="59">
        <v>13.247707566897484</v>
      </c>
      <c r="H6" s="59">
        <v>8.0962101418347725</v>
      </c>
      <c r="I6" s="59">
        <v>1.1488879156438379</v>
      </c>
      <c r="J6" s="59">
        <v>9.2121012766115555</v>
      </c>
      <c r="K6" s="59">
        <v>0</v>
      </c>
      <c r="L6" s="59">
        <v>0.31696907681383518</v>
      </c>
      <c r="M6" s="59">
        <v>62.801873112061067</v>
      </c>
      <c r="N6" s="52">
        <v>5296.7266026569769</v>
      </c>
      <c r="O6" s="52">
        <v>119.47503615015738</v>
      </c>
      <c r="P6" s="53">
        <v>10.552831693022902</v>
      </c>
      <c r="Q6" s="53">
        <v>6.4492624513854953</v>
      </c>
      <c r="R6" s="53">
        <v>0.91517877691020555</v>
      </c>
      <c r="S6" s="53">
        <v>7.3381567203426661</v>
      </c>
      <c r="T6" s="53">
        <v>0</v>
      </c>
      <c r="U6" s="53">
        <v>0.25249057639733263</v>
      </c>
      <c r="V6" s="53">
        <v>50.0265871367939</v>
      </c>
      <c r="W6" s="53">
        <v>2.3098506989030428E-2</v>
      </c>
      <c r="X6" s="53">
        <v>7.7260523377101778E-2</v>
      </c>
      <c r="Y6" s="53">
        <v>7.9650024100104931E-4</v>
      </c>
      <c r="Z6" s="53">
        <v>1.1987328627065792</v>
      </c>
      <c r="AA6" s="53">
        <v>0.87137126365514794</v>
      </c>
      <c r="AB6" s="52">
        <v>7.0270776726318749</v>
      </c>
      <c r="AC6" s="53">
        <v>0.12471507652230546</v>
      </c>
      <c r="AD6" s="53">
        <v>5.0471277544261875E-3</v>
      </c>
      <c r="AE6" s="53">
        <v>2.2556390977443608E-2</v>
      </c>
      <c r="AF6" s="60">
        <v>-19.41</v>
      </c>
      <c r="AG6" s="60">
        <v>-57.64</v>
      </c>
      <c r="AH6" s="60">
        <v>-43.9</v>
      </c>
      <c r="AI6" s="60"/>
      <c r="AJ6" s="105">
        <f>(AF6+1000)/(AG6+1000)</f>
        <v>1.0405683602869391</v>
      </c>
    </row>
    <row r="7" spans="1:36" s="20" customFormat="1" ht="12">
      <c r="A7" s="44">
        <v>190</v>
      </c>
      <c r="B7" s="53">
        <v>57.926829268292686</v>
      </c>
      <c r="C7" s="44">
        <v>605</v>
      </c>
      <c r="D7" s="52">
        <v>999663.42225068761</v>
      </c>
      <c r="E7" s="52">
        <v>44.594799488268087</v>
      </c>
      <c r="F7" s="52">
        <v>219.97434725154662</v>
      </c>
      <c r="G7" s="59">
        <v>7.8950792995373273</v>
      </c>
      <c r="H7" s="59">
        <v>33.605081076260134</v>
      </c>
      <c r="I7" s="59">
        <v>4.1615146966406229</v>
      </c>
      <c r="J7" s="59">
        <v>14.27933478681517</v>
      </c>
      <c r="K7" s="59">
        <v>7.4991254744845429E-2</v>
      </c>
      <c r="L7" s="59">
        <v>1.6558069047661872</v>
      </c>
      <c r="M7" s="59">
        <v>5.44836462806217</v>
      </c>
      <c r="N7" s="52">
        <v>25.061540208282892</v>
      </c>
      <c r="O7" s="52">
        <v>123.62194721574519</v>
      </c>
      <c r="P7" s="53">
        <v>4.4369040691614732</v>
      </c>
      <c r="Q7" s="53">
        <v>18.885500108972636</v>
      </c>
      <c r="R7" s="53">
        <v>2.3387024741451432</v>
      </c>
      <c r="S7" s="53">
        <v>8.0247501281275326</v>
      </c>
      <c r="T7" s="53">
        <v>4.2143845641731313E-2</v>
      </c>
      <c r="U7" s="53">
        <v>0.93053611176942752</v>
      </c>
      <c r="V7" s="53">
        <v>3.0618908653572525</v>
      </c>
      <c r="W7" s="53">
        <v>0</v>
      </c>
      <c r="X7" s="53">
        <v>0.2888258221313319</v>
      </c>
      <c r="Y7" s="53">
        <v>8.9906870702360128E-2</v>
      </c>
      <c r="Z7" s="53">
        <v>1.348603060535402</v>
      </c>
      <c r="AA7" s="53">
        <v>1.0198810645298977</v>
      </c>
      <c r="AB7" s="52">
        <v>5.3005661968437545</v>
      </c>
      <c r="AC7" s="53">
        <v>0.29143617393739935</v>
      </c>
      <c r="AD7" s="53">
        <v>0.30390897412369239</v>
      </c>
      <c r="AE7" s="53">
        <v>4.9327354260089686</v>
      </c>
      <c r="AF7" s="60"/>
      <c r="AG7" s="60"/>
      <c r="AH7" s="60"/>
      <c r="AI7" s="60"/>
    </row>
    <row r="8" spans="1:36" s="20" customFormat="1" ht="12">
      <c r="A8" s="44">
        <v>230</v>
      </c>
      <c r="B8" s="53">
        <v>70.121951219512198</v>
      </c>
      <c r="C8" s="44">
        <v>685</v>
      </c>
      <c r="D8" s="52">
        <v>999757.14826735994</v>
      </c>
      <c r="E8" s="52">
        <v>15.299038195365773</v>
      </c>
      <c r="F8" s="52">
        <v>179.98868465136204</v>
      </c>
      <c r="G8" s="59">
        <v>9.5463998464808526</v>
      </c>
      <c r="H8" s="59">
        <v>15.184045424616292</v>
      </c>
      <c r="I8" s="59">
        <v>2.7448274409332711</v>
      </c>
      <c r="J8" s="59">
        <v>6.803572279821485</v>
      </c>
      <c r="K8" s="59">
        <v>0.12399220498204939</v>
      </c>
      <c r="L8" s="59">
        <v>1.3769134375829195</v>
      </c>
      <c r="M8" s="59">
        <v>6.1956105005546611</v>
      </c>
      <c r="N8" s="52">
        <v>5.8069342055402933</v>
      </c>
      <c r="O8" s="52">
        <v>68.316873006356388</v>
      </c>
      <c r="P8" s="53">
        <v>3.6234510366204695</v>
      </c>
      <c r="Q8" s="53">
        <v>5.7632873144528984</v>
      </c>
      <c r="R8" s="53">
        <v>1.0418323133469349</v>
      </c>
      <c r="S8" s="53">
        <v>2.5823777996402715</v>
      </c>
      <c r="T8" s="53">
        <v>4.7062734737712178E-2</v>
      </c>
      <c r="U8" s="53">
        <v>0.52262407849862635</v>
      </c>
      <c r="V8" s="53">
        <v>2.351618584152134</v>
      </c>
      <c r="W8" s="53">
        <v>0</v>
      </c>
      <c r="X8" s="53">
        <v>0.21519814997002257</v>
      </c>
      <c r="Y8" s="53">
        <v>6.1864723889089396E-2</v>
      </c>
      <c r="Z8" s="53">
        <v>0.83422492704428508</v>
      </c>
      <c r="AA8" s="53">
        <v>1.0099511059439685</v>
      </c>
      <c r="AB8" s="52">
        <v>7.2780203784570592</v>
      </c>
      <c r="AC8" s="53">
        <v>0.40343915343915343</v>
      </c>
      <c r="AD8" s="53">
        <v>0.22224015493867011</v>
      </c>
      <c r="AE8" s="53">
        <v>11.76470588235294</v>
      </c>
      <c r="AF8" s="44"/>
      <c r="AG8" s="44"/>
      <c r="AH8" s="44"/>
      <c r="AI8" s="44"/>
    </row>
    <row r="9" spans="1:36" s="20" customFormat="1" ht="12">
      <c r="A9" s="44">
        <v>260</v>
      </c>
      <c r="B9" s="53">
        <v>79.268292682926841</v>
      </c>
      <c r="C9" s="44">
        <v>584</v>
      </c>
      <c r="D9" s="52">
        <v>999720.19632970833</v>
      </c>
      <c r="E9" s="52">
        <v>77.989873794786476</v>
      </c>
      <c r="F9" s="52">
        <v>149.98052652843552</v>
      </c>
      <c r="G9" s="59">
        <v>10.751604011735115</v>
      </c>
      <c r="H9" s="59">
        <v>17.019790150446862</v>
      </c>
      <c r="I9" s="59">
        <v>2.7606415583000699</v>
      </c>
      <c r="J9" s="59">
        <v>7.7939880285943657</v>
      </c>
      <c r="K9" s="59">
        <v>0.14198156511358562</v>
      </c>
      <c r="L9" s="59">
        <v>1.1828464192209283</v>
      </c>
      <c r="M9" s="59">
        <v>8.8478511950008389</v>
      </c>
      <c r="N9" s="52">
        <v>48.20949390396904</v>
      </c>
      <c r="O9" s="52">
        <v>92.710565199940447</v>
      </c>
      <c r="P9" s="53">
        <v>6.6461113839663986</v>
      </c>
      <c r="Q9" s="53">
        <v>10.520794938889242</v>
      </c>
      <c r="R9" s="53">
        <v>1.7064924701135706</v>
      </c>
      <c r="S9" s="53">
        <v>4.8178590382235722</v>
      </c>
      <c r="T9" s="53">
        <v>8.7766001722610301E-2</v>
      </c>
      <c r="U9" s="53">
        <v>0.7311773242101971</v>
      </c>
      <c r="V9" s="53">
        <v>5.46930527636182</v>
      </c>
      <c r="W9" s="53">
        <v>0</v>
      </c>
      <c r="X9" s="53">
        <v>0.24722817386650786</v>
      </c>
      <c r="Y9" s="53">
        <v>7.1696170421287286E-2</v>
      </c>
      <c r="Z9" s="53">
        <v>0.8838407215727655</v>
      </c>
      <c r="AA9" s="53">
        <v>0.85849983375144856</v>
      </c>
      <c r="AB9" s="52">
        <v>5.4005400540053996</v>
      </c>
      <c r="AC9" s="53">
        <v>0.35420141116100068</v>
      </c>
      <c r="AD9" s="53">
        <v>0.13368742230760539</v>
      </c>
      <c r="AE9" s="53">
        <v>1.9230769230769231</v>
      </c>
      <c r="AF9" s="44"/>
      <c r="AG9" s="44"/>
      <c r="AH9" s="44"/>
      <c r="AI9" s="44"/>
    </row>
    <row r="10" spans="1:36" s="20" customFormat="1" ht="12">
      <c r="A10" s="44">
        <v>290</v>
      </c>
      <c r="B10" s="53">
        <v>88.41463414634147</v>
      </c>
      <c r="C10" s="44">
        <v>660</v>
      </c>
      <c r="D10" s="52">
        <v>994237.23682407895</v>
      </c>
      <c r="E10" s="52">
        <v>5609.7022987087093</v>
      </c>
      <c r="F10" s="52">
        <v>112.99400352122713</v>
      </c>
      <c r="G10" s="59">
        <v>7.3736086899604318</v>
      </c>
      <c r="H10" s="59">
        <v>3.7797994098251197</v>
      </c>
      <c r="I10" s="59">
        <v>0.45997558955543788</v>
      </c>
      <c r="J10" s="59">
        <v>3.9777889027207216</v>
      </c>
      <c r="K10" s="59">
        <v>0.10099464031543311</v>
      </c>
      <c r="L10" s="59">
        <v>0.18599012968980749</v>
      </c>
      <c r="M10" s="59">
        <v>22.008832013293887</v>
      </c>
      <c r="N10" s="52">
        <v>2422.3714471696703</v>
      </c>
      <c r="O10" s="52">
        <v>48.792865156893541</v>
      </c>
      <c r="P10" s="53">
        <v>3.1840582979374599</v>
      </c>
      <c r="Q10" s="53">
        <v>1.6321861087881202</v>
      </c>
      <c r="R10" s="53">
        <v>0.19862582276257548</v>
      </c>
      <c r="S10" s="53">
        <v>1.7176815716294027</v>
      </c>
      <c r="T10" s="53">
        <v>4.3611321954391574E-2</v>
      </c>
      <c r="U10" s="53">
        <v>8.0313919638780526E-2</v>
      </c>
      <c r="V10" s="53">
        <v>9.5038138239223624</v>
      </c>
      <c r="W10" s="53">
        <v>1.4249243806880413E-2</v>
      </c>
      <c r="X10" s="53">
        <v>4.6633888822517726E-2</v>
      </c>
      <c r="Y10" s="53">
        <v>2.1589763343758204E-2</v>
      </c>
      <c r="Z10" s="53">
        <v>0.51944970605082241</v>
      </c>
      <c r="AA10" s="53">
        <v>0.339391079763879</v>
      </c>
      <c r="AB10" s="52">
        <v>10.130894746279361</v>
      </c>
      <c r="AC10" s="53">
        <v>0.11563599798893917</v>
      </c>
      <c r="AD10" s="53">
        <v>8.4507042253521118E-3</v>
      </c>
      <c r="AE10" s="53">
        <v>2.0142602495543671E-2</v>
      </c>
      <c r="AF10" s="60">
        <v>-20.49</v>
      </c>
      <c r="AG10" s="60">
        <v>-65.86</v>
      </c>
      <c r="AH10" s="60"/>
      <c r="AI10" s="60"/>
      <c r="AJ10" s="105">
        <f>(AF10+1000)/(AG10+1000)</f>
        <v>1.0485687370201469</v>
      </c>
    </row>
    <row r="11" spans="1:36" s="20" customFormat="1" ht="12">
      <c r="A11" s="44">
        <v>320</v>
      </c>
      <c r="B11" s="53">
        <v>97.560975609756099</v>
      </c>
      <c r="C11" s="44">
        <v>703</v>
      </c>
      <c r="D11" s="52">
        <v>999665.8563850252</v>
      </c>
      <c r="E11" s="52">
        <v>236.99901763907187</v>
      </c>
      <c r="F11" s="52">
        <v>84.899648090958664</v>
      </c>
      <c r="G11" s="59">
        <v>2.9439877971705806</v>
      </c>
      <c r="H11" s="59">
        <v>3.0609873122075908</v>
      </c>
      <c r="I11" s="59">
        <v>0.61999743011065211</v>
      </c>
      <c r="J11" s="59">
        <v>1.6129933141427129</v>
      </c>
      <c r="K11" s="59">
        <v>3.9999834200687236E-2</v>
      </c>
      <c r="L11" s="59">
        <v>0.2739988642747076</v>
      </c>
      <c r="M11" s="59">
        <v>1.8829921949973516</v>
      </c>
      <c r="N11" s="52">
        <v>81.584299101928025</v>
      </c>
      <c r="O11" s="52">
        <v>29.225767906133715</v>
      </c>
      <c r="P11" s="53">
        <v>1.0134353441184647</v>
      </c>
      <c r="Q11" s="53">
        <v>1.0537111373459989</v>
      </c>
      <c r="R11" s="53">
        <v>0.21342728035103536</v>
      </c>
      <c r="S11" s="53">
        <v>0.5552551664616453</v>
      </c>
      <c r="T11" s="53">
        <v>1.3769501958131312E-2</v>
      </c>
      <c r="U11" s="53">
        <v>9.4321088413199514E-2</v>
      </c>
      <c r="V11" s="53">
        <v>0.64819930467903164</v>
      </c>
      <c r="W11" s="53">
        <v>0</v>
      </c>
      <c r="X11" s="53">
        <v>2.7539003916262624E-2</v>
      </c>
      <c r="Y11" s="53">
        <v>1.9277302741383839E-2</v>
      </c>
      <c r="Z11" s="53">
        <v>0.38279215443605064</v>
      </c>
      <c r="AA11" s="53">
        <v>0.19346150251174501</v>
      </c>
      <c r="AB11" s="52">
        <v>14.138218151540384</v>
      </c>
      <c r="AC11" s="53">
        <v>0.384376937383757</v>
      </c>
      <c r="AD11" s="53">
        <v>0.14551248008497081</v>
      </c>
      <c r="AE11" s="53">
        <v>0.35822784810126584</v>
      </c>
      <c r="AF11" s="44"/>
      <c r="AG11" s="44"/>
      <c r="AH11" s="44"/>
      <c r="AI11" s="44"/>
    </row>
    <row r="12" spans="1:36" s="20" customFormat="1" ht="12">
      <c r="A12" s="44">
        <v>350</v>
      </c>
      <c r="B12" s="53">
        <v>106.70731707317074</v>
      </c>
      <c r="C12" s="44">
        <v>708</v>
      </c>
      <c r="D12" s="52">
        <v>991718.69242346892</v>
      </c>
      <c r="E12" s="52">
        <v>7989.9088990587325</v>
      </c>
      <c r="F12" s="52">
        <v>279.99680747640116</v>
      </c>
      <c r="G12" s="59">
        <v>3.7229575508380051</v>
      </c>
      <c r="H12" s="59">
        <v>2.240974448409339</v>
      </c>
      <c r="I12" s="59">
        <v>0.31199644261656129</v>
      </c>
      <c r="J12" s="59">
        <v>0.99998859813000407</v>
      </c>
      <c r="K12" s="59">
        <v>3.5999589532680142E-2</v>
      </c>
      <c r="L12" s="59">
        <v>0.12599856336438051</v>
      </c>
      <c r="M12" s="59">
        <v>2.6319699902781708</v>
      </c>
      <c r="N12" s="52">
        <v>2674.588148413728</v>
      </c>
      <c r="O12" s="52">
        <v>93.727744875574956</v>
      </c>
      <c r="P12" s="53">
        <v>1.2462442648991627</v>
      </c>
      <c r="Q12" s="53">
        <v>0.75015670095058373</v>
      </c>
      <c r="R12" s="53">
        <v>0.10443948714706926</v>
      </c>
      <c r="S12" s="53">
        <v>0.33474194598419627</v>
      </c>
      <c r="T12" s="53">
        <v>1.2050710055431065E-2</v>
      </c>
      <c r="U12" s="53">
        <v>4.2177485194008733E-2</v>
      </c>
      <c r="V12" s="53">
        <v>0.88104080183040456</v>
      </c>
      <c r="W12" s="53">
        <v>0</v>
      </c>
      <c r="X12" s="53">
        <v>2.5440387894798917E-2</v>
      </c>
      <c r="Y12" s="53">
        <v>1.4059161731336246E-2</v>
      </c>
      <c r="Z12" s="53">
        <v>0.25741655646184697</v>
      </c>
      <c r="AA12" s="53">
        <v>0.14896016596296735</v>
      </c>
      <c r="AB12" s="52">
        <v>46.948356807511743</v>
      </c>
      <c r="AC12" s="53">
        <v>0.312</v>
      </c>
      <c r="AD12" s="53">
        <v>4.7872340425531915E-2</v>
      </c>
      <c r="AE12" s="53">
        <v>3.5043804755944929E-2</v>
      </c>
      <c r="AF12" s="44"/>
      <c r="AG12" s="44"/>
      <c r="AH12" s="44"/>
      <c r="AI12" s="44"/>
    </row>
    <row r="13" spans="1:36" s="20" customFormat="1" ht="12">
      <c r="A13" s="44">
        <v>380</v>
      </c>
      <c r="B13" s="53">
        <v>115.85365853658537</v>
      </c>
      <c r="C13" s="44">
        <v>620</v>
      </c>
      <c r="D13" s="52">
        <v>999776.95291335427</v>
      </c>
      <c r="E13" s="52">
        <v>90.986981673649126</v>
      </c>
      <c r="F13" s="52">
        <v>91.986838615117804</v>
      </c>
      <c r="G13" s="59">
        <v>4.3413788398569721</v>
      </c>
      <c r="H13" s="59">
        <v>13.902010914180412</v>
      </c>
      <c r="I13" s="59">
        <v>2.7586053015120653</v>
      </c>
      <c r="J13" s="59">
        <v>7.8678742724169783</v>
      </c>
      <c r="K13" s="59">
        <v>7.9988555317493742E-2</v>
      </c>
      <c r="L13" s="59">
        <v>0.94986409439523811</v>
      </c>
      <c r="M13" s="59">
        <v>7.3239520962580205</v>
      </c>
      <c r="N13" s="52">
        <v>47.694788780541884</v>
      </c>
      <c r="O13" s="52">
        <v>48.218907338569828</v>
      </c>
      <c r="P13" s="53">
        <v>2.275722778957284</v>
      </c>
      <c r="Q13" s="53">
        <v>7.2873444308203785</v>
      </c>
      <c r="R13" s="53">
        <v>1.4460431015990667</v>
      </c>
      <c r="S13" s="53">
        <v>4.1242889331218038</v>
      </c>
      <c r="T13" s="53">
        <v>4.192948464223463E-2</v>
      </c>
      <c r="U13" s="53">
        <v>0.49791263012653619</v>
      </c>
      <c r="V13" s="53">
        <v>3.839168437554608</v>
      </c>
      <c r="W13" s="53">
        <v>0</v>
      </c>
      <c r="X13" s="53">
        <v>0.14098789210951396</v>
      </c>
      <c r="Y13" s="53">
        <v>3.2495350597731835E-2</v>
      </c>
      <c r="Z13" s="53">
        <v>0.76102014625655845</v>
      </c>
      <c r="AA13" s="53">
        <v>0.55923450141580422</v>
      </c>
      <c r="AB13" s="52">
        <v>5.0422010303628202</v>
      </c>
      <c r="AC13" s="53">
        <v>0.35061634261024271</v>
      </c>
      <c r="AD13" s="53">
        <v>0.12969283276450511</v>
      </c>
      <c r="AE13" s="53">
        <v>1.0109890109890109</v>
      </c>
      <c r="AF13" s="44"/>
      <c r="AG13" s="44"/>
      <c r="AH13" s="44"/>
      <c r="AI13" s="44"/>
    </row>
    <row r="14" spans="1:36" s="20" customFormat="1" ht="12">
      <c r="A14" s="44">
        <v>410</v>
      </c>
      <c r="B14" s="53">
        <v>125</v>
      </c>
      <c r="C14" s="44">
        <v>760</v>
      </c>
      <c r="D14" s="52">
        <v>997165.75548718288</v>
      </c>
      <c r="E14" s="52">
        <v>2699.9614310509573</v>
      </c>
      <c r="F14" s="52">
        <v>119.998285824487</v>
      </c>
      <c r="G14" s="59">
        <v>3.2119541172354356</v>
      </c>
      <c r="H14" s="59">
        <v>2.4039656593505563</v>
      </c>
      <c r="I14" s="59">
        <v>0.63399094343937301</v>
      </c>
      <c r="J14" s="59">
        <v>1.7989743016521009</v>
      </c>
      <c r="K14" s="59">
        <v>5.3999228621019149E-2</v>
      </c>
      <c r="L14" s="59">
        <v>0.20899701447764818</v>
      </c>
      <c r="M14" s="59">
        <v>4.049942146576436</v>
      </c>
      <c r="N14" s="52">
        <v>657.22745361108844</v>
      </c>
      <c r="O14" s="52">
        <v>29.210109049381714</v>
      </c>
      <c r="P14" s="53">
        <v>0.78185725222178393</v>
      </c>
      <c r="Q14" s="53">
        <v>0.58517585128928029</v>
      </c>
      <c r="R14" s="53">
        <v>0.15432674281090006</v>
      </c>
      <c r="S14" s="53">
        <v>0.43790821816531417</v>
      </c>
      <c r="T14" s="53">
        <v>1.314454907222177E-2</v>
      </c>
      <c r="U14" s="53">
        <v>5.0874273261006485E-2</v>
      </c>
      <c r="V14" s="53">
        <v>0.98584118041663271</v>
      </c>
      <c r="W14" s="53">
        <v>0</v>
      </c>
      <c r="X14" s="53">
        <v>3.2374537529731393E-2</v>
      </c>
      <c r="Y14" s="53">
        <v>1.314454907222177E-2</v>
      </c>
      <c r="Z14" s="53">
        <v>0.25096352024927121</v>
      </c>
      <c r="AA14" s="53">
        <v>0.17160939066511754</v>
      </c>
      <c r="AB14" s="52">
        <v>21.367521367521366</v>
      </c>
      <c r="AC14" s="53">
        <v>0.35241801000555867</v>
      </c>
      <c r="AD14" s="53">
        <v>5.1604938271604936E-2</v>
      </c>
      <c r="AE14" s="53">
        <v>4.4444444444444446E-2</v>
      </c>
      <c r="AF14" s="60">
        <v>-19.309999999999999</v>
      </c>
      <c r="AG14" s="60">
        <v>-63.85</v>
      </c>
      <c r="AH14" s="60"/>
      <c r="AI14" s="60"/>
      <c r="AJ14" s="105">
        <f>(AF14+1000)/(AG14+1000)</f>
        <v>1.0475778454307536</v>
      </c>
    </row>
    <row r="15" spans="1:36" s="20" customFormat="1" ht="12">
      <c r="A15" s="44">
        <v>440</v>
      </c>
      <c r="B15" s="53">
        <v>134.14634146341464</v>
      </c>
      <c r="C15" s="44">
        <v>430</v>
      </c>
      <c r="D15" s="52">
        <v>991229.06821576646</v>
      </c>
      <c r="E15" s="52">
        <v>8579.818819965978</v>
      </c>
      <c r="F15" s="52">
        <v>169.9964101858061</v>
      </c>
      <c r="G15" s="59">
        <v>4.8318979648106763</v>
      </c>
      <c r="H15" s="59">
        <v>1.8749604064610967</v>
      </c>
      <c r="I15" s="59">
        <v>0.11099765606249692</v>
      </c>
      <c r="J15" s="59">
        <v>1.8219615256384631</v>
      </c>
      <c r="K15" s="59">
        <v>0.52998880822633665</v>
      </c>
      <c r="L15" s="59">
        <v>9.9997888344591834E-2</v>
      </c>
      <c r="M15" s="59">
        <v>10.375780894634847</v>
      </c>
      <c r="N15" s="52">
        <v>10275.829516935997</v>
      </c>
      <c r="O15" s="52">
        <v>203.60035173416313</v>
      </c>
      <c r="P15" s="53">
        <v>5.7870405857616252</v>
      </c>
      <c r="Q15" s="53">
        <v>2.2455921147150346</v>
      </c>
      <c r="R15" s="53">
        <v>0.13293905319113006</v>
      </c>
      <c r="S15" s="53">
        <v>2.18211671093909</v>
      </c>
      <c r="T15" s="53">
        <v>0.63475403775944983</v>
      </c>
      <c r="U15" s="53">
        <v>0.11976491278480186</v>
      </c>
      <c r="V15" s="53">
        <v>12.426807350551039</v>
      </c>
      <c r="W15" s="53">
        <v>0</v>
      </c>
      <c r="X15" s="53">
        <v>7.305659679872914E-2</v>
      </c>
      <c r="Y15" s="53">
        <v>3.5929473835440554E-2</v>
      </c>
      <c r="Z15" s="53">
        <v>1.0347688464606879</v>
      </c>
      <c r="AA15" s="53">
        <v>0.61798694996957748</v>
      </c>
      <c r="AB15" s="52">
        <v>25.346652750857313</v>
      </c>
      <c r="AC15" s="53">
        <v>6.092206366630077E-2</v>
      </c>
      <c r="AD15" s="53">
        <v>9.6376252891287595E-3</v>
      </c>
      <c r="AE15" s="53">
        <v>1.9813519813519812E-2</v>
      </c>
      <c r="AF15" s="44"/>
      <c r="AG15" s="44"/>
      <c r="AH15" s="44"/>
      <c r="AI15" s="44"/>
    </row>
    <row r="16" spans="1:36" s="20" customFormat="1" ht="12">
      <c r="A16" s="44">
        <v>470</v>
      </c>
      <c r="B16" s="53">
        <v>143.29268292682929</v>
      </c>
      <c r="C16" s="44">
        <v>711</v>
      </c>
      <c r="D16" s="52">
        <v>993111.62674750853</v>
      </c>
      <c r="E16" s="52">
        <v>6670.4139271999211</v>
      </c>
      <c r="F16" s="52">
        <v>208.01290807460023</v>
      </c>
      <c r="G16" s="59">
        <v>3.4472139141016687</v>
      </c>
      <c r="H16" s="59">
        <v>1.3520839024849016</v>
      </c>
      <c r="I16" s="59">
        <v>0.10000620580509628</v>
      </c>
      <c r="J16" s="59">
        <v>0.7470463573640691</v>
      </c>
      <c r="K16" s="59">
        <v>5.0003102902548141E-2</v>
      </c>
      <c r="L16" s="59">
        <v>7.4004592295771235E-2</v>
      </c>
      <c r="M16" s="59">
        <v>3.5142180719910829</v>
      </c>
      <c r="N16" s="52">
        <v>2195.3261026227592</v>
      </c>
      <c r="O16" s="52">
        <v>68.459944429615263</v>
      </c>
      <c r="P16" s="53">
        <v>1.1345260983119416</v>
      </c>
      <c r="Q16" s="53">
        <v>0.44498963879249931</v>
      </c>
      <c r="R16" s="53">
        <v>3.2913434821930425E-2</v>
      </c>
      <c r="S16" s="53">
        <v>0.24586335811982021</v>
      </c>
      <c r="T16" s="53">
        <v>1.6456717410965212E-2</v>
      </c>
      <c r="U16" s="53">
        <v>2.4355941768228508E-2</v>
      </c>
      <c r="V16" s="53">
        <v>1.1565780996426349</v>
      </c>
      <c r="W16" s="53">
        <v>0</v>
      </c>
      <c r="X16" s="53">
        <v>1.5469314366307297E-2</v>
      </c>
      <c r="Y16" s="53">
        <v>6.2535526161667798E-3</v>
      </c>
      <c r="Z16" s="53">
        <v>0.18332783195815247</v>
      </c>
      <c r="AA16" s="53">
        <v>1.2770412710909004E-2</v>
      </c>
      <c r="AB16" s="52">
        <v>43.342362992290056</v>
      </c>
      <c r="AC16" s="53">
        <v>0.13386880856760375</v>
      </c>
      <c r="AD16" s="53">
        <v>2.105862265224815E-2</v>
      </c>
      <c r="AE16" s="53">
        <v>3.1184407796101949E-2</v>
      </c>
      <c r="AF16" s="60">
        <v>-16.38</v>
      </c>
      <c r="AG16" s="60">
        <v>-74.2</v>
      </c>
      <c r="AH16" s="60"/>
      <c r="AI16" s="60"/>
      <c r="AJ16" s="105">
        <f>(AF16+1000)/(AG16+1000)</f>
        <v>1.062454093756751</v>
      </c>
    </row>
    <row r="17" spans="1:36" s="20" customFormat="1" ht="12">
      <c r="A17" s="44">
        <v>500</v>
      </c>
      <c r="B17" s="53">
        <v>152.4390243902439</v>
      </c>
      <c r="C17" s="44">
        <v>622</v>
      </c>
      <c r="D17" s="52">
        <v>998181.38170195022</v>
      </c>
      <c r="E17" s="52">
        <v>1499.9870491118179</v>
      </c>
      <c r="F17" s="52">
        <v>309.99732348310903</v>
      </c>
      <c r="G17" s="59">
        <v>3.2589718620369426</v>
      </c>
      <c r="H17" s="59">
        <v>1.1419901400571306</v>
      </c>
      <c r="I17" s="59">
        <v>0.19399832501846179</v>
      </c>
      <c r="J17" s="59">
        <v>0.74399357635946162</v>
      </c>
      <c r="K17" s="59">
        <v>4.4999611473354531E-2</v>
      </c>
      <c r="L17" s="59">
        <v>0.64099446565378349</v>
      </c>
      <c r="M17" s="59">
        <v>1.5419866864869487</v>
      </c>
      <c r="N17" s="52">
        <v>778.93218145195681</v>
      </c>
      <c r="O17" s="52">
        <v>160.97931750007106</v>
      </c>
      <c r="P17" s="53">
        <v>1.6923599862346179</v>
      </c>
      <c r="Q17" s="53">
        <v>0.59302703414542313</v>
      </c>
      <c r="R17" s="53">
        <v>0.1007418954677864</v>
      </c>
      <c r="S17" s="53">
        <v>0.38635036200017053</v>
      </c>
      <c r="T17" s="53">
        <v>2.3367965443558698E-2</v>
      </c>
      <c r="U17" s="53">
        <v>0.33286368554046952</v>
      </c>
      <c r="V17" s="53">
        <v>0.80074228253261159</v>
      </c>
      <c r="W17" s="53">
        <v>0</v>
      </c>
      <c r="X17" s="53">
        <v>1.4540067387103194E-2</v>
      </c>
      <c r="Y17" s="53">
        <v>1.2982203024199279E-2</v>
      </c>
      <c r="Z17" s="53">
        <v>0.31365002506465456</v>
      </c>
      <c r="AA17" s="53">
        <v>0.21290812959686817</v>
      </c>
      <c r="AB17" s="52">
        <v>70.438536696205418</v>
      </c>
      <c r="AC17" s="53">
        <v>0.260752688172043</v>
      </c>
      <c r="AD17" s="53">
        <v>0.41569390402075229</v>
      </c>
      <c r="AE17" s="53">
        <v>0.20666666666666667</v>
      </c>
      <c r="AF17" s="60"/>
      <c r="AG17" s="60"/>
      <c r="AH17" s="60"/>
      <c r="AI17" s="60"/>
    </row>
    <row r="18" spans="1:36" s="20" customFormat="1" ht="12">
      <c r="A18" s="44">
        <v>610</v>
      </c>
      <c r="B18" s="53">
        <v>185.97560975609758</v>
      </c>
      <c r="C18" s="44">
        <v>719</v>
      </c>
      <c r="D18" s="52">
        <v>998311.41951334919</v>
      </c>
      <c r="E18" s="52">
        <v>1519.9869357122875</v>
      </c>
      <c r="F18" s="52">
        <v>159.99862481181972</v>
      </c>
      <c r="G18" s="59">
        <v>2.6919768624588669</v>
      </c>
      <c r="H18" s="59">
        <v>1.2339893938611597</v>
      </c>
      <c r="I18" s="59">
        <v>0.20699822085029176</v>
      </c>
      <c r="J18" s="59">
        <v>0.86899253100919593</v>
      </c>
      <c r="K18" s="59">
        <v>4.6999596038472043E-2</v>
      </c>
      <c r="L18" s="59">
        <v>9.7999157697239589E-2</v>
      </c>
      <c r="M18" s="59">
        <v>2.1229817529718331</v>
      </c>
      <c r="N18" s="52">
        <v>477.77058062722801</v>
      </c>
      <c r="O18" s="52">
        <v>50.291640066023987</v>
      </c>
      <c r="P18" s="53">
        <v>0.84615684411085368</v>
      </c>
      <c r="Q18" s="53">
        <v>0.38787427400921004</v>
      </c>
      <c r="R18" s="53">
        <v>6.5064809335418541E-2</v>
      </c>
      <c r="S18" s="53">
        <v>0.27314647010859283</v>
      </c>
      <c r="T18" s="53">
        <v>1.4773169269394548E-2</v>
      </c>
      <c r="U18" s="53">
        <v>3.0803629540439699E-2</v>
      </c>
      <c r="V18" s="53">
        <v>0.66730719912605596</v>
      </c>
      <c r="W18" s="53">
        <v>0</v>
      </c>
      <c r="X18" s="53">
        <v>1.2572910016505998E-2</v>
      </c>
      <c r="Y18" s="53">
        <v>6.2864550082529988E-3</v>
      </c>
      <c r="Z18" s="53">
        <v>0.24925794107723143</v>
      </c>
      <c r="AA18" s="53">
        <v>0.14836033819477076</v>
      </c>
      <c r="AB18" s="52">
        <v>40.753948038716246</v>
      </c>
      <c r="AC18" s="53">
        <v>0.23820483314154201</v>
      </c>
      <c r="AD18" s="53">
        <v>4.6161092793217146E-2</v>
      </c>
      <c r="AE18" s="53">
        <v>0.10526315789473684</v>
      </c>
      <c r="AF18" s="44"/>
      <c r="AG18" s="44"/>
      <c r="AH18" s="44"/>
      <c r="AI18" s="44"/>
    </row>
    <row r="19" spans="1:36" s="20" customFormat="1" ht="12">
      <c r="A19" s="44">
        <v>640</v>
      </c>
      <c r="B19" s="53">
        <v>195.1219512195122</v>
      </c>
      <c r="C19" s="44">
        <v>650</v>
      </c>
      <c r="D19" s="52">
        <v>997821.35786921973</v>
      </c>
      <c r="E19" s="52">
        <v>1739.9849299905218</v>
      </c>
      <c r="F19" s="52">
        <v>429.99627580225535</v>
      </c>
      <c r="G19" s="59">
        <v>3.2989714276084663</v>
      </c>
      <c r="H19" s="59">
        <v>1.2219894163496652</v>
      </c>
      <c r="I19" s="59">
        <v>0.16899853630367712</v>
      </c>
      <c r="J19" s="59">
        <v>0.74699353028903437</v>
      </c>
      <c r="K19" s="59">
        <v>3.8999662223925487E-2</v>
      </c>
      <c r="L19" s="59">
        <v>7.599934176970094E-2</v>
      </c>
      <c r="M19" s="59">
        <v>2.0169825309143001</v>
      </c>
      <c r="N19" s="52">
        <v>789.68546822646783</v>
      </c>
      <c r="O19" s="52">
        <v>195.15215594102361</v>
      </c>
      <c r="P19" s="53">
        <v>1.497225494068458</v>
      </c>
      <c r="Q19" s="53">
        <v>0.55459519665100199</v>
      </c>
      <c r="R19" s="53">
        <v>7.6699335707053465E-2</v>
      </c>
      <c r="S19" s="53">
        <v>0.3390201406696387</v>
      </c>
      <c r="T19" s="53">
        <v>1.7699846701627723E-2</v>
      </c>
      <c r="U19" s="53">
        <v>3.4492008957018122E-2</v>
      </c>
      <c r="V19" s="53">
        <v>0.91539976403033629</v>
      </c>
      <c r="W19" s="53">
        <v>0</v>
      </c>
      <c r="X19" s="53">
        <v>1.3615266693559789E-2</v>
      </c>
      <c r="Y19" s="53">
        <v>4.5384222311865962E-3</v>
      </c>
      <c r="Z19" s="53">
        <v>0.30089739392767134</v>
      </c>
      <c r="AA19" s="53">
        <v>0.17654462479315861</v>
      </c>
      <c r="AB19" s="52">
        <v>95.111700951117001</v>
      </c>
      <c r="AC19" s="53">
        <v>0.22623828647925034</v>
      </c>
      <c r="AD19" s="53">
        <v>3.7679722359940507E-2</v>
      </c>
      <c r="AE19" s="53">
        <v>0.2471264367816092</v>
      </c>
      <c r="AF19" s="44"/>
      <c r="AG19" s="44"/>
      <c r="AH19" s="44"/>
      <c r="AI19" s="44"/>
    </row>
    <row r="20" spans="1:36" s="20" customFormat="1" ht="12">
      <c r="A20" s="44">
        <v>670</v>
      </c>
      <c r="B20" s="53">
        <v>204.26829268292684</v>
      </c>
      <c r="C20" s="44">
        <v>613</v>
      </c>
      <c r="D20" s="52">
        <v>947038.13455921202</v>
      </c>
      <c r="E20" s="52">
        <v>799.98997692557907</v>
      </c>
      <c r="F20" s="52">
        <v>52149.346620836186</v>
      </c>
      <c r="G20" s="59">
        <v>1.5209809436297572</v>
      </c>
      <c r="H20" s="59">
        <v>2.0999736894296452</v>
      </c>
      <c r="I20" s="59">
        <v>1.6309795654570243</v>
      </c>
      <c r="J20" s="59">
        <v>0.65599178107897482</v>
      </c>
      <c r="K20" s="59">
        <v>1.4339820336391005</v>
      </c>
      <c r="L20" s="59">
        <v>3.4999561490494088E-2</v>
      </c>
      <c r="M20" s="59">
        <v>4.3989448856195281</v>
      </c>
      <c r="N20" s="52">
        <v>433.27352747029744</v>
      </c>
      <c r="O20" s="52">
        <v>28244.018071970011</v>
      </c>
      <c r="P20" s="53">
        <v>0.82376129410290289</v>
      </c>
      <c r="Q20" s="53">
        <v>1.1373430096095309</v>
      </c>
      <c r="R20" s="53">
        <v>0.88333640413006886</v>
      </c>
      <c r="S20" s="53">
        <v>0.35528429252564386</v>
      </c>
      <c r="T20" s="53">
        <v>0.77664279799050806</v>
      </c>
      <c r="U20" s="53">
        <v>1.8955716826825512E-2</v>
      </c>
      <c r="V20" s="53">
        <v>2.3824628091772979</v>
      </c>
      <c r="W20" s="53">
        <v>1.2456613914771049E-2</v>
      </c>
      <c r="X20" s="53">
        <v>9.7486543680816908E-3</v>
      </c>
      <c r="Y20" s="53">
        <v>4.8743271840408454E-3</v>
      </c>
      <c r="Z20" s="53">
        <v>0.25617297311681336</v>
      </c>
      <c r="AA20" s="53">
        <v>0.1245661391477105</v>
      </c>
      <c r="AB20" s="52">
        <v>14402.098867716099</v>
      </c>
      <c r="AC20" s="53">
        <v>4.5855026031237492E-2</v>
      </c>
      <c r="AD20" s="53">
        <v>2.257336343115124E-3</v>
      </c>
      <c r="AE20" s="53">
        <v>1.6551724137931034</v>
      </c>
      <c r="AF20" s="60">
        <v>-19.13</v>
      </c>
      <c r="AG20" s="60">
        <v>-71.75</v>
      </c>
      <c r="AH20" s="60">
        <v>-50.43</v>
      </c>
      <c r="AI20" s="60"/>
      <c r="AJ20" s="105">
        <f>(AF20+1000)/(AG20+1000)</f>
        <v>1.0566873148397522</v>
      </c>
    </row>
    <row r="21" spans="1:36" s="20" customFormat="1" ht="12">
      <c r="A21" s="44">
        <v>700</v>
      </c>
      <c r="B21" s="53">
        <v>213.41463414634148</v>
      </c>
      <c r="C21" s="44">
        <v>695</v>
      </c>
      <c r="D21" s="52">
        <v>991436.17206493951</v>
      </c>
      <c r="E21" s="52">
        <v>299.99884170447211</v>
      </c>
      <c r="F21" s="52">
        <v>8249.9681468729832</v>
      </c>
      <c r="G21" s="59">
        <v>6.9199732819831574</v>
      </c>
      <c r="H21" s="59">
        <v>3.2589874170495823</v>
      </c>
      <c r="I21" s="59">
        <v>0.58099775676766097</v>
      </c>
      <c r="J21" s="59">
        <v>1.2019953590959183</v>
      </c>
      <c r="K21" s="59">
        <v>0</v>
      </c>
      <c r="L21" s="59">
        <v>0.17999930502268327</v>
      </c>
      <c r="M21" s="59">
        <v>1.0289960270463394</v>
      </c>
      <c r="N21" s="52">
        <v>107.9132524116806</v>
      </c>
      <c r="O21" s="52">
        <v>2967.6144413212164</v>
      </c>
      <c r="P21" s="53">
        <v>2.4891990222960994</v>
      </c>
      <c r="Q21" s="53">
        <v>1.1722976320322238</v>
      </c>
      <c r="R21" s="53">
        <v>0.20899199883728808</v>
      </c>
      <c r="S21" s="53">
        <v>0.43237243132946701</v>
      </c>
      <c r="T21" s="53">
        <v>0</v>
      </c>
      <c r="U21" s="53">
        <v>6.4747951447008373E-2</v>
      </c>
      <c r="V21" s="53">
        <v>0.3701424557720645</v>
      </c>
      <c r="W21" s="53">
        <v>0</v>
      </c>
      <c r="X21" s="53">
        <v>0</v>
      </c>
      <c r="Y21" s="53">
        <v>0</v>
      </c>
      <c r="Z21" s="53">
        <v>0.16618640871398818</v>
      </c>
      <c r="AA21" s="53">
        <v>8.2014071832877261E-2</v>
      </c>
      <c r="AB21" s="52">
        <v>810.49218980253454</v>
      </c>
      <c r="AC21" s="53">
        <v>0.48336106489184688</v>
      </c>
      <c r="AD21" s="53">
        <v>0.17492711370262393</v>
      </c>
      <c r="AE21" s="53">
        <v>27.5</v>
      </c>
      <c r="AF21" s="60"/>
      <c r="AG21" s="60"/>
      <c r="AH21" s="60"/>
      <c r="AI21" s="60"/>
    </row>
    <row r="22" spans="1:36" s="20" customFormat="1" ht="12">
      <c r="A22" s="44">
        <v>730</v>
      </c>
      <c r="B22" s="53">
        <v>222.5609756097561</v>
      </c>
      <c r="C22" s="44">
        <v>743</v>
      </c>
      <c r="D22" s="52">
        <v>988076.33359565772</v>
      </c>
      <c r="E22" s="52">
        <v>729.98251545878975</v>
      </c>
      <c r="F22" s="52">
        <v>11169.732462568058</v>
      </c>
      <c r="G22" s="59">
        <v>7.736814687814598</v>
      </c>
      <c r="H22" s="59">
        <v>4.1699001225522645</v>
      </c>
      <c r="I22" s="59">
        <v>0.62098512616425816</v>
      </c>
      <c r="J22" s="59">
        <v>2.2309465643678901</v>
      </c>
      <c r="K22" s="59">
        <v>8.0998059934468458E-2</v>
      </c>
      <c r="L22" s="59">
        <v>0.24399415585197903</v>
      </c>
      <c r="M22" s="59">
        <v>7.5968180410142825</v>
      </c>
      <c r="N22" s="52">
        <v>198.46092614088235</v>
      </c>
      <c r="O22" s="52">
        <v>3036.724034237885</v>
      </c>
      <c r="P22" s="53">
        <v>2.1034139528109681</v>
      </c>
      <c r="Q22" s="53">
        <v>1.1336740575444924</v>
      </c>
      <c r="R22" s="53">
        <v>0.1688277193609424</v>
      </c>
      <c r="S22" s="53">
        <v>0.60652921400042248</v>
      </c>
      <c r="T22" s="53">
        <v>2.2021006873166396E-2</v>
      </c>
      <c r="U22" s="53">
        <v>6.6334884901883953E-2</v>
      </c>
      <c r="V22" s="53">
        <v>2.0653529532771002</v>
      </c>
      <c r="W22" s="53">
        <v>0</v>
      </c>
      <c r="X22" s="53">
        <v>2.3108464002705484E-2</v>
      </c>
      <c r="Y22" s="53">
        <v>1.7399314072625301E-2</v>
      </c>
      <c r="Z22" s="53">
        <v>0.2033544832238082</v>
      </c>
      <c r="AA22" s="53">
        <v>0.1016772416119041</v>
      </c>
      <c r="AB22" s="52">
        <v>938.10363651633497</v>
      </c>
      <c r="AC22" s="53">
        <v>0.27835051546391754</v>
      </c>
      <c r="AD22" s="53">
        <v>3.2117941292615505E-2</v>
      </c>
      <c r="AE22" s="53">
        <v>15.301369863013699</v>
      </c>
      <c r="AF22" s="44"/>
      <c r="AG22" s="44"/>
      <c r="AH22" s="44"/>
      <c r="AI22" s="44"/>
    </row>
    <row r="23" spans="1:36" s="20" customFormat="1" ht="12">
      <c r="A23" s="44">
        <v>760</v>
      </c>
      <c r="B23" s="53">
        <v>231.70731707317074</v>
      </c>
      <c r="C23" s="44">
        <v>703</v>
      </c>
      <c r="D23" s="52">
        <v>981916.81973052886</v>
      </c>
      <c r="E23" s="52">
        <v>1279.9828187906235</v>
      </c>
      <c r="F23" s="52">
        <v>16789.774630855132</v>
      </c>
      <c r="G23" s="59">
        <v>6.4529133825436666</v>
      </c>
      <c r="H23" s="59">
        <v>2.2359699865748706</v>
      </c>
      <c r="I23" s="59">
        <v>0.24999664429504365</v>
      </c>
      <c r="J23" s="59">
        <v>0.81198910067030183</v>
      </c>
      <c r="K23" s="59">
        <v>4.4999395973107856E-2</v>
      </c>
      <c r="L23" s="59">
        <v>0.10499859060391832</v>
      </c>
      <c r="M23" s="59">
        <v>2.4889665906014544</v>
      </c>
      <c r="N23" s="52">
        <v>440.61997460502272</v>
      </c>
      <c r="O23" s="52">
        <v>5779.6948231393217</v>
      </c>
      <c r="P23" s="53">
        <v>2.221344293848603</v>
      </c>
      <c r="Q23" s="53">
        <v>0.76970801813814904</v>
      </c>
      <c r="R23" s="53">
        <v>8.6058588790043494E-2</v>
      </c>
      <c r="S23" s="53">
        <v>0.27951829639006132</v>
      </c>
      <c r="T23" s="53">
        <v>1.549054598220783E-2</v>
      </c>
      <c r="U23" s="53">
        <v>3.6144607291818266E-2</v>
      </c>
      <c r="V23" s="53">
        <v>0.85679930999367304</v>
      </c>
      <c r="W23" s="53">
        <v>0</v>
      </c>
      <c r="X23" s="53">
        <v>1.962135824412992E-2</v>
      </c>
      <c r="Y23" s="53">
        <v>8.9500932341645238E-3</v>
      </c>
      <c r="Z23" s="53">
        <v>0.17762492726264978</v>
      </c>
      <c r="AA23" s="53">
        <v>0.1493977101395155</v>
      </c>
      <c r="AB23" s="52">
        <v>1932.3282310967891</v>
      </c>
      <c r="AC23" s="53">
        <v>0.30788177339901474</v>
      </c>
      <c r="AD23" s="53">
        <v>4.2185616713539577E-2</v>
      </c>
      <c r="AE23" s="53">
        <v>13.1171875</v>
      </c>
      <c r="AF23" s="60">
        <v>-22.06</v>
      </c>
      <c r="AG23" s="60">
        <v>-62.53</v>
      </c>
      <c r="AH23" s="60"/>
      <c r="AI23" s="60"/>
      <c r="AJ23" s="105">
        <f>(AF23+1000)/(AG23+1000)</f>
        <v>1.0431693814202054</v>
      </c>
    </row>
    <row r="24" spans="1:36" s="20" customFormat="1" ht="12">
      <c r="A24" s="44">
        <v>790</v>
      </c>
      <c r="B24" s="53">
        <v>240.85365853658539</v>
      </c>
      <c r="C24" s="44">
        <v>684</v>
      </c>
      <c r="D24" s="52">
        <v>987985.83030722186</v>
      </c>
      <c r="E24" s="52">
        <v>2129.9694519781201</v>
      </c>
      <c r="F24" s="52">
        <v>9869.8584464901614</v>
      </c>
      <c r="G24" s="59">
        <v>5.3959226116779044</v>
      </c>
      <c r="H24" s="59">
        <v>2.0319708574739623</v>
      </c>
      <c r="I24" s="59">
        <v>0.33499519549890622</v>
      </c>
      <c r="J24" s="59">
        <v>1.1789830910245087</v>
      </c>
      <c r="K24" s="59">
        <v>4.5999340277461748E-2</v>
      </c>
      <c r="L24" s="59">
        <v>0.14899786307264784</v>
      </c>
      <c r="M24" s="59">
        <v>3.5809486420345764</v>
      </c>
      <c r="N24" s="52">
        <v>812.75150141270376</v>
      </c>
      <c r="O24" s="52">
        <v>3766.130196687036</v>
      </c>
      <c r="P24" s="53">
        <v>2.0589704702455163</v>
      </c>
      <c r="Q24" s="53">
        <v>0.77535730087822263</v>
      </c>
      <c r="R24" s="53">
        <v>0.12782711407195108</v>
      </c>
      <c r="S24" s="53">
        <v>0.44987512683829939</v>
      </c>
      <c r="T24" s="53">
        <v>1.7552379842715668E-2</v>
      </c>
      <c r="U24" s="53">
        <v>5.68544477514051E-2</v>
      </c>
      <c r="V24" s="53">
        <v>1.3664146134079305</v>
      </c>
      <c r="W24" s="53">
        <v>0</v>
      </c>
      <c r="X24" s="53">
        <v>1.3355071619457573E-2</v>
      </c>
      <c r="Y24" s="53">
        <v>1.1828777720090994E-2</v>
      </c>
      <c r="Z24" s="53">
        <v>0.315942837168882</v>
      </c>
      <c r="AA24" s="53">
        <v>0.27854863663440083</v>
      </c>
      <c r="AB24" s="52">
        <v>1328.7560581583198</v>
      </c>
      <c r="AC24" s="53">
        <v>0.28413910093299405</v>
      </c>
      <c r="AD24" s="53">
        <v>4.1608489248813177E-2</v>
      </c>
      <c r="AE24" s="53">
        <v>4.6338028169014081</v>
      </c>
      <c r="AF24" s="44"/>
      <c r="AG24" s="44"/>
      <c r="AH24" s="44"/>
      <c r="AI24" s="44"/>
    </row>
    <row r="25" spans="1:36" s="20" customFormat="1" ht="12">
      <c r="A25" s="44">
        <v>820</v>
      </c>
      <c r="B25" s="53">
        <v>250</v>
      </c>
      <c r="C25" s="44">
        <v>757</v>
      </c>
      <c r="D25" s="52">
        <v>964411.38979000982</v>
      </c>
      <c r="E25" s="52">
        <v>5429.7826186528628</v>
      </c>
      <c r="F25" s="52">
        <v>30118.794194074442</v>
      </c>
      <c r="G25" s="59">
        <v>9.0526375776545791</v>
      </c>
      <c r="H25" s="59">
        <v>1.7719290608200502</v>
      </c>
      <c r="I25" s="59">
        <v>0.22299107255241038</v>
      </c>
      <c r="J25" s="59">
        <v>2.8988839431813349</v>
      </c>
      <c r="K25" s="59">
        <v>4.4998198497123165E-2</v>
      </c>
      <c r="L25" s="59">
        <v>0.10899563635969835</v>
      </c>
      <c r="M25" s="59">
        <v>24.417022464505635</v>
      </c>
      <c r="N25" s="52">
        <v>1348.4796992162992</v>
      </c>
      <c r="O25" s="52">
        <v>7479.9647404042225</v>
      </c>
      <c r="P25" s="53">
        <v>2.2482111817689052</v>
      </c>
      <c r="Q25" s="53">
        <v>0.44005635856561365</v>
      </c>
      <c r="R25" s="53">
        <v>5.5379553024905097E-2</v>
      </c>
      <c r="S25" s="53">
        <v>0.71993418932376618</v>
      </c>
      <c r="T25" s="53">
        <v>1.1175246126101926E-2</v>
      </c>
      <c r="U25" s="53">
        <v>2.7068929505446888E-2</v>
      </c>
      <c r="V25" s="53">
        <v>6.0639368868257071</v>
      </c>
      <c r="W25" s="53">
        <v>0</v>
      </c>
      <c r="X25" s="53">
        <v>2.7317268308249151E-2</v>
      </c>
      <c r="Y25" s="53">
        <v>8.6918580980792758E-3</v>
      </c>
      <c r="Z25" s="53">
        <v>0.19146921696054633</v>
      </c>
      <c r="AA25" s="53">
        <v>0.14900328168135898</v>
      </c>
      <c r="AB25" s="52">
        <v>2782.4480369515009</v>
      </c>
      <c r="AC25" s="53">
        <v>7.6923076923076927E-2</v>
      </c>
      <c r="AD25" s="53">
        <v>4.4639200589728888E-3</v>
      </c>
      <c r="AE25" s="53">
        <v>5.5469613259668504</v>
      </c>
      <c r="AF25" s="60">
        <v>-24.67</v>
      </c>
      <c r="AG25" s="60">
        <v>-55.86</v>
      </c>
      <c r="AH25" s="60"/>
      <c r="AI25" s="60"/>
      <c r="AJ25" s="105">
        <f>(AF25+1000)/(AG25+1000)</f>
        <v>1.0330353549261762</v>
      </c>
    </row>
    <row r="26" spans="1:36" s="20" customFormat="1" ht="12">
      <c r="A26" s="44">
        <v>850</v>
      </c>
      <c r="B26" s="53">
        <v>259.14634146341467</v>
      </c>
      <c r="C26" s="44">
        <v>702</v>
      </c>
      <c r="D26" s="52">
        <v>938114.74688912847</v>
      </c>
      <c r="E26" s="52">
        <v>307.99170917118079</v>
      </c>
      <c r="F26" s="52">
        <v>61558.342910967171</v>
      </c>
      <c r="G26" s="59">
        <v>10.50071733119016</v>
      </c>
      <c r="H26" s="59">
        <v>2.5539312507246614</v>
      </c>
      <c r="I26" s="59">
        <v>0.32699119772394847</v>
      </c>
      <c r="J26" s="59">
        <v>1.1379693670026094</v>
      </c>
      <c r="K26" s="59">
        <v>4.5998761759332193E-2</v>
      </c>
      <c r="L26" s="59">
        <v>0.28599230137323928</v>
      </c>
      <c r="M26" s="59">
        <v>2.1319426102368748</v>
      </c>
      <c r="N26" s="52">
        <v>106.61251471310104</v>
      </c>
      <c r="O26" s="52">
        <v>21308.657161488634</v>
      </c>
      <c r="P26" s="53">
        <v>3.6348636915658243</v>
      </c>
      <c r="Q26" s="53">
        <v>0.88405312525084423</v>
      </c>
      <c r="R26" s="53">
        <v>0.11318926075059754</v>
      </c>
      <c r="S26" s="53">
        <v>0.39391247319321088</v>
      </c>
      <c r="T26" s="53">
        <v>1.5922648301307296E-2</v>
      </c>
      <c r="U26" s="53">
        <v>9.899733509073666E-2</v>
      </c>
      <c r="V26" s="53">
        <v>0.73798013431276432</v>
      </c>
      <c r="W26" s="53">
        <v>0</v>
      </c>
      <c r="X26" s="53">
        <v>4.1883487923003976E-2</v>
      </c>
      <c r="Y26" s="53">
        <v>2.6306984149985967E-2</v>
      </c>
      <c r="Z26" s="53">
        <v>0.36725934451493564</v>
      </c>
      <c r="AA26" s="53">
        <v>0.23433984565184873</v>
      </c>
      <c r="AB26" s="52">
        <v>4715.4346993489089</v>
      </c>
      <c r="AC26" s="53">
        <v>0.28734622144112482</v>
      </c>
      <c r="AD26" s="53">
        <v>0.13414634146341461</v>
      </c>
      <c r="AE26" s="53">
        <v>199.87012987012986</v>
      </c>
      <c r="AF26" s="44"/>
      <c r="AG26" s="44"/>
      <c r="AH26" s="44"/>
      <c r="AI26" s="44"/>
    </row>
    <row r="27" spans="1:36" s="20" customFormat="1" ht="12">
      <c r="A27" s="44">
        <v>880</v>
      </c>
      <c r="B27" s="53">
        <v>268.29268292682929</v>
      </c>
      <c r="C27" s="44">
        <v>683</v>
      </c>
      <c r="D27" s="52">
        <v>951711.24124319328</v>
      </c>
      <c r="E27" s="52">
        <v>920.02053393829692</v>
      </c>
      <c r="F27" s="52">
        <v>47351.056828237342</v>
      </c>
      <c r="G27" s="59">
        <v>8.5331904522777027</v>
      </c>
      <c r="H27" s="59">
        <v>3.5220786092724801</v>
      </c>
      <c r="I27" s="59">
        <v>0.33000736543438913</v>
      </c>
      <c r="J27" s="59">
        <v>1.3660304884344714</v>
      </c>
      <c r="K27" s="59">
        <v>0.14600325864672972</v>
      </c>
      <c r="L27" s="59">
        <v>0.11200249978379266</v>
      </c>
      <c r="M27" s="59">
        <v>2.5560570486372685</v>
      </c>
      <c r="N27" s="52">
        <v>352.92149325305104</v>
      </c>
      <c r="O27" s="52">
        <v>18163.948592969526</v>
      </c>
      <c r="P27" s="53">
        <v>3.2733468499220475</v>
      </c>
      <c r="Q27" s="53">
        <v>1.3510755426491803</v>
      </c>
      <c r="R27" s="53">
        <v>0.12659140518859441</v>
      </c>
      <c r="S27" s="53">
        <v>0.52401169541703008</v>
      </c>
      <c r="T27" s="53">
        <v>5.6007106537984179E-2</v>
      </c>
      <c r="U27" s="53">
        <v>4.2964355700371423E-2</v>
      </c>
      <c r="V27" s="53">
        <v>0.98050797473347651</v>
      </c>
      <c r="W27" s="53">
        <v>0</v>
      </c>
      <c r="X27" s="53">
        <v>6.3295702594297204E-2</v>
      </c>
      <c r="Y27" s="53">
        <v>8.4394270125729576E-3</v>
      </c>
      <c r="Z27" s="53">
        <v>0.20523152053302424</v>
      </c>
      <c r="AA27" s="53">
        <v>0.15114246558880662</v>
      </c>
      <c r="AB27" s="52">
        <v>3927.8307756117792</v>
      </c>
      <c r="AC27" s="53">
        <v>0.24158125915080528</v>
      </c>
      <c r="AD27" s="53">
        <v>4.3818466353677622E-2</v>
      </c>
      <c r="AE27" s="53">
        <v>51.467391304347828</v>
      </c>
      <c r="AF27" s="60">
        <v>-21.45</v>
      </c>
      <c r="AG27" s="60">
        <v>-56.41</v>
      </c>
      <c r="AH27" s="60"/>
      <c r="AI27" s="60"/>
      <c r="AJ27" s="105">
        <f>(AF27+1000)/(AG27+1000)</f>
        <v>1.0370499899320678</v>
      </c>
    </row>
    <row r="28" spans="1:36" s="20" customFormat="1" ht="12">
      <c r="A28" s="44">
        <v>980</v>
      </c>
      <c r="B28" s="53">
        <v>298.78048780487808</v>
      </c>
      <c r="C28" s="44">
        <v>609</v>
      </c>
      <c r="D28" s="52">
        <v>983788.38363568566</v>
      </c>
      <c r="E28" s="52">
        <v>769.99873489207857</v>
      </c>
      <c r="F28" s="52">
        <v>15429.974648551653</v>
      </c>
      <c r="G28" s="59">
        <v>6.1159899514285092</v>
      </c>
      <c r="H28" s="59">
        <v>1.3499977819536444</v>
      </c>
      <c r="I28" s="59">
        <v>0.18199970097449131</v>
      </c>
      <c r="J28" s="59">
        <v>0.63099896326870342</v>
      </c>
      <c r="K28" s="59">
        <v>9.7999838986264548E-2</v>
      </c>
      <c r="L28" s="59">
        <v>0.10499982748528344</v>
      </c>
      <c r="M28" s="59">
        <v>1.9819967435793504</v>
      </c>
      <c r="N28" s="52">
        <v>424.82688821631916</v>
      </c>
      <c r="O28" s="52">
        <v>8513.0894612698758</v>
      </c>
      <c r="P28" s="53">
        <v>3.3743392835467629</v>
      </c>
      <c r="Q28" s="53">
        <v>0.74482636245718303</v>
      </c>
      <c r="R28" s="53">
        <v>0.10041362812385726</v>
      </c>
      <c r="S28" s="53">
        <v>0.34813735904480181</v>
      </c>
      <c r="T28" s="53">
        <v>5.4068876682076987E-2</v>
      </c>
      <c r="U28" s="53">
        <v>5.7930939302225336E-2</v>
      </c>
      <c r="V28" s="53">
        <v>1.0935154447334345</v>
      </c>
      <c r="W28" s="53">
        <v>0</v>
      </c>
      <c r="X28" s="53">
        <v>5.4068876682076987E-2</v>
      </c>
      <c r="Y28" s="53">
        <v>2.1517206026540839E-2</v>
      </c>
      <c r="Z28" s="53">
        <v>0.29737882175142338</v>
      </c>
      <c r="AA28" s="53">
        <v>0.27751678541923186</v>
      </c>
      <c r="AB28" s="52">
        <v>2066.7023841414411</v>
      </c>
      <c r="AC28" s="53">
        <v>0.28843106180665606</v>
      </c>
      <c r="AD28" s="53">
        <v>5.2976791120080725E-2</v>
      </c>
      <c r="AE28" s="53">
        <v>20.038961038961038</v>
      </c>
      <c r="AF28" s="44"/>
      <c r="AG28" s="44"/>
      <c r="AH28" s="44"/>
      <c r="AI28" s="44"/>
    </row>
    <row r="29" spans="1:36" s="20" customFormat="1" ht="12">
      <c r="A29" s="44">
        <v>1010</v>
      </c>
      <c r="B29" s="53">
        <v>307.92682926829269</v>
      </c>
      <c r="C29" s="44">
        <v>601</v>
      </c>
      <c r="D29" s="52">
        <v>992962.12481738802</v>
      </c>
      <c r="E29" s="52">
        <v>279.99777933761203</v>
      </c>
      <c r="F29" s="52">
        <v>6749.946466174576</v>
      </c>
      <c r="G29" s="59">
        <v>2.81697765855019</v>
      </c>
      <c r="H29" s="59">
        <v>0.88799295732785533</v>
      </c>
      <c r="I29" s="59">
        <v>0.12399901656379962</v>
      </c>
      <c r="J29" s="59">
        <v>0.77699383766187347</v>
      </c>
      <c r="K29" s="59">
        <v>0</v>
      </c>
      <c r="L29" s="59">
        <v>0.11099911966598192</v>
      </c>
      <c r="M29" s="59">
        <v>2.1799827105571223</v>
      </c>
      <c r="N29" s="52">
        <v>160.26495190039691</v>
      </c>
      <c r="O29" s="52">
        <v>3863.5300904559967</v>
      </c>
      <c r="P29" s="53">
        <v>1.6123798910836362</v>
      </c>
      <c r="Q29" s="53">
        <v>0.50826884745554446</v>
      </c>
      <c r="R29" s="53">
        <v>7.0974478698747206E-2</v>
      </c>
      <c r="S29" s="53">
        <v>0.44473524152360144</v>
      </c>
      <c r="T29" s="53">
        <v>0</v>
      </c>
      <c r="U29" s="53">
        <v>6.3533605931943057E-2</v>
      </c>
      <c r="V29" s="53">
        <v>1.247777125510233</v>
      </c>
      <c r="W29" s="53">
        <v>0</v>
      </c>
      <c r="X29" s="53">
        <v>2.9191116239000864E-2</v>
      </c>
      <c r="Y29" s="53">
        <v>1.0875121736098361E-2</v>
      </c>
      <c r="Z29" s="53">
        <v>0.29076641273357728</v>
      </c>
      <c r="AA29" s="53">
        <v>0.26100292166636074</v>
      </c>
      <c r="AB29" s="52">
        <v>1821.8623481781376</v>
      </c>
      <c r="AC29" s="53">
        <v>0.15958815958815958</v>
      </c>
      <c r="AD29" s="53">
        <v>5.0917431192660546E-2</v>
      </c>
      <c r="AE29" s="53">
        <v>24.107142857142858</v>
      </c>
      <c r="AF29" s="44"/>
      <c r="AG29" s="44"/>
      <c r="AH29" s="44"/>
      <c r="AI29" s="44"/>
    </row>
    <row r="30" spans="1:36" s="20" customFormat="1" ht="12">
      <c r="A30" s="44">
        <v>1040</v>
      </c>
      <c r="B30" s="53">
        <v>317.07317073170736</v>
      </c>
      <c r="C30" s="44">
        <v>682</v>
      </c>
      <c r="D30" s="52">
        <v>934209.63912093826</v>
      </c>
      <c r="E30" s="52">
        <v>2339.9239548113928</v>
      </c>
      <c r="F30" s="52">
        <v>63407.939305380518</v>
      </c>
      <c r="G30" s="59">
        <v>18.817388453692644</v>
      </c>
      <c r="H30" s="59">
        <v>2.5389174877205667</v>
      </c>
      <c r="I30" s="59">
        <v>0.23799226548936386</v>
      </c>
      <c r="J30" s="59">
        <v>2.3719229148771892</v>
      </c>
      <c r="K30" s="59">
        <v>4.3998570090470632E-2</v>
      </c>
      <c r="L30" s="59">
        <v>7.1997660148042847E-2</v>
      </c>
      <c r="M30" s="59">
        <v>17.512430863509369</v>
      </c>
      <c r="N30" s="52">
        <v>902.34604122492112</v>
      </c>
      <c r="O30" s="52">
        <v>24452.035245330022</v>
      </c>
      <c r="P30" s="53">
        <v>7.2565588905002416</v>
      </c>
      <c r="Q30" s="53">
        <v>0.9790840165256729</v>
      </c>
      <c r="R30" s="53">
        <v>9.1777075987833856E-2</v>
      </c>
      <c r="S30" s="53">
        <v>0.91468581614765498</v>
      </c>
      <c r="T30" s="53">
        <v>1.6967190518759202E-2</v>
      </c>
      <c r="U30" s="53">
        <v>2.7764493576151416E-2</v>
      </c>
      <c r="V30" s="53">
        <v>6.7533274444324976</v>
      </c>
      <c r="W30" s="53">
        <v>0</v>
      </c>
      <c r="X30" s="53">
        <v>0</v>
      </c>
      <c r="Y30" s="53">
        <v>0</v>
      </c>
      <c r="Z30" s="53">
        <v>0.21440358928250261</v>
      </c>
      <c r="AA30" s="53">
        <v>0.13380943431839643</v>
      </c>
      <c r="AB30" s="52">
        <v>2969.0499602004029</v>
      </c>
      <c r="AC30" s="53">
        <v>0.10033726812816189</v>
      </c>
      <c r="AD30" s="53">
        <v>4.1112316564837544E-3</v>
      </c>
      <c r="AE30" s="53">
        <v>27.0982905982906</v>
      </c>
      <c r="AF30" s="60">
        <v>-21.29</v>
      </c>
      <c r="AG30" s="60">
        <v>-55.22</v>
      </c>
      <c r="AH30" s="60">
        <v>-51.79</v>
      </c>
      <c r="AI30" s="60"/>
      <c r="AJ30" s="105">
        <f>(AF30+1000)/(AG30+1000)</f>
        <v>1.0359131226317237</v>
      </c>
    </row>
    <row r="31" spans="1:36" s="20" customFormat="1" ht="12">
      <c r="A31" s="44">
        <v>1070</v>
      </c>
      <c r="B31" s="53">
        <v>326.21951219512198</v>
      </c>
      <c r="C31" s="44">
        <v>742</v>
      </c>
      <c r="D31" s="52">
        <v>980607.21680432197</v>
      </c>
      <c r="E31" s="52">
        <v>379.9950463845754</v>
      </c>
      <c r="F31" s="52">
        <v>18999.75231922877</v>
      </c>
      <c r="G31" s="59">
        <v>5.8569236491433108</v>
      </c>
      <c r="H31" s="59">
        <v>1.5209801725024714</v>
      </c>
      <c r="I31" s="59">
        <v>0.1979974189056472</v>
      </c>
      <c r="J31" s="59">
        <v>1.0099868338116347</v>
      </c>
      <c r="K31" s="59">
        <v>5.9999217850196115E-2</v>
      </c>
      <c r="L31" s="59">
        <v>0.13499824016294126</v>
      </c>
      <c r="M31" s="59">
        <v>2.6899649336171256</v>
      </c>
      <c r="N31" s="52">
        <v>103.96090891653478</v>
      </c>
      <c r="O31" s="52">
        <v>5198.0454458267377</v>
      </c>
      <c r="P31" s="53">
        <v>1.6023659040109057</v>
      </c>
      <c r="Q31" s="53">
        <v>0.41611721700539306</v>
      </c>
      <c r="R31" s="53">
        <v>5.4169105172299697E-2</v>
      </c>
      <c r="S31" s="53">
        <v>0.27631715264657924</v>
      </c>
      <c r="T31" s="53">
        <v>1.6414880355242332E-2</v>
      </c>
      <c r="U31" s="53">
        <v>3.6933480799295246E-2</v>
      </c>
      <c r="V31" s="53">
        <v>0.73593380259336438</v>
      </c>
      <c r="W31" s="53">
        <v>0</v>
      </c>
      <c r="X31" s="53">
        <v>3.0641109996452354E-2</v>
      </c>
      <c r="Y31" s="53">
        <v>7.9338588383671277E-3</v>
      </c>
      <c r="Z31" s="53">
        <v>0.2380157651510138</v>
      </c>
      <c r="AA31" s="53">
        <v>0.15156406194673752</v>
      </c>
      <c r="AB31" s="52">
        <v>2575.2236378422331</v>
      </c>
      <c r="AC31" s="53">
        <v>0.19603960396039605</v>
      </c>
      <c r="AD31" s="53">
        <v>5.0185873605947957E-2</v>
      </c>
      <c r="AE31" s="53">
        <v>50</v>
      </c>
      <c r="AF31" s="60"/>
      <c r="AG31" s="60"/>
      <c r="AH31" s="60"/>
      <c r="AI31" s="60"/>
    </row>
    <row r="32" spans="1:36" s="20" customFormat="1" ht="12">
      <c r="A32" s="44">
        <v>1100</v>
      </c>
      <c r="B32" s="53">
        <v>335.36585365853659</v>
      </c>
      <c r="C32" s="44">
        <v>703</v>
      </c>
      <c r="D32" s="52">
        <v>984551.09152541403</v>
      </c>
      <c r="E32" s="52">
        <v>1719.9320300061063</v>
      </c>
      <c r="F32" s="52">
        <v>13689.459006269532</v>
      </c>
      <c r="G32" s="59">
        <v>8.2086756013489097</v>
      </c>
      <c r="H32" s="59">
        <v>2.2889095445837078</v>
      </c>
      <c r="I32" s="59">
        <v>0.25498992305323087</v>
      </c>
      <c r="J32" s="59">
        <v>3.3938658778143749</v>
      </c>
      <c r="K32" s="59">
        <v>0.14099442804119824</v>
      </c>
      <c r="L32" s="59">
        <v>7.5996996674688413E-2</v>
      </c>
      <c r="M32" s="59">
        <v>23.942053833974537</v>
      </c>
      <c r="N32" s="52">
        <v>592.06764048574371</v>
      </c>
      <c r="O32" s="52">
        <v>4712.4453478196692</v>
      </c>
      <c r="P32" s="53">
        <v>2.8257460818299243</v>
      </c>
      <c r="Q32" s="53">
        <v>0.78793187736736481</v>
      </c>
      <c r="R32" s="53">
        <v>8.7777469955735252E-2</v>
      </c>
      <c r="S32" s="53">
        <v>1.1683009138422176</v>
      </c>
      <c r="T32" s="53">
        <v>4.853577750493597E-2</v>
      </c>
      <c r="U32" s="53">
        <v>2.6161128300532861E-2</v>
      </c>
      <c r="V32" s="53">
        <v>8.2417880907849792</v>
      </c>
      <c r="W32" s="53">
        <v>0</v>
      </c>
      <c r="X32" s="53">
        <v>0</v>
      </c>
      <c r="Y32" s="53">
        <v>1.2047888033140136E-2</v>
      </c>
      <c r="Z32" s="53">
        <v>0.29603382024287189</v>
      </c>
      <c r="AA32" s="53">
        <v>0.10911944304301208</v>
      </c>
      <c r="AB32" s="52">
        <v>1304.0579157934844</v>
      </c>
      <c r="AC32" s="53">
        <v>7.5132586918090744E-2</v>
      </c>
      <c r="AD32" s="53">
        <v>3.1742054045023594E-3</v>
      </c>
      <c r="AE32" s="53">
        <v>7.9593023255813957</v>
      </c>
      <c r="AF32" s="44"/>
      <c r="AG32" s="44"/>
      <c r="AH32" s="44"/>
      <c r="AI32" s="44"/>
    </row>
    <row r="33" spans="1:36" s="20" customFormat="1" ht="12">
      <c r="A33" s="44">
        <v>1130</v>
      </c>
      <c r="B33" s="53">
        <v>344.51219512195127</v>
      </c>
      <c r="C33" s="44">
        <v>773</v>
      </c>
      <c r="D33" s="52">
        <v>980249.76619244099</v>
      </c>
      <c r="E33" s="52">
        <v>939.99018650245296</v>
      </c>
      <c r="F33" s="52">
        <v>18799.803730049061</v>
      </c>
      <c r="G33" s="59">
        <v>2.9459692440810921</v>
      </c>
      <c r="H33" s="59">
        <v>1.1709877748876303</v>
      </c>
      <c r="I33" s="59">
        <v>0.19199799554092656</v>
      </c>
      <c r="J33" s="59">
        <v>1.1409880880843606</v>
      </c>
      <c r="K33" s="59">
        <v>4.2999551084686678E-2</v>
      </c>
      <c r="L33" s="59">
        <v>8.9999060409809331E-2</v>
      </c>
      <c r="M33" s="59">
        <v>3.7279610800863243</v>
      </c>
      <c r="N33" s="52">
        <v>209.15693671205932</v>
      </c>
      <c r="O33" s="52">
        <v>4183.1387342411872</v>
      </c>
      <c r="P33" s="53">
        <v>0.65550673995077313</v>
      </c>
      <c r="Q33" s="53">
        <v>0.2605561413721505</v>
      </c>
      <c r="R33" s="53">
        <v>4.2721416860335516E-2</v>
      </c>
      <c r="S33" s="53">
        <v>0.25388091998772311</v>
      </c>
      <c r="T33" s="53">
        <v>9.5678173176793092E-3</v>
      </c>
      <c r="U33" s="53">
        <v>2.0025664153282274E-2</v>
      </c>
      <c r="V33" s="53">
        <v>0.82950751070484807</v>
      </c>
      <c r="W33" s="53">
        <v>0</v>
      </c>
      <c r="X33" s="53">
        <v>7.1202361433892539E-3</v>
      </c>
      <c r="Y33" s="53">
        <v>5.1176697280610264E-3</v>
      </c>
      <c r="Z33" s="53">
        <v>0.17444578551303669</v>
      </c>
      <c r="AA33" s="53">
        <v>6.4527140049465109E-2</v>
      </c>
      <c r="AB33" s="52">
        <v>4566.4318678649506</v>
      </c>
      <c r="AC33" s="53">
        <v>0.16827344434706398</v>
      </c>
      <c r="AD33" s="53">
        <v>2.4141630901287552E-2</v>
      </c>
      <c r="AE33" s="53">
        <v>20</v>
      </c>
      <c r="AF33" s="60">
        <v>-24.51</v>
      </c>
      <c r="AG33" s="60">
        <v>-51.71</v>
      </c>
      <c r="AH33" s="60"/>
      <c r="AI33" s="60"/>
      <c r="AJ33" s="105">
        <f>(AF33+1000)/(AG33+1000)</f>
        <v>1.02868320872307</v>
      </c>
    </row>
    <row r="34" spans="1:36" s="20" customFormat="1" ht="12">
      <c r="A34" s="44">
        <v>1160</v>
      </c>
      <c r="B34" s="53">
        <v>353.65853658536588</v>
      </c>
      <c r="C34" s="44">
        <v>718</v>
      </c>
      <c r="D34" s="52">
        <v>978852.77606651257</v>
      </c>
      <c r="E34" s="52">
        <v>449.99667902450875</v>
      </c>
      <c r="F34" s="52">
        <v>20689.847308926859</v>
      </c>
      <c r="G34" s="59">
        <v>2.4799816977350706</v>
      </c>
      <c r="H34" s="59">
        <v>1.4149895573770663</v>
      </c>
      <c r="I34" s="59">
        <v>0.45499664212478108</v>
      </c>
      <c r="J34" s="59">
        <v>0.55199592627006411</v>
      </c>
      <c r="K34" s="59">
        <v>0.22099836903203651</v>
      </c>
      <c r="L34" s="59">
        <v>5.6999579343104442E-2</v>
      </c>
      <c r="M34" s="59">
        <v>1.3609899558941254</v>
      </c>
      <c r="N34" s="52">
        <v>142.26914503978202</v>
      </c>
      <c r="O34" s="52">
        <v>6541.2191352735326</v>
      </c>
      <c r="P34" s="53">
        <v>0.78406106599702097</v>
      </c>
      <c r="Q34" s="53">
        <v>0.44735742273620338</v>
      </c>
      <c r="R34" s="53">
        <v>0.14384991331800182</v>
      </c>
      <c r="S34" s="53">
        <v>0.17451681791546597</v>
      </c>
      <c r="T34" s="53">
        <v>6.9869957897315163E-2</v>
      </c>
      <c r="U34" s="53">
        <v>1.8020758371705723E-2</v>
      </c>
      <c r="V34" s="53">
        <v>0.43028512533142965</v>
      </c>
      <c r="W34" s="53">
        <v>0</v>
      </c>
      <c r="X34" s="53">
        <v>8.8523023580308804E-3</v>
      </c>
      <c r="Y34" s="53">
        <v>5.0584584903033596E-3</v>
      </c>
      <c r="Z34" s="53">
        <v>0.18747911779686829</v>
      </c>
      <c r="AA34" s="53">
        <v>6.3863038440079928E-2</v>
      </c>
      <c r="AB34" s="52">
        <v>5311.9383825417199</v>
      </c>
      <c r="AC34" s="53">
        <v>0.82427536231884058</v>
      </c>
      <c r="AD34" s="53">
        <v>4.1880969875091843E-2</v>
      </c>
      <c r="AE34" s="53">
        <v>45.977777777777774</v>
      </c>
      <c r="AF34" s="60">
        <v>-24.23</v>
      </c>
      <c r="AG34" s="60">
        <v>-50.24</v>
      </c>
      <c r="AH34" s="60"/>
      <c r="AI34" s="60"/>
    </row>
    <row r="35" spans="1:36" s="20" customFormat="1" ht="12">
      <c r="A35" s="44">
        <v>1180</v>
      </c>
      <c r="B35" s="53">
        <v>359.7560975609756</v>
      </c>
      <c r="C35" s="44">
        <v>726</v>
      </c>
      <c r="D35" s="52">
        <v>957768.72035778046</v>
      </c>
      <c r="E35" s="52">
        <v>989.98834090730918</v>
      </c>
      <c r="F35" s="52">
        <v>41229.514440008446</v>
      </c>
      <c r="G35" s="59">
        <v>1.9849766229303121</v>
      </c>
      <c r="H35" s="59">
        <v>1.7499793904927183</v>
      </c>
      <c r="I35" s="59">
        <v>0.95098880020490006</v>
      </c>
      <c r="J35" s="59">
        <v>0.81299042541175992</v>
      </c>
      <c r="K35" s="59">
        <v>0.7359913322300804</v>
      </c>
      <c r="L35" s="59">
        <v>0.27599674958628018</v>
      </c>
      <c r="M35" s="59">
        <v>4.1489511378024506</v>
      </c>
      <c r="N35" s="52">
        <v>298.63284663732873</v>
      </c>
      <c r="O35" s="52">
        <v>12437.002289754611</v>
      </c>
      <c r="P35" s="53">
        <v>0.59877393997484607</v>
      </c>
      <c r="Q35" s="53">
        <v>0.5278863450659852</v>
      </c>
      <c r="R35" s="53">
        <v>0.28686852237585819</v>
      </c>
      <c r="S35" s="53">
        <v>0.24524091345065477</v>
      </c>
      <c r="T35" s="53">
        <v>0.22201391426775149</v>
      </c>
      <c r="U35" s="53">
        <v>8.3255217850406807E-2</v>
      </c>
      <c r="V35" s="53">
        <v>1.2515431118164415</v>
      </c>
      <c r="W35" s="53">
        <v>0</v>
      </c>
      <c r="X35" s="53">
        <v>1.5384116341922993E-2</v>
      </c>
      <c r="Y35" s="53">
        <v>0</v>
      </c>
      <c r="Z35" s="53">
        <v>0.22201391426775149</v>
      </c>
      <c r="AA35" s="53">
        <v>9.9544282212442922E-2</v>
      </c>
      <c r="AB35" s="52">
        <v>11038.821954484607</v>
      </c>
      <c r="AC35" s="53">
        <v>1.1697416974169741</v>
      </c>
      <c r="AD35" s="53">
        <v>6.6522053506869128E-2</v>
      </c>
      <c r="AE35" s="53">
        <v>41.646464646464644</v>
      </c>
      <c r="AF35" s="60">
        <v>-27.1</v>
      </c>
      <c r="AG35" s="60">
        <v>-48.71</v>
      </c>
      <c r="AH35" s="60"/>
      <c r="AI35" s="60"/>
    </row>
    <row r="36" spans="1:36" s="20" customFormat="1" ht="12">
      <c r="A36" s="44">
        <v>1190</v>
      </c>
      <c r="B36" s="53">
        <v>362.80487804878049</v>
      </c>
      <c r="C36" s="44">
        <v>750</v>
      </c>
      <c r="D36" s="52">
        <v>970150.63222549553</v>
      </c>
      <c r="E36" s="52">
        <v>429.99584796009225</v>
      </c>
      <c r="F36" s="52">
        <v>29409.716019782121</v>
      </c>
      <c r="G36" s="59">
        <v>1.7909827062709887</v>
      </c>
      <c r="H36" s="59">
        <v>1.6679838939475204</v>
      </c>
      <c r="I36" s="59">
        <v>0.87899151245795593</v>
      </c>
      <c r="J36" s="59">
        <v>0.6709935208865625</v>
      </c>
      <c r="K36" s="59">
        <v>0.65399368503697752</v>
      </c>
      <c r="L36" s="59">
        <v>8.9999130968391391E-2</v>
      </c>
      <c r="M36" s="59">
        <v>3.2029690721306401</v>
      </c>
      <c r="N36" s="52">
        <v>111.79892046962402</v>
      </c>
      <c r="O36" s="52">
        <v>7646.526165143353</v>
      </c>
      <c r="P36" s="53">
        <v>0.46565550363045721</v>
      </c>
      <c r="Q36" s="53">
        <v>0.43367581242635544</v>
      </c>
      <c r="R36" s="53">
        <v>0.22853779323906862</v>
      </c>
      <c r="S36" s="53">
        <v>0.1744583154305063</v>
      </c>
      <c r="T36" s="53">
        <v>0.17003835810961421</v>
      </c>
      <c r="U36" s="53">
        <v>2.3399774051781768E-2</v>
      </c>
      <c r="V36" s="53">
        <v>0.8327719587539667</v>
      </c>
      <c r="W36" s="53">
        <v>0</v>
      </c>
      <c r="X36" s="53">
        <v>1.9759809199282385E-2</v>
      </c>
      <c r="Y36" s="53">
        <v>4.9399522998205964E-3</v>
      </c>
      <c r="Z36" s="53">
        <v>0.13779866941604821</v>
      </c>
      <c r="AA36" s="53">
        <v>1.9499811709818141E-2</v>
      </c>
      <c r="AB36" s="52">
        <v>8502.4573576178082</v>
      </c>
      <c r="AC36" s="53">
        <v>1.3099850968703426</v>
      </c>
      <c r="AD36" s="53">
        <v>2.80986575085857E-2</v>
      </c>
      <c r="AE36" s="53">
        <v>68.395348837209298</v>
      </c>
      <c r="AF36" s="44"/>
      <c r="AG36" s="44"/>
      <c r="AH36" s="44"/>
      <c r="AI36" s="44"/>
    </row>
    <row r="37" spans="1:36" s="20" customFormat="1" ht="12">
      <c r="A37" s="44">
        <v>1200</v>
      </c>
      <c r="B37" s="53">
        <v>365.85365853658539</v>
      </c>
      <c r="C37" s="44">
        <v>730</v>
      </c>
      <c r="D37" s="52">
        <v>641339.3698759597</v>
      </c>
      <c r="E37" s="52">
        <v>5417.5755863023887</v>
      </c>
      <c r="F37" s="52">
        <v>353158.20853208698</v>
      </c>
      <c r="G37" s="59">
        <v>10.300165583457416</v>
      </c>
      <c r="H37" s="59">
        <v>14.221135914043771</v>
      </c>
      <c r="I37" s="59">
        <v>11.045082226573996</v>
      </c>
      <c r="J37" s="59">
        <v>4.4424119807679592</v>
      </c>
      <c r="K37" s="59">
        <v>9.7110042384470319</v>
      </c>
      <c r="L37" s="59">
        <v>0.23701893190072953</v>
      </c>
      <c r="M37" s="59">
        <v>29.789893755180259</v>
      </c>
      <c r="N37" s="52">
        <v>1595.5873302123478</v>
      </c>
      <c r="O37" s="52">
        <v>104012.34908821744</v>
      </c>
      <c r="P37" s="53">
        <v>3.0336104115662259</v>
      </c>
      <c r="Q37" s="53">
        <v>4.188416741807413</v>
      </c>
      <c r="R37" s="53">
        <v>3.2530036694704241</v>
      </c>
      <c r="S37" s="53">
        <v>1.3083816107741251</v>
      </c>
      <c r="T37" s="53">
        <v>2.8600902894056333</v>
      </c>
      <c r="U37" s="53">
        <v>6.9806945696790218E-2</v>
      </c>
      <c r="V37" s="53">
        <v>8.7737358320051477</v>
      </c>
      <c r="W37" s="53">
        <v>4.5873135743604999E-2</v>
      </c>
      <c r="X37" s="53">
        <v>3.5900714929777824E-2</v>
      </c>
      <c r="Y37" s="53">
        <v>1.7950357464888912E-2</v>
      </c>
      <c r="Z37" s="53">
        <v>0.94339100898805062</v>
      </c>
      <c r="AA37" s="53">
        <v>0.45873135743605004</v>
      </c>
      <c r="AB37" s="52">
        <v>14402.098867716104</v>
      </c>
      <c r="AC37" s="53">
        <v>2.4862804878048781</v>
      </c>
      <c r="AD37" s="53">
        <v>7.9563537167538084E-3</v>
      </c>
      <c r="AE37" s="53">
        <v>65.1875</v>
      </c>
      <c r="AF37" s="60">
        <v>-29.23</v>
      </c>
      <c r="AG37" s="60">
        <v>-48.31</v>
      </c>
      <c r="AH37" s="60"/>
      <c r="AI37" s="60"/>
      <c r="AJ37" s="105">
        <f>(AF37+1000)/(AG37+1000)</f>
        <v>1.0200485452195567</v>
      </c>
    </row>
    <row r="38" spans="1:36" s="20" customFormat="1" ht="12">
      <c r="A38" s="44">
        <v>1204</v>
      </c>
      <c r="B38" s="53">
        <v>367.07317073170736</v>
      </c>
      <c r="C38" s="44">
        <v>645</v>
      </c>
      <c r="D38" s="52">
        <v>945093.48547060473</v>
      </c>
      <c r="E38" s="52">
        <v>269.99813890282854</v>
      </c>
      <c r="F38" s="52">
        <v>54629.623438005648</v>
      </c>
      <c r="G38" s="59">
        <v>1.743987978690863</v>
      </c>
      <c r="H38" s="59">
        <v>1.2639912873080568</v>
      </c>
      <c r="I38" s="59">
        <v>0.94399349305285241</v>
      </c>
      <c r="J38" s="59">
        <v>0.53899628469860961</v>
      </c>
      <c r="K38" s="59">
        <v>0.66399542307954884</v>
      </c>
      <c r="L38" s="59">
        <v>7.8999455456753548E-2</v>
      </c>
      <c r="M38" s="59">
        <v>1.0979924315381695</v>
      </c>
      <c r="N38" s="52">
        <v>125.58052972224583</v>
      </c>
      <c r="O38" s="52">
        <v>25409.127180467742</v>
      </c>
      <c r="P38" s="53">
        <v>0.81115719939109898</v>
      </c>
      <c r="Q38" s="53">
        <v>0.58790292432932867</v>
      </c>
      <c r="R38" s="53">
        <v>0.43906674095481507</v>
      </c>
      <c r="S38" s="53">
        <v>0.25069594637144632</v>
      </c>
      <c r="T38" s="53">
        <v>0.30883508050211572</v>
      </c>
      <c r="U38" s="53">
        <v>3.6743932770583042E-2</v>
      </c>
      <c r="V38" s="53">
        <v>0.51069415420379971</v>
      </c>
      <c r="W38" s="53">
        <v>1.6744070629632776E-2</v>
      </c>
      <c r="X38" s="53">
        <v>3.2557915113174845E-3</v>
      </c>
      <c r="Y38" s="53">
        <v>3.2557915113174845E-3</v>
      </c>
      <c r="Z38" s="53">
        <v>0.23767278032617636</v>
      </c>
      <c r="AA38" s="53">
        <v>0</v>
      </c>
      <c r="AB38" s="52">
        <v>18161.569148936171</v>
      </c>
      <c r="AC38" s="53">
        <v>1.7513914656771798</v>
      </c>
      <c r="AD38" s="53">
        <v>7.1948998178506376E-2</v>
      </c>
      <c r="AE38" s="53">
        <v>202.33333333333334</v>
      </c>
      <c r="AF38" s="44"/>
      <c r="AG38" s="44"/>
      <c r="AH38" s="44"/>
      <c r="AI38" s="44"/>
    </row>
    <row r="39" spans="1:36" s="20" customFormat="1" ht="12">
      <c r="A39" s="44">
        <v>1210</v>
      </c>
      <c r="B39" s="53">
        <v>368.90243902439028</v>
      </c>
      <c r="C39" s="44">
        <v>623</v>
      </c>
      <c r="D39" s="52">
        <v>947410.8944338935</v>
      </c>
      <c r="E39" s="52">
        <v>569.99452178265108</v>
      </c>
      <c r="F39" s="52">
        <v>52009.50013669418</v>
      </c>
      <c r="G39" s="59">
        <v>1.7829828637516962</v>
      </c>
      <c r="H39" s="59">
        <v>1.454986016129399</v>
      </c>
      <c r="I39" s="59">
        <v>0.91199123485224176</v>
      </c>
      <c r="J39" s="59">
        <v>0.57199450256083584</v>
      </c>
      <c r="K39" s="59">
        <v>0.6259939835718239</v>
      </c>
      <c r="L39" s="59">
        <v>0.19899808742938171</v>
      </c>
      <c r="M39" s="59">
        <v>1.6019846033259775</v>
      </c>
      <c r="N39" s="52">
        <v>294.60391013485344</v>
      </c>
      <c r="O39" s="52">
        <v>26881.314677392504</v>
      </c>
      <c r="P39" s="53">
        <v>0.92154170486042752</v>
      </c>
      <c r="Q39" s="53">
        <v>0.75201524429159972</v>
      </c>
      <c r="R39" s="53">
        <v>0.4713662562157655</v>
      </c>
      <c r="S39" s="53">
        <v>0.29563760806515121</v>
      </c>
      <c r="T39" s="53">
        <v>0.32354745218318992</v>
      </c>
      <c r="U39" s="53">
        <v>0.10285294406462428</v>
      </c>
      <c r="V39" s="53">
        <v>0.82799204216848288</v>
      </c>
      <c r="W39" s="53">
        <v>0</v>
      </c>
      <c r="X39" s="53">
        <v>0.12042580887968572</v>
      </c>
      <c r="Y39" s="53">
        <v>0</v>
      </c>
      <c r="Z39" s="53">
        <v>0.71428526983573237</v>
      </c>
      <c r="AA39" s="53">
        <v>0.43777107348108918</v>
      </c>
      <c r="AB39" s="52">
        <v>16062.384187770227</v>
      </c>
      <c r="AC39" s="53">
        <v>1.5944055944055946</v>
      </c>
      <c r="AD39" s="53">
        <v>0.12421972534332085</v>
      </c>
      <c r="AE39" s="53">
        <v>91.245614035087726</v>
      </c>
      <c r="AF39" s="60">
        <v>-20.65</v>
      </c>
      <c r="AG39" s="60">
        <v>-50.68</v>
      </c>
      <c r="AH39" s="60"/>
      <c r="AI39" s="60"/>
      <c r="AJ39" s="105">
        <f>(AF39+1000)/(AG39+1000)</f>
        <v>1.0316331690051825</v>
      </c>
    </row>
    <row r="40" spans="1:36" s="20" customFormat="1" ht="12">
      <c r="A40" s="44">
        <v>1240</v>
      </c>
      <c r="B40" s="53">
        <v>378.04878048780489</v>
      </c>
      <c r="C40" s="44">
        <v>670</v>
      </c>
      <c r="D40" s="52">
        <v>876886.16701238067</v>
      </c>
      <c r="E40" s="52">
        <v>199.971760187998</v>
      </c>
      <c r="F40" s="52">
        <v>122892.64522353417</v>
      </c>
      <c r="G40" s="59">
        <v>6.3990963260159361</v>
      </c>
      <c r="H40" s="59">
        <v>2.2526818785177976</v>
      </c>
      <c r="I40" s="59">
        <v>2.2466827257121573</v>
      </c>
      <c r="J40" s="59">
        <v>1.0388532941766495</v>
      </c>
      <c r="K40" s="59">
        <v>1.7257562904224228</v>
      </c>
      <c r="L40" s="59">
        <v>8.6987715681779126E-2</v>
      </c>
      <c r="M40" s="59">
        <v>7.3409633165014068</v>
      </c>
      <c r="N40" s="52">
        <v>82.077961271193232</v>
      </c>
      <c r="O40" s="52">
        <v>50441.011099211792</v>
      </c>
      <c r="P40" s="53">
        <v>2.6264947606781832</v>
      </c>
      <c r="Q40" s="53">
        <v>0.92460823371999168</v>
      </c>
      <c r="R40" s="53">
        <v>0.92214589488185583</v>
      </c>
      <c r="S40" s="53">
        <v>0.42639500880384879</v>
      </c>
      <c r="T40" s="53">
        <v>0.70833280577039759</v>
      </c>
      <c r="U40" s="53">
        <v>3.5703913152969051E-2</v>
      </c>
      <c r="V40" s="53">
        <v>3.0130819582655031</v>
      </c>
      <c r="W40" s="53">
        <v>5.1298725794495764E-2</v>
      </c>
      <c r="X40" s="53">
        <v>0</v>
      </c>
      <c r="Y40" s="53">
        <v>0</v>
      </c>
      <c r="Z40" s="53">
        <v>0</v>
      </c>
      <c r="AA40" s="53">
        <v>0</v>
      </c>
      <c r="AB40" s="52">
        <v>14204.322200392926</v>
      </c>
      <c r="AC40" s="53">
        <v>2.1626564003849857</v>
      </c>
      <c r="AD40" s="53">
        <v>1.1849632252792154E-2</v>
      </c>
      <c r="AE40" s="53">
        <v>614.54999999999995</v>
      </c>
      <c r="AF40" s="60">
        <v>-33.770000000000003</v>
      </c>
      <c r="AG40" s="60">
        <v>-48.91</v>
      </c>
      <c r="AH40" s="60"/>
      <c r="AI40" s="60"/>
      <c r="AJ40" s="105">
        <f t="shared" ref="AJ40:AJ50" si="0">(AF40+1000)/(AG40+1000)</f>
        <v>1.0159185776319801</v>
      </c>
    </row>
    <row r="41" spans="1:36" s="20" customFormat="1" ht="12">
      <c r="A41" s="44">
        <v>1250</v>
      </c>
      <c r="B41" s="53">
        <v>381.09756097560978</v>
      </c>
      <c r="C41" s="44">
        <v>672</v>
      </c>
      <c r="D41" s="52">
        <v>916025.41570989334</v>
      </c>
      <c r="E41" s="52">
        <v>1019.9726259746642</v>
      </c>
      <c r="F41" s="52">
        <v>82937.774116018292</v>
      </c>
      <c r="G41" s="59">
        <v>2.6319293642797219</v>
      </c>
      <c r="H41" s="59">
        <v>3.0699176095511951</v>
      </c>
      <c r="I41" s="59">
        <v>3.0319186293678255</v>
      </c>
      <c r="J41" s="59">
        <v>0.72198062348402703</v>
      </c>
      <c r="K41" s="59">
        <v>3.1839145501013051</v>
      </c>
      <c r="L41" s="59">
        <v>0.14599608175715781</v>
      </c>
      <c r="M41" s="59">
        <v>3.20391401335571</v>
      </c>
      <c r="N41" s="52">
        <v>414.36387930220729</v>
      </c>
      <c r="O41" s="52">
        <v>33693.470734632429</v>
      </c>
      <c r="P41" s="53">
        <v>1.0692213042386369</v>
      </c>
      <c r="Q41" s="53">
        <v>1.2471540288801728</v>
      </c>
      <c r="R41" s="53">
        <v>1.2317169431806789</v>
      </c>
      <c r="S41" s="53">
        <v>0.29330462829038595</v>
      </c>
      <c r="T41" s="53">
        <v>1.2934652859786551</v>
      </c>
      <c r="U41" s="53">
        <v>5.9310908213845354E-2</v>
      </c>
      <c r="V41" s="53">
        <v>1.301590067925757</v>
      </c>
      <c r="W41" s="53">
        <v>9.2216275099608891E-2</v>
      </c>
      <c r="X41" s="53">
        <v>0</v>
      </c>
      <c r="Y41" s="53">
        <v>0</v>
      </c>
      <c r="Z41" s="53">
        <v>0.1876824629780586</v>
      </c>
      <c r="AA41" s="53">
        <v>6.4592016479461722E-2</v>
      </c>
      <c r="AB41" s="52">
        <v>14545.773412837603</v>
      </c>
      <c r="AC41" s="53">
        <v>4.1994459833795013</v>
      </c>
      <c r="AD41" s="53">
        <v>4.5568039950062415E-2</v>
      </c>
      <c r="AE41" s="53">
        <v>81.313725490196077</v>
      </c>
      <c r="AF41" s="60">
        <v>-20.74</v>
      </c>
      <c r="AG41" s="60">
        <v>-49.57</v>
      </c>
      <c r="AH41" s="60"/>
      <c r="AI41" s="60"/>
      <c r="AJ41" s="105">
        <f t="shared" si="0"/>
        <v>1.0303336384583821</v>
      </c>
    </row>
    <row r="42" spans="1:36" s="20" customFormat="1" ht="12">
      <c r="A42" s="44">
        <v>1260</v>
      </c>
      <c r="B42" s="53">
        <v>384.14634146341467</v>
      </c>
      <c r="C42" s="44">
        <v>620</v>
      </c>
      <c r="D42" s="52">
        <v>926378.67754197912</v>
      </c>
      <c r="E42" s="52">
        <v>109.99746818827472</v>
      </c>
      <c r="F42" s="52">
        <v>73498.308289438108</v>
      </c>
      <c r="G42" s="59">
        <v>2.4999424588244255</v>
      </c>
      <c r="H42" s="59">
        <v>1.891956452838325</v>
      </c>
      <c r="I42" s="59">
        <v>2.0009539440430699</v>
      </c>
      <c r="J42" s="59">
        <v>0.63798531549199333</v>
      </c>
      <c r="K42" s="59">
        <v>1.6389622760052933</v>
      </c>
      <c r="L42" s="59">
        <v>0.14099675467769757</v>
      </c>
      <c r="M42" s="59">
        <v>2.983931318852834</v>
      </c>
      <c r="N42" s="52">
        <v>57.659963163208531</v>
      </c>
      <c r="O42" s="52">
        <v>38527.339022689339</v>
      </c>
      <c r="P42" s="53">
        <v>1.3104537082547394</v>
      </c>
      <c r="Q42" s="53">
        <v>0.99175136640718675</v>
      </c>
      <c r="R42" s="53">
        <v>1.0488871480870932</v>
      </c>
      <c r="S42" s="53">
        <v>0.33442778634660947</v>
      </c>
      <c r="T42" s="53">
        <v>0.85913345113180706</v>
      </c>
      <c r="U42" s="53">
        <v>7.3909589145567278E-2</v>
      </c>
      <c r="V42" s="53">
        <v>1.564157546172857</v>
      </c>
      <c r="W42" s="53">
        <v>0.11269901890990758</v>
      </c>
      <c r="X42" s="53">
        <v>3.7741066797736485E-2</v>
      </c>
      <c r="Y42" s="53">
        <v>0</v>
      </c>
      <c r="Z42" s="53">
        <v>0.36220940496160992</v>
      </c>
      <c r="AA42" s="53">
        <v>0.12790028192566255</v>
      </c>
      <c r="AB42" s="52">
        <v>16734.97267759563</v>
      </c>
      <c r="AC42" s="53">
        <v>3.1363636363636362</v>
      </c>
      <c r="AD42" s="53">
        <v>4.7252010723860587E-2</v>
      </c>
      <c r="AE42" s="53">
        <v>668.18181818181813</v>
      </c>
      <c r="AF42" s="60">
        <v>-28.1</v>
      </c>
      <c r="AG42" s="60">
        <v>-49.03</v>
      </c>
      <c r="AH42" s="60"/>
      <c r="AI42" s="60"/>
      <c r="AJ42" s="105">
        <f t="shared" si="0"/>
        <v>1.0220091064912669</v>
      </c>
    </row>
    <row r="43" spans="1:36" s="20" customFormat="1" ht="12">
      <c r="A43" s="44">
        <v>1270</v>
      </c>
      <c r="B43" s="53">
        <v>387.19512195121956</v>
      </c>
      <c r="C43" s="44">
        <v>611</v>
      </c>
      <c r="D43" s="52">
        <v>884506.13890429726</v>
      </c>
      <c r="E43" s="52">
        <v>429.9932615755979</v>
      </c>
      <c r="F43" s="52">
        <v>115048.19707970358</v>
      </c>
      <c r="G43" s="59">
        <v>2.9359539906650123</v>
      </c>
      <c r="H43" s="59">
        <v>1.6229745663655706</v>
      </c>
      <c r="I43" s="59">
        <v>1.8189714948977036</v>
      </c>
      <c r="J43" s="59">
        <v>0.76198805888512922</v>
      </c>
      <c r="K43" s="59">
        <v>1.4719769326494885</v>
      </c>
      <c r="L43" s="59">
        <v>0.20099685017836089</v>
      </c>
      <c r="M43" s="59">
        <v>3.8959389467407659</v>
      </c>
      <c r="N43" s="52">
        <v>235.05359961742994</v>
      </c>
      <c r="O43" s="52">
        <v>62890.503804617008</v>
      </c>
      <c r="P43" s="53">
        <v>1.6049241127366844</v>
      </c>
      <c r="Q43" s="53">
        <v>0.88719067948625308</v>
      </c>
      <c r="R43" s="53">
        <v>0.99433139000954662</v>
      </c>
      <c r="S43" s="53">
        <v>0.41653684397321306</v>
      </c>
      <c r="T43" s="53">
        <v>0.80464860148106243</v>
      </c>
      <c r="U43" s="53">
        <v>0.10987389191419401</v>
      </c>
      <c r="V43" s="53">
        <v>2.1296949397895513</v>
      </c>
      <c r="W43" s="53">
        <v>9.2381531012431781E-2</v>
      </c>
      <c r="X43" s="53">
        <v>0.50235873964748401</v>
      </c>
      <c r="Y43" s="53">
        <v>1.25726343981416E-2</v>
      </c>
      <c r="Z43" s="53">
        <v>0.69969443607048909</v>
      </c>
      <c r="AA43" s="53">
        <v>0.31212931484081968</v>
      </c>
      <c r="AB43" s="52">
        <v>25235.797323974555</v>
      </c>
      <c r="AC43" s="53">
        <v>2.3871391076115485</v>
      </c>
      <c r="AD43" s="53">
        <v>5.1591375770020535E-2</v>
      </c>
      <c r="AE43" s="53">
        <v>267.55813953488371</v>
      </c>
      <c r="AF43" s="60">
        <v>-30.97</v>
      </c>
      <c r="AG43" s="60">
        <v>-48.96</v>
      </c>
      <c r="AH43" s="60"/>
      <c r="AI43" s="60"/>
      <c r="AJ43" s="105">
        <f t="shared" si="0"/>
        <v>1.0189161339165544</v>
      </c>
    </row>
    <row r="44" spans="1:36" s="20" customFormat="1" ht="12">
      <c r="A44" s="44">
        <v>1280</v>
      </c>
      <c r="B44" s="53">
        <v>390.2439024390244</v>
      </c>
      <c r="C44" s="44">
        <v>646</v>
      </c>
      <c r="D44" s="52">
        <v>872760.28355976299</v>
      </c>
      <c r="E44" s="52">
        <v>159.99821873983075</v>
      </c>
      <c r="F44" s="52">
        <v>127068.58534543934</v>
      </c>
      <c r="G44" s="59">
        <v>4.0619547782574532</v>
      </c>
      <c r="H44" s="59">
        <v>1.9619781572971746</v>
      </c>
      <c r="I44" s="59">
        <v>1.6159820092722907</v>
      </c>
      <c r="J44" s="59">
        <v>0.65699268570043001</v>
      </c>
      <c r="K44" s="59">
        <v>1.1369873419199223</v>
      </c>
      <c r="L44" s="59">
        <v>0.15299829666996315</v>
      </c>
      <c r="M44" s="59">
        <v>0.86299039232796215</v>
      </c>
      <c r="N44" s="52">
        <v>74.054903100943321</v>
      </c>
      <c r="O44" s="52">
        <v>58813.478356480417</v>
      </c>
      <c r="P44" s="53">
        <v>1.8800688524751985</v>
      </c>
      <c r="Q44" s="53">
        <v>0.90809824927531746</v>
      </c>
      <c r="R44" s="53">
        <v>0.74795452131952767</v>
      </c>
      <c r="S44" s="53">
        <v>0.3040879458582485</v>
      </c>
      <c r="T44" s="53">
        <v>0.52625265516107844</v>
      </c>
      <c r="U44" s="53">
        <v>7.0815001090277038E-2</v>
      </c>
      <c r="V44" s="53">
        <v>0.39943363360071305</v>
      </c>
      <c r="W44" s="53">
        <v>6.0169608769516443E-2</v>
      </c>
      <c r="X44" s="53">
        <v>0</v>
      </c>
      <c r="Y44" s="53">
        <v>0</v>
      </c>
      <c r="Z44" s="53">
        <v>0.19022853234054815</v>
      </c>
      <c r="AA44" s="53">
        <v>6.5723726502087187E-2</v>
      </c>
      <c r="AB44" s="52">
        <v>21093.957503320049</v>
      </c>
      <c r="AC44" s="53">
        <v>2.4596651445966513</v>
      </c>
      <c r="AD44" s="53">
        <v>0.17728852838933951</v>
      </c>
      <c r="AE44" s="53">
        <v>794.1875</v>
      </c>
      <c r="AF44" s="60">
        <v>-18.739999999999998</v>
      </c>
      <c r="AG44" s="60">
        <v>-49.73</v>
      </c>
      <c r="AH44" s="60"/>
      <c r="AI44" s="60"/>
      <c r="AJ44" s="105">
        <f t="shared" si="0"/>
        <v>1.0326117840192788</v>
      </c>
    </row>
    <row r="45" spans="1:36" s="20" customFormat="1" ht="12">
      <c r="A45" s="44">
        <v>1310</v>
      </c>
      <c r="B45" s="53">
        <v>399.39024390243907</v>
      </c>
      <c r="C45" s="44">
        <v>537</v>
      </c>
      <c r="D45" s="52">
        <v>691639.3583015094</v>
      </c>
      <c r="E45" s="52">
        <v>2309.8976646037659</v>
      </c>
      <c r="F45" s="52">
        <v>306006.442996556</v>
      </c>
      <c r="G45" s="59">
        <v>20.369097587869572</v>
      </c>
      <c r="H45" s="59">
        <v>1.1139506486444135</v>
      </c>
      <c r="I45" s="59">
        <v>1.1629484778935841</v>
      </c>
      <c r="J45" s="59">
        <v>1.7869208340462897</v>
      </c>
      <c r="K45" s="59">
        <v>1.8279190177037592</v>
      </c>
      <c r="L45" s="59">
        <v>6.7996987529461511E-2</v>
      </c>
      <c r="M45" s="59">
        <v>14.59635333775808</v>
      </c>
      <c r="N45" s="52">
        <v>1755.0060468497888</v>
      </c>
      <c r="O45" s="52">
        <v>232496.51534933868</v>
      </c>
      <c r="P45" s="53">
        <v>15.475962413129954</v>
      </c>
      <c r="Q45" s="53">
        <v>0.84635356545050422</v>
      </c>
      <c r="R45" s="53">
        <v>0.88358096644428752</v>
      </c>
      <c r="S45" s="53">
        <v>1.3576605219569577</v>
      </c>
      <c r="T45" s="53">
        <v>1.3888099799313478</v>
      </c>
      <c r="U45" s="53">
        <v>5.1662515664842271E-2</v>
      </c>
      <c r="V45" s="53">
        <v>11.08996678176033</v>
      </c>
      <c r="W45" s="53">
        <v>0.1595460042590717</v>
      </c>
      <c r="X45" s="53">
        <v>2.5071514954996977E-2</v>
      </c>
      <c r="Y45" s="53">
        <v>0</v>
      </c>
      <c r="Z45" s="53">
        <v>2.1128449421165638</v>
      </c>
      <c r="AA45" s="53">
        <v>0.26742949285330109</v>
      </c>
      <c r="AB45" s="52">
        <v>14244.088624092348</v>
      </c>
      <c r="AC45" s="53">
        <v>0.65081141578063795</v>
      </c>
      <c r="AD45" s="53">
        <v>4.6584914708501755E-3</v>
      </c>
      <c r="AE45" s="53">
        <v>132.47619047619048</v>
      </c>
      <c r="AF45" s="60">
        <v>-24.34</v>
      </c>
      <c r="AG45" s="60">
        <v>-49.41</v>
      </c>
      <c r="AH45" s="60"/>
      <c r="AI45" s="60"/>
      <c r="AJ45" s="105">
        <f t="shared" si="0"/>
        <v>1.0263730946044036</v>
      </c>
    </row>
    <row r="46" spans="1:36" s="20" customFormat="1" ht="12">
      <c r="A46" s="44">
        <v>1320</v>
      </c>
      <c r="B46" s="53">
        <v>402.4390243902439</v>
      </c>
      <c r="C46" s="44">
        <v>539</v>
      </c>
      <c r="D46" s="52">
        <v>709412.17176271148</v>
      </c>
      <c r="E46" s="52">
        <v>3439.9135515325365</v>
      </c>
      <c r="F46" s="52">
        <v>287112.78456861101</v>
      </c>
      <c r="G46" s="59">
        <v>15.777603493046618</v>
      </c>
      <c r="H46" s="59">
        <v>1.1109720801606535</v>
      </c>
      <c r="I46" s="59">
        <v>0.64098389143382439</v>
      </c>
      <c r="J46" s="59">
        <v>1.73395642394111</v>
      </c>
      <c r="K46" s="59">
        <v>0.76198085065924215</v>
      </c>
      <c r="L46" s="59">
        <v>0.13399663253062788</v>
      </c>
      <c r="M46" s="59">
        <v>11.991698636621564</v>
      </c>
      <c r="N46" s="52">
        <v>2591.1037141413908</v>
      </c>
      <c r="O46" s="52">
        <v>216266.77279194072</v>
      </c>
      <c r="P46" s="53">
        <v>11.884428605151996</v>
      </c>
      <c r="Q46" s="53">
        <v>0.83683611232880384</v>
      </c>
      <c r="R46" s="53">
        <v>0.48281903510599755</v>
      </c>
      <c r="S46" s="53">
        <v>1.3060970466049917</v>
      </c>
      <c r="T46" s="53">
        <v>0.57395960179527317</v>
      </c>
      <c r="U46" s="53">
        <v>0.1009325283996937</v>
      </c>
      <c r="V46" s="53">
        <v>9.032708063948709</v>
      </c>
      <c r="W46" s="53">
        <v>6.4024365029656458E-2</v>
      </c>
      <c r="X46" s="53">
        <v>6.1011453734143226E-2</v>
      </c>
      <c r="Y46" s="53">
        <v>1.2804873005931293E-2</v>
      </c>
      <c r="Z46" s="53">
        <v>1.6126607709234644</v>
      </c>
      <c r="AA46" s="53">
        <v>0.49336422464029395</v>
      </c>
      <c r="AB46" s="52">
        <v>17000.414470957425</v>
      </c>
      <c r="AC46" s="53">
        <v>0.36966551326412922</v>
      </c>
      <c r="AD46" s="53">
        <v>1.1174116077384923E-2</v>
      </c>
      <c r="AE46" s="53">
        <v>83.465116279069761</v>
      </c>
      <c r="AF46" s="60">
        <v>-28.62</v>
      </c>
      <c r="AG46" s="60">
        <v>-49.94</v>
      </c>
      <c r="AH46" s="60"/>
      <c r="AI46" s="60"/>
      <c r="AJ46" s="105">
        <f t="shared" si="0"/>
        <v>1.0224406879565502</v>
      </c>
    </row>
    <row r="47" spans="1:36" s="20" customFormat="1" ht="12">
      <c r="A47" s="44">
        <v>1340</v>
      </c>
      <c r="B47" s="53">
        <v>408.53658536585368</v>
      </c>
      <c r="C47" s="44">
        <v>633</v>
      </c>
      <c r="D47" s="52">
        <v>847917.38791167061</v>
      </c>
      <c r="E47" s="52">
        <v>3189.839694606148</v>
      </c>
      <c r="F47" s="52">
        <v>148852.51941663673</v>
      </c>
      <c r="G47" s="59">
        <v>8.4035776782037832</v>
      </c>
      <c r="H47" s="59">
        <v>3.219838187031911</v>
      </c>
      <c r="I47" s="59">
        <v>0.89695492353031803</v>
      </c>
      <c r="J47" s="59">
        <v>2.8828551221158385</v>
      </c>
      <c r="K47" s="59">
        <v>1.0979448227829312</v>
      </c>
      <c r="L47" s="59">
        <v>9.6995125509967514E-2</v>
      </c>
      <c r="M47" s="59">
        <v>21.223933391227426</v>
      </c>
      <c r="N47" s="52">
        <v>1572.2432617963955</v>
      </c>
      <c r="O47" s="52">
        <v>73368.066442323325</v>
      </c>
      <c r="P47" s="53">
        <v>4.14204776556016</v>
      </c>
      <c r="Q47" s="53">
        <v>1.5870292485844495</v>
      </c>
      <c r="R47" s="53">
        <v>0.44210100496281085</v>
      </c>
      <c r="S47" s="53">
        <v>1.4209333303319776</v>
      </c>
      <c r="T47" s="53">
        <v>0.54116711644277182</v>
      </c>
      <c r="U47" s="53">
        <v>4.7808023948040873E-2</v>
      </c>
      <c r="V47" s="53">
        <v>10.461085652548118</v>
      </c>
      <c r="W47" s="53">
        <v>5.2736686210725497E-2</v>
      </c>
      <c r="X47" s="53">
        <v>2.612190999222851E-2</v>
      </c>
      <c r="Y47" s="53">
        <v>2.3164712634617741E-2</v>
      </c>
      <c r="Z47" s="53">
        <v>0.84970137408682933</v>
      </c>
      <c r="AA47" s="53">
        <v>0.24643311313423127</v>
      </c>
      <c r="AB47" s="52">
        <v>12806.262904335854</v>
      </c>
      <c r="AC47" s="53">
        <v>0.31113423517169614</v>
      </c>
      <c r="AD47" s="53">
        <v>4.5700824499411074E-3</v>
      </c>
      <c r="AE47" s="53">
        <v>46.664576802507838</v>
      </c>
      <c r="AF47" s="60">
        <v>-29.67</v>
      </c>
      <c r="AG47" s="60">
        <v>-49.03</v>
      </c>
      <c r="AH47" s="60"/>
      <c r="AI47" s="60"/>
      <c r="AJ47" s="105">
        <f t="shared" si="0"/>
        <v>1.020358160614951</v>
      </c>
    </row>
    <row r="48" spans="1:36" s="20" customFormat="1" ht="12">
      <c r="A48" s="44">
        <v>1390</v>
      </c>
      <c r="B48" s="53">
        <v>423.78048780487808</v>
      </c>
      <c r="C48" s="44">
        <v>660</v>
      </c>
      <c r="D48" s="52">
        <v>942022.69920329773</v>
      </c>
      <c r="E48" s="52">
        <v>949.39802279087314</v>
      </c>
      <c r="F48" s="52">
        <v>57003.856021043583</v>
      </c>
      <c r="G48" s="59">
        <v>13.31155964586782</v>
      </c>
      <c r="H48" s="59">
        <v>0.92441386429637651</v>
      </c>
      <c r="I48" s="59">
        <v>0.48469267479323519</v>
      </c>
      <c r="J48" s="59">
        <v>0.89143477508364088</v>
      </c>
      <c r="K48" s="59">
        <v>0.78650130940675489</v>
      </c>
      <c r="L48" s="59">
        <v>4.9968316988993323E-2</v>
      </c>
      <c r="M48" s="59">
        <v>6.7117443379615835</v>
      </c>
      <c r="N48" s="52">
        <v>409.96732802333167</v>
      </c>
      <c r="O48" s="52">
        <v>24615.301463632462</v>
      </c>
      <c r="P48" s="53">
        <v>5.7481734834429234</v>
      </c>
      <c r="Q48" s="53">
        <v>0.39917871412798084</v>
      </c>
      <c r="R48" s="53">
        <v>0.20929910956980616</v>
      </c>
      <c r="S48" s="53">
        <v>0.38493774378611773</v>
      </c>
      <c r="T48" s="53">
        <v>0.3396255654256442</v>
      </c>
      <c r="U48" s="53">
        <v>2.1577227790701665E-2</v>
      </c>
      <c r="V48" s="53">
        <v>2.8982532368470477</v>
      </c>
      <c r="W48" s="53">
        <v>1.6830237676747298E-2</v>
      </c>
      <c r="X48" s="53">
        <v>0</v>
      </c>
      <c r="Y48" s="53">
        <v>0</v>
      </c>
      <c r="Z48" s="53">
        <v>0.3301315851977355</v>
      </c>
      <c r="AA48" s="53">
        <v>3.5818198132564767E-2</v>
      </c>
      <c r="AB48" s="52">
        <v>4004.2120042120046</v>
      </c>
      <c r="AC48" s="53">
        <v>0.54372197309417036</v>
      </c>
      <c r="AD48" s="53">
        <v>7.4449076831447289E-3</v>
      </c>
      <c r="AE48" s="53">
        <v>60.042105263157893</v>
      </c>
      <c r="AF48" s="60">
        <v>-25.84</v>
      </c>
      <c r="AG48" s="60">
        <v>-49.15</v>
      </c>
      <c r="AH48" s="60">
        <v>-49.17</v>
      </c>
      <c r="AI48" s="60"/>
      <c r="AJ48" s="105">
        <f t="shared" si="0"/>
        <v>1.0245149077141504</v>
      </c>
    </row>
    <row r="49" spans="1:36" s="20" customFormat="1" ht="12">
      <c r="A49" s="44">
        <v>1420</v>
      </c>
      <c r="B49" s="53">
        <v>432.92682926829269</v>
      </c>
      <c r="C49" s="44">
        <v>681</v>
      </c>
      <c r="D49" s="52">
        <v>969242.83498455107</v>
      </c>
      <c r="E49" s="52">
        <v>375.86149541480114</v>
      </c>
      <c r="F49" s="52">
        <v>30358.812807839127</v>
      </c>
      <c r="G49" s="59">
        <v>6.3476608933084764</v>
      </c>
      <c r="H49" s="59">
        <v>1.1595726986201311</v>
      </c>
      <c r="I49" s="59">
        <v>0.19592780080133254</v>
      </c>
      <c r="J49" s="59">
        <v>1.335507866686634</v>
      </c>
      <c r="K49" s="59">
        <v>0.51580992455861008</v>
      </c>
      <c r="L49" s="59">
        <v>0</v>
      </c>
      <c r="M49" s="59">
        <v>11.965590691795665</v>
      </c>
      <c r="N49" s="52">
        <v>145.70842112996698</v>
      </c>
      <c r="O49" s="52">
        <v>11769.055185417812</v>
      </c>
      <c r="P49" s="53">
        <v>2.4607672185513039</v>
      </c>
      <c r="Q49" s="53">
        <v>0.44952598008181294</v>
      </c>
      <c r="R49" s="53">
        <v>7.5954389737961508E-2</v>
      </c>
      <c r="S49" s="53">
        <v>0.51772992188732958</v>
      </c>
      <c r="T49" s="53">
        <v>0.19996155665708235</v>
      </c>
      <c r="U49" s="53">
        <v>0</v>
      </c>
      <c r="V49" s="53">
        <v>4.6386430875683633</v>
      </c>
      <c r="W49" s="53">
        <v>0</v>
      </c>
      <c r="X49" s="53">
        <v>0</v>
      </c>
      <c r="Y49" s="53">
        <v>0</v>
      </c>
      <c r="Z49" s="53">
        <v>0.33288173869851501</v>
      </c>
      <c r="AA49" s="53">
        <v>4.3402508421692292E-2</v>
      </c>
      <c r="AB49" s="52">
        <v>4043.9414114513984</v>
      </c>
      <c r="AC49" s="53">
        <v>0.1467065868263473</v>
      </c>
      <c r="AD49" s="53">
        <v>0</v>
      </c>
      <c r="AE49" s="53">
        <v>80.771276595744681</v>
      </c>
      <c r="AF49" s="60">
        <v>-19.46</v>
      </c>
      <c r="AG49" s="60">
        <v>-49.715000000000003</v>
      </c>
      <c r="AH49" s="60"/>
      <c r="AI49" s="60"/>
      <c r="AJ49" s="105">
        <f t="shared" si="0"/>
        <v>1.0318378170759299</v>
      </c>
    </row>
    <row r="50" spans="1:36" s="20" customFormat="1" ht="12">
      <c r="A50" s="44">
        <v>1450</v>
      </c>
      <c r="B50" s="53">
        <v>442.07317073170736</v>
      </c>
      <c r="C50" s="44">
        <v>709</v>
      </c>
      <c r="D50" s="52">
        <v>955296.08163199923</v>
      </c>
      <c r="E50" s="52">
        <v>693.69216993743726</v>
      </c>
      <c r="F50" s="52">
        <v>44000.474525426493</v>
      </c>
      <c r="G50" s="59">
        <v>1.7392282070477532</v>
      </c>
      <c r="H50" s="59">
        <v>0.9145941433613185</v>
      </c>
      <c r="I50" s="59">
        <v>0.13793878883482183</v>
      </c>
      <c r="J50" s="59">
        <v>0.64371434789583515</v>
      </c>
      <c r="K50" s="59">
        <v>0.30086648869044463</v>
      </c>
      <c r="L50" s="59">
        <v>9.9955644083204211E-3</v>
      </c>
      <c r="M50" s="59">
        <v>5.3856101032030423</v>
      </c>
      <c r="N50" s="52">
        <v>230.90458689031757</v>
      </c>
      <c r="O50" s="52">
        <v>14646.138205924753</v>
      </c>
      <c r="P50" s="53">
        <v>0.57892504494114194</v>
      </c>
      <c r="Q50" s="53">
        <v>0.30443472190870396</v>
      </c>
      <c r="R50" s="53">
        <v>4.5914744943607817E-2</v>
      </c>
      <c r="S50" s="53">
        <v>0.21426880973683649</v>
      </c>
      <c r="T50" s="53">
        <v>0.10014737846395616</v>
      </c>
      <c r="U50" s="53">
        <v>3.3271554306962187E-3</v>
      </c>
      <c r="V50" s="53">
        <v>1.7926713460591224</v>
      </c>
      <c r="W50" s="53">
        <v>0</v>
      </c>
      <c r="X50" s="53">
        <v>0</v>
      </c>
      <c r="Y50" s="53">
        <v>0</v>
      </c>
      <c r="Z50" s="53">
        <v>0.20628363670316552</v>
      </c>
      <c r="AA50" s="53">
        <v>0</v>
      </c>
      <c r="AB50" s="52">
        <v>16580.037664783431</v>
      </c>
      <c r="AC50" s="53">
        <v>0.2142857142857143</v>
      </c>
      <c r="AD50" s="53">
        <v>1.8559762435040833E-3</v>
      </c>
      <c r="AE50" s="53">
        <v>63.429394812680115</v>
      </c>
      <c r="AF50" s="60">
        <v>-33.549999999999997</v>
      </c>
      <c r="AG50" s="60">
        <v>-47.43</v>
      </c>
      <c r="AH50" s="60"/>
      <c r="AI50" s="60"/>
      <c r="AJ50" s="105">
        <f t="shared" si="0"/>
        <v>1.0145711076351345</v>
      </c>
    </row>
    <row r="51" spans="1:36" s="20" customFormat="1" ht="12">
      <c r="A51" s="44">
        <v>1480</v>
      </c>
      <c r="B51" s="53">
        <v>451.21951219512198</v>
      </c>
      <c r="C51" s="44">
        <v>644</v>
      </c>
      <c r="D51" s="52">
        <v>971037.49012401479</v>
      </c>
      <c r="E51" s="52">
        <v>549.99291444128335</v>
      </c>
      <c r="F51" s="52">
        <v>28399.634127513538</v>
      </c>
      <c r="G51" s="59">
        <v>4.9719359465492019</v>
      </c>
      <c r="H51" s="59">
        <v>0.78098993850662235</v>
      </c>
      <c r="I51" s="59">
        <v>0.15399801604355934</v>
      </c>
      <c r="J51" s="59">
        <v>0.62799190958022899</v>
      </c>
      <c r="K51" s="59">
        <v>0.31099599343861656</v>
      </c>
      <c r="L51" s="59">
        <v>4.5999407389634601E-2</v>
      </c>
      <c r="M51" s="59">
        <v>5.4249301106253851</v>
      </c>
      <c r="N51" s="52">
        <v>257.06190566277377</v>
      </c>
      <c r="O51" s="52">
        <v>13273.742037859589</v>
      </c>
      <c r="P51" s="53">
        <v>2.3238396271914747</v>
      </c>
      <c r="Q51" s="53">
        <v>0.36502790604113872</v>
      </c>
      <c r="R51" s="53">
        <v>7.1977333585576647E-2</v>
      </c>
      <c r="S51" s="53">
        <v>0.2935179577385853</v>
      </c>
      <c r="T51" s="53">
        <v>0.14535682302022299</v>
      </c>
      <c r="U51" s="53">
        <v>2.1499723019068346E-2</v>
      </c>
      <c r="V51" s="53">
        <v>2.5355651604009952</v>
      </c>
      <c r="W51" s="53">
        <v>0</v>
      </c>
      <c r="X51" s="53">
        <v>0</v>
      </c>
      <c r="Y51" s="53">
        <v>0</v>
      </c>
      <c r="Z51" s="53">
        <v>0.26454007019114528</v>
      </c>
      <c r="AA51" s="53">
        <v>0</v>
      </c>
      <c r="AB51" s="52">
        <v>4936.5548409525463</v>
      </c>
      <c r="AC51" s="53">
        <v>0.24522292993630573</v>
      </c>
      <c r="AD51" s="53">
        <v>8.4792626728110599E-3</v>
      </c>
      <c r="AE51" s="53">
        <v>51.636363636363633</v>
      </c>
      <c r="AF51" s="44"/>
      <c r="AG51" s="44"/>
      <c r="AH51" s="44"/>
      <c r="AI51" s="44"/>
    </row>
    <row r="52" spans="1:36" s="20" customFormat="1" ht="12">
      <c r="A52" s="44">
        <v>1510</v>
      </c>
      <c r="B52" s="53">
        <v>460.36585365853659</v>
      </c>
      <c r="C52" s="44">
        <v>646</v>
      </c>
      <c r="D52" s="52">
        <v>967949.00119549956</v>
      </c>
      <c r="E52" s="52">
        <v>609.99306864876098</v>
      </c>
      <c r="F52" s="52">
        <v>31429.642864968129</v>
      </c>
      <c r="G52" s="59">
        <v>5.148941492577821</v>
      </c>
      <c r="H52" s="59">
        <v>0.77999113696071087</v>
      </c>
      <c r="I52" s="59">
        <v>0.11199872735846104</v>
      </c>
      <c r="J52" s="59">
        <v>0.50899421629872033</v>
      </c>
      <c r="K52" s="59">
        <v>0.14799831829510923</v>
      </c>
      <c r="L52" s="59">
        <v>3.7999568210906422E-2</v>
      </c>
      <c r="M52" s="59">
        <v>3.7879569574450929</v>
      </c>
      <c r="N52" s="52">
        <v>282.33425313619114</v>
      </c>
      <c r="O52" s="52">
        <v>14547.156682082768</v>
      </c>
      <c r="P52" s="53">
        <v>2.3831788022922109</v>
      </c>
      <c r="Q52" s="53">
        <v>0.36101756958398218</v>
      </c>
      <c r="R52" s="53">
        <v>5.1838420247956422E-2</v>
      </c>
      <c r="S52" s="53">
        <v>0.2355871063054448</v>
      </c>
      <c r="T52" s="53">
        <v>6.8500769613370982E-2</v>
      </c>
      <c r="U52" s="53">
        <v>1.7588035441270924E-2</v>
      </c>
      <c r="V52" s="53">
        <v>1.7532494276719544</v>
      </c>
      <c r="W52" s="53">
        <v>0</v>
      </c>
      <c r="X52" s="53">
        <v>0</v>
      </c>
      <c r="Y52" s="53">
        <v>0</v>
      </c>
      <c r="Z52" s="53">
        <v>0.27168886326384301</v>
      </c>
      <c r="AA52" s="53">
        <v>0.11663644555790191</v>
      </c>
      <c r="AB52" s="52">
        <v>5301.0625737898454</v>
      </c>
      <c r="AC52" s="53">
        <v>0.2200392927308448</v>
      </c>
      <c r="AD52" s="53">
        <v>1.0031678986272439E-2</v>
      </c>
      <c r="AE52" s="53">
        <v>51.524590163934427</v>
      </c>
      <c r="AF52" s="60">
        <v>-20.13</v>
      </c>
      <c r="AG52" s="60">
        <v>-50.37</v>
      </c>
      <c r="AH52" s="60"/>
      <c r="AI52" s="60"/>
      <c r="AJ52" s="105">
        <f>(AF52+1000)/(AG52+1000)</f>
        <v>1.0318439813401008</v>
      </c>
    </row>
    <row r="53" spans="1:36" s="20" customFormat="1" ht="12">
      <c r="A53" s="44">
        <v>1540</v>
      </c>
      <c r="B53" s="53">
        <v>469.51219512195127</v>
      </c>
      <c r="C53" s="44">
        <v>634</v>
      </c>
      <c r="D53" s="52">
        <v>979639.10919599631</v>
      </c>
      <c r="E53" s="52">
        <v>369.99210991825595</v>
      </c>
      <c r="F53" s="52">
        <v>19979.57393558582</v>
      </c>
      <c r="G53" s="59">
        <v>3.8069188174562174</v>
      </c>
      <c r="H53" s="59">
        <v>0.80398285506561573</v>
      </c>
      <c r="I53" s="59">
        <v>1.9999573509094919E-2</v>
      </c>
      <c r="J53" s="59">
        <v>0.76198375069651636</v>
      </c>
      <c r="K53" s="59">
        <v>0.12999722780911696</v>
      </c>
      <c r="L53" s="59">
        <v>2.9999360263642375E-2</v>
      </c>
      <c r="M53" s="59">
        <v>5.0028933133000937</v>
      </c>
      <c r="N53" s="52">
        <v>181.49455234160507</v>
      </c>
      <c r="O53" s="52">
        <v>9800.7058264466723</v>
      </c>
      <c r="P53" s="53">
        <v>1.8674317858499745</v>
      </c>
      <c r="Q53" s="53">
        <v>0.39438275698013642</v>
      </c>
      <c r="R53" s="53">
        <v>9.8105163427894635E-3</v>
      </c>
      <c r="S53" s="53">
        <v>0.37378067266027859</v>
      </c>
      <c r="T53" s="53">
        <v>6.3768356228131512E-2</v>
      </c>
      <c r="U53" s="53">
        <v>1.4715774514184194E-2</v>
      </c>
      <c r="V53" s="53">
        <v>2.4541006631487843</v>
      </c>
      <c r="W53" s="53">
        <v>0</v>
      </c>
      <c r="X53" s="53">
        <v>0</v>
      </c>
      <c r="Y53" s="53">
        <v>0</v>
      </c>
      <c r="Z53" s="53">
        <v>0.37721435338025489</v>
      </c>
      <c r="AA53" s="53">
        <v>0</v>
      </c>
      <c r="AB53" s="52">
        <v>4333.1164606376051</v>
      </c>
      <c r="AC53" s="53">
        <v>2.6246719160104987E-2</v>
      </c>
      <c r="AD53" s="53">
        <v>5.9964021587047764E-3</v>
      </c>
      <c r="AE53" s="53">
        <v>54</v>
      </c>
      <c r="AF53" s="44"/>
      <c r="AG53" s="44"/>
      <c r="AH53" s="44"/>
      <c r="AI53" s="44"/>
    </row>
    <row r="54" spans="1:36" s="20" customFormat="1" ht="12">
      <c r="A54" s="44">
        <v>1570</v>
      </c>
      <c r="B54" s="53">
        <v>478.65853658536588</v>
      </c>
      <c r="C54" s="44">
        <v>703</v>
      </c>
      <c r="D54" s="52">
        <v>981428.64781483077</v>
      </c>
      <c r="E54" s="52">
        <v>1169.9864667665388</v>
      </c>
      <c r="F54" s="52">
        <v>17389.798852196676</v>
      </c>
      <c r="G54" s="59">
        <v>4.7629449070162604</v>
      </c>
      <c r="H54" s="59">
        <v>0.8829897864571401</v>
      </c>
      <c r="I54" s="59">
        <v>4.9999421656689698E-2</v>
      </c>
      <c r="J54" s="59">
        <v>0.58299325651700185</v>
      </c>
      <c r="K54" s="59">
        <v>0.11999861197605527</v>
      </c>
      <c r="L54" s="59">
        <v>7.0999178752499364E-2</v>
      </c>
      <c r="M54" s="59">
        <v>4.1409521016070405</v>
      </c>
      <c r="N54" s="52">
        <v>402.75494304054405</v>
      </c>
      <c r="O54" s="52">
        <v>5986.2465465598816</v>
      </c>
      <c r="P54" s="53">
        <v>1.6395912766684713</v>
      </c>
      <c r="Q54" s="53">
        <v>0.30395949974769271</v>
      </c>
      <c r="R54" s="53">
        <v>1.7211749702587355E-2</v>
      </c>
      <c r="S54" s="53">
        <v>0.20068900153216856</v>
      </c>
      <c r="T54" s="53">
        <v>4.130819928620965E-2</v>
      </c>
      <c r="U54" s="53">
        <v>2.4440684577674041E-2</v>
      </c>
      <c r="V54" s="53">
        <v>1.4254771103682844</v>
      </c>
      <c r="W54" s="53">
        <v>0</v>
      </c>
      <c r="X54" s="53">
        <v>1.5834809726380364E-2</v>
      </c>
      <c r="Y54" s="53">
        <v>3.4423499405174707E-3</v>
      </c>
      <c r="Z54" s="53">
        <v>0.21445840129423843</v>
      </c>
      <c r="AA54" s="53">
        <v>9.5353093352333954E-2</v>
      </c>
      <c r="AB54" s="52">
        <v>3080.0566772936595</v>
      </c>
      <c r="AC54" s="53">
        <v>8.5763293310463132E-2</v>
      </c>
      <c r="AD54" s="53">
        <v>1.7145617000724461E-2</v>
      </c>
      <c r="AE54" s="53">
        <v>14.863247863247864</v>
      </c>
      <c r="AF54" s="60">
        <v>-21.65</v>
      </c>
      <c r="AG54" s="60">
        <v>-49.9</v>
      </c>
      <c r="AH54" s="60"/>
      <c r="AI54" s="60"/>
      <c r="AJ54" s="105">
        <f>(AF54+1000)/(AG54+1000)</f>
        <v>1.0297337122408168</v>
      </c>
    </row>
    <row r="55" spans="1:36" s="20" customFormat="1" ht="12">
      <c r="A55" s="44">
        <v>1600</v>
      </c>
      <c r="B55" s="53">
        <v>487.80487804878049</v>
      </c>
      <c r="C55" s="44">
        <v>562</v>
      </c>
      <c r="D55" s="52">
        <v>988824.91348464508</v>
      </c>
      <c r="E55" s="52">
        <v>329.99830248873201</v>
      </c>
      <c r="F55" s="52">
        <v>10839.944239326833</v>
      </c>
      <c r="G55" s="59">
        <v>2.5999866256687976</v>
      </c>
      <c r="H55" s="59">
        <v>0.52099731998978605</v>
      </c>
      <c r="I55" s="59">
        <v>7.6999603914037471E-2</v>
      </c>
      <c r="J55" s="59">
        <v>0.18699903807694815</v>
      </c>
      <c r="K55" s="59">
        <v>9.3999516466487298E-2</v>
      </c>
      <c r="L55" s="59">
        <v>4.8999747945296573E-2</v>
      </c>
      <c r="M55" s="59">
        <v>1.1859938992473822</v>
      </c>
      <c r="N55" s="52">
        <v>224.89208158929597</v>
      </c>
      <c r="O55" s="52">
        <v>7387.3641346302065</v>
      </c>
      <c r="P55" s="53">
        <v>1.7718770064611198</v>
      </c>
      <c r="Q55" s="53">
        <v>0.35505689244855521</v>
      </c>
      <c r="R55" s="53">
        <v>5.2474819037502396E-2</v>
      </c>
      <c r="S55" s="53">
        <v>0.12743884623393439</v>
      </c>
      <c r="T55" s="53">
        <v>6.4060168695132785E-2</v>
      </c>
      <c r="U55" s="53">
        <v>3.3393066660228801E-2</v>
      </c>
      <c r="V55" s="53">
        <v>0.80824851140880305</v>
      </c>
      <c r="W55" s="53">
        <v>0</v>
      </c>
      <c r="X55" s="53">
        <v>0</v>
      </c>
      <c r="Y55" s="53">
        <v>0</v>
      </c>
      <c r="Z55" s="53">
        <v>0.23306997546527042</v>
      </c>
      <c r="AA55" s="53">
        <v>5.9971221757145587E-2</v>
      </c>
      <c r="AB55" s="52">
        <v>3473.245754565844</v>
      </c>
      <c r="AC55" s="53">
        <v>0.41176470588235292</v>
      </c>
      <c r="AD55" s="53">
        <v>4.131534569983137E-2</v>
      </c>
      <c r="AE55" s="53">
        <v>32.848484848484851</v>
      </c>
      <c r="AF55" s="60"/>
      <c r="AG55" s="60"/>
      <c r="AH55" s="60"/>
      <c r="AI55" s="60"/>
    </row>
    <row r="56" spans="1:36" s="20" customFormat="1" ht="12">
      <c r="A56" s="44">
        <v>1630</v>
      </c>
      <c r="B56" s="53">
        <v>496.95121951219517</v>
      </c>
      <c r="C56" s="44">
        <v>636</v>
      </c>
      <c r="D56" s="52">
        <v>977076.22127112758</v>
      </c>
      <c r="E56" s="52">
        <v>829.98829550505673</v>
      </c>
      <c r="F56" s="52">
        <v>22079.688632230907</v>
      </c>
      <c r="G56" s="59">
        <v>5.3799241323098856</v>
      </c>
      <c r="H56" s="59">
        <v>1.0739848546655795</v>
      </c>
      <c r="I56" s="59">
        <v>0.1719975744902045</v>
      </c>
      <c r="J56" s="59">
        <v>0.7389895787689601</v>
      </c>
      <c r="K56" s="59">
        <v>0.14999788472982953</v>
      </c>
      <c r="L56" s="59">
        <v>5.1999266706340898E-2</v>
      </c>
      <c r="M56" s="59">
        <v>5.6649201132965619</v>
      </c>
      <c r="N56" s="52">
        <v>403.24903036330579</v>
      </c>
      <c r="O56" s="52">
        <v>10727.395892074448</v>
      </c>
      <c r="P56" s="53">
        <v>2.6138310642826328</v>
      </c>
      <c r="Q56" s="53">
        <v>0.5217945284460126</v>
      </c>
      <c r="R56" s="53">
        <v>8.3564859304203112E-2</v>
      </c>
      <c r="S56" s="53">
        <v>0.35903738968491922</v>
      </c>
      <c r="T56" s="53">
        <v>7.2876330788549243E-2</v>
      </c>
      <c r="U56" s="53">
        <v>2.5263794673363732E-2</v>
      </c>
      <c r="V56" s="53">
        <v>2.7522960927808762</v>
      </c>
      <c r="W56" s="53">
        <v>0</v>
      </c>
      <c r="X56" s="53">
        <v>0</v>
      </c>
      <c r="Y56" s="53">
        <v>0</v>
      </c>
      <c r="Z56" s="53">
        <v>0.34154707029566739</v>
      </c>
      <c r="AA56" s="53">
        <v>8.1135648277918151E-2</v>
      </c>
      <c r="AB56" s="52">
        <v>3421.1341803532691</v>
      </c>
      <c r="AC56" s="53">
        <v>0.23274695534506087</v>
      </c>
      <c r="AD56" s="53">
        <v>9.1791703442188882E-3</v>
      </c>
      <c r="AE56" s="53">
        <v>26.602409638554217</v>
      </c>
      <c r="AF56" s="60">
        <v>-33.729999999999997</v>
      </c>
      <c r="AG56" s="60">
        <v>-45.53</v>
      </c>
      <c r="AH56" s="60"/>
      <c r="AI56" s="60"/>
      <c r="AJ56" s="105">
        <f>(AF56+1000)/(AG56+1000)</f>
        <v>1.0123628820182928</v>
      </c>
    </row>
    <row r="57" spans="1:36" s="20" customFormat="1" ht="12">
      <c r="A57" s="44">
        <v>1660</v>
      </c>
      <c r="B57" s="53">
        <v>506.09756097560978</v>
      </c>
      <c r="C57" s="44">
        <v>759</v>
      </c>
      <c r="D57" s="52">
        <v>943103.02401673095</v>
      </c>
      <c r="E57" s="52">
        <v>483.83738273949859</v>
      </c>
      <c r="F57" s="52">
        <v>56381.050385346534</v>
      </c>
      <c r="G57" s="59">
        <v>19.733367634871286</v>
      </c>
      <c r="H57" s="59">
        <v>1.7774026167579102</v>
      </c>
      <c r="I57" s="59">
        <v>0.61879202461931748</v>
      </c>
      <c r="J57" s="59">
        <v>1.0306535983562459</v>
      </c>
      <c r="K57" s="59">
        <v>0.4298555259875711</v>
      </c>
      <c r="L57" s="59">
        <v>7.1975809002570043E-2</v>
      </c>
      <c r="M57" s="59">
        <v>7.0946155068227723</v>
      </c>
      <c r="N57" s="52">
        <v>118.5688447820115</v>
      </c>
      <c r="O57" s="52">
        <v>13816.700094432745</v>
      </c>
      <c r="P57" s="53">
        <v>4.8358450330514602</v>
      </c>
      <c r="Q57" s="53">
        <v>0.435569020707472</v>
      </c>
      <c r="R57" s="53">
        <v>0.15164073330591968</v>
      </c>
      <c r="S57" s="53">
        <v>0.25257123754184679</v>
      </c>
      <c r="T57" s="53">
        <v>0.10534008937244824</v>
      </c>
      <c r="U57" s="53">
        <v>1.7638340546084354E-2</v>
      </c>
      <c r="V57" s="53">
        <v>1.7386014285494538</v>
      </c>
      <c r="W57" s="53">
        <v>0</v>
      </c>
      <c r="X57" s="53">
        <v>0</v>
      </c>
      <c r="Y57" s="53">
        <v>0</v>
      </c>
      <c r="Z57" s="53">
        <v>0.29029768815430501</v>
      </c>
      <c r="AA57" s="53">
        <v>3.6011611948255549E-2</v>
      </c>
      <c r="AB57" s="52">
        <v>2621.0614369365185</v>
      </c>
      <c r="AC57" s="53">
        <v>0.60038797284190115</v>
      </c>
      <c r="AD57" s="53">
        <v>1.0145131745808087E-2</v>
      </c>
      <c r="AE57" s="53">
        <v>116.52892561983471</v>
      </c>
      <c r="AF57" s="60"/>
      <c r="AG57" s="60"/>
      <c r="AH57" s="60"/>
      <c r="AI57" s="60"/>
    </row>
    <row r="58" spans="1:36" s="20" customFormat="1" ht="12">
      <c r="A58" s="44">
        <v>1690</v>
      </c>
      <c r="B58" s="53">
        <v>515.2439024390244</v>
      </c>
      <c r="C58" s="44">
        <v>574</v>
      </c>
      <c r="D58" s="52">
        <v>969972.88259137922</v>
      </c>
      <c r="E58" s="52">
        <v>1006.328627855926</v>
      </c>
      <c r="F58" s="52">
        <v>29010.645547822773</v>
      </c>
      <c r="G58" s="59">
        <v>3.7375065225234989</v>
      </c>
      <c r="H58" s="59">
        <v>0.88341063259646335</v>
      </c>
      <c r="I58" s="59">
        <v>0.31279132127001474</v>
      </c>
      <c r="J58" s="59">
        <v>0.55363064531497819</v>
      </c>
      <c r="K58" s="59">
        <v>0.18087932635742066</v>
      </c>
      <c r="L58" s="59">
        <v>0</v>
      </c>
      <c r="M58" s="59">
        <v>3.5366405302702306</v>
      </c>
      <c r="N58" s="52">
        <v>650.43191800444004</v>
      </c>
      <c r="O58" s="52">
        <v>18750.783097983011</v>
      </c>
      <c r="P58" s="53">
        <v>2.4157054352895786</v>
      </c>
      <c r="Q58" s="53">
        <v>0.57098492106844578</v>
      </c>
      <c r="R58" s="53">
        <v>0.20217000033305832</v>
      </c>
      <c r="S58" s="53">
        <v>0.35783444148407129</v>
      </c>
      <c r="T58" s="53">
        <v>0.11690980849930847</v>
      </c>
      <c r="U58" s="53">
        <v>0</v>
      </c>
      <c r="V58" s="53">
        <v>2.2858774159063686</v>
      </c>
      <c r="W58" s="53">
        <v>0</v>
      </c>
      <c r="X58" s="53">
        <v>0</v>
      </c>
      <c r="Y58" s="53">
        <v>0</v>
      </c>
      <c r="Z58" s="53">
        <v>0.60651000099917496</v>
      </c>
      <c r="AA58" s="53">
        <v>0</v>
      </c>
      <c r="AB58" s="52">
        <v>6278.1141868512104</v>
      </c>
      <c r="AC58" s="53">
        <v>0.56498194945848368</v>
      </c>
      <c r="AD58" s="53">
        <v>0</v>
      </c>
      <c r="AE58" s="53">
        <v>28.828202581926515</v>
      </c>
      <c r="AF58" s="44"/>
      <c r="AG58" s="44"/>
      <c r="AH58" s="44"/>
      <c r="AI58" s="44"/>
    </row>
    <row r="59" spans="1:36" s="20" customFormat="1" ht="12">
      <c r="A59" s="44">
        <v>1720</v>
      </c>
      <c r="B59" s="53">
        <v>524.39024390243901</v>
      </c>
      <c r="C59" s="44">
        <v>625</v>
      </c>
      <c r="D59" s="52">
        <v>957805.09655269783</v>
      </c>
      <c r="E59" s="52">
        <v>1309.9796167171642</v>
      </c>
      <c r="F59" s="52">
        <v>40869.364072695033</v>
      </c>
      <c r="G59" s="59">
        <v>5.1489198828066245</v>
      </c>
      <c r="H59" s="59">
        <v>0.81498731879731956</v>
      </c>
      <c r="I59" s="59">
        <v>0.46599274915282329</v>
      </c>
      <c r="J59" s="59">
        <v>0.79598761443271959</v>
      </c>
      <c r="K59" s="59">
        <v>0.20499681024963254</v>
      </c>
      <c r="L59" s="59">
        <v>0</v>
      </c>
      <c r="M59" s="59">
        <v>7.1288890744860014</v>
      </c>
      <c r="N59" s="52">
        <v>670.70956375918797</v>
      </c>
      <c r="O59" s="52">
        <v>20925.114405219854</v>
      </c>
      <c r="P59" s="53">
        <v>2.6362469799969914</v>
      </c>
      <c r="Q59" s="53">
        <v>0.41727350722422757</v>
      </c>
      <c r="R59" s="53">
        <v>0.2385882875662455</v>
      </c>
      <c r="S59" s="53">
        <v>0.40754565858955238</v>
      </c>
      <c r="T59" s="53">
        <v>0.10495836684781186</v>
      </c>
      <c r="U59" s="53">
        <v>0</v>
      </c>
      <c r="V59" s="53">
        <v>3.6499912061368329</v>
      </c>
      <c r="W59" s="53">
        <v>0</v>
      </c>
      <c r="X59" s="53">
        <v>0</v>
      </c>
      <c r="Y59" s="53">
        <v>0</v>
      </c>
      <c r="Z59" s="53">
        <v>0.51199203340396027</v>
      </c>
      <c r="AA59" s="53">
        <v>0</v>
      </c>
      <c r="AB59" s="52">
        <v>6852.7833668678732</v>
      </c>
      <c r="AC59" s="53">
        <v>0.585427135678392</v>
      </c>
      <c r="AD59" s="53">
        <v>0</v>
      </c>
      <c r="AE59" s="53">
        <v>31.198473282442748</v>
      </c>
      <c r="AF59" s="60">
        <v>-22.3</v>
      </c>
      <c r="AG59" s="60">
        <v>-50.49</v>
      </c>
      <c r="AH59" s="60"/>
      <c r="AI59" s="60"/>
      <c r="AJ59" s="105">
        <f>(AF59+1000)/(AG59+1000)</f>
        <v>1.0296889974829122</v>
      </c>
    </row>
    <row r="60" spans="1:36" s="20" customFormat="1" ht="12">
      <c r="A60" s="44">
        <v>1750</v>
      </c>
      <c r="B60" s="53">
        <v>533.53658536585374</v>
      </c>
      <c r="C60" s="44">
        <v>614</v>
      </c>
      <c r="D60" s="52">
        <v>973790.93887531362</v>
      </c>
      <c r="E60" s="52">
        <v>1479.9862287281414</v>
      </c>
      <c r="F60" s="52">
        <v>24719.769982540311</v>
      </c>
      <c r="G60" s="59">
        <v>3.7899647343781462</v>
      </c>
      <c r="H60" s="59">
        <v>0.76199290965597555</v>
      </c>
      <c r="I60" s="59">
        <v>0.50599529171381052</v>
      </c>
      <c r="J60" s="59">
        <v>0.54699491021236046</v>
      </c>
      <c r="K60" s="59">
        <v>0.18899824137136403</v>
      </c>
      <c r="L60" s="59">
        <v>0</v>
      </c>
      <c r="M60" s="59">
        <v>3.0829713129519329</v>
      </c>
      <c r="N60" s="52">
        <v>797.84273893976365</v>
      </c>
      <c r="O60" s="52">
        <v>13326.130072020918</v>
      </c>
      <c r="P60" s="53">
        <v>2.043124311203854</v>
      </c>
      <c r="Q60" s="53">
        <v>0.41078119396763507</v>
      </c>
      <c r="R60" s="53">
        <v>0.27277596344832461</v>
      </c>
      <c r="S60" s="53">
        <v>0.29487836364868292</v>
      </c>
      <c r="T60" s="53">
        <v>0.10188667409433469</v>
      </c>
      <c r="U60" s="53">
        <v>0</v>
      </c>
      <c r="V60" s="53">
        <v>1.6619926784806025</v>
      </c>
      <c r="W60" s="53">
        <v>0</v>
      </c>
      <c r="X60" s="53">
        <v>0</v>
      </c>
      <c r="Y60" s="53">
        <v>0</v>
      </c>
      <c r="Z60" s="53">
        <v>0.23072749477447219</v>
      </c>
      <c r="AA60" s="53">
        <v>0</v>
      </c>
      <c r="AB60" s="52">
        <v>5430.5799648506163</v>
      </c>
      <c r="AC60" s="53">
        <v>0.92504570383912244</v>
      </c>
      <c r="AD60" s="53">
        <v>0</v>
      </c>
      <c r="AE60" s="53">
        <v>16.702702702702702</v>
      </c>
      <c r="AF60" s="44"/>
      <c r="AG60" s="44"/>
      <c r="AH60" s="44"/>
      <c r="AI60" s="44"/>
    </row>
    <row r="61" spans="1:36" s="20" customFormat="1" ht="12">
      <c r="A61" s="44">
        <v>1780</v>
      </c>
      <c r="B61" s="53">
        <v>542.68292682926835</v>
      </c>
      <c r="C61" s="44">
        <v>655</v>
      </c>
      <c r="D61" s="52">
        <v>943473.07929959067</v>
      </c>
      <c r="E61" s="52">
        <v>1676.2110654166454</v>
      </c>
      <c r="F61" s="52">
        <v>54831.481156567141</v>
      </c>
      <c r="G61" s="59">
        <v>11.987206665673268</v>
      </c>
      <c r="H61" s="59">
        <v>0.86108101215086308</v>
      </c>
      <c r="I61" s="59">
        <v>0.63731982105829543</v>
      </c>
      <c r="J61" s="59">
        <v>0.66828677161128469</v>
      </c>
      <c r="K61" s="59">
        <v>0.22176332331495546</v>
      </c>
      <c r="L61" s="59">
        <v>9.9893388880610574E-3</v>
      </c>
      <c r="M61" s="59">
        <v>3.9937376874468109</v>
      </c>
      <c r="N61" s="52">
        <v>742.13925033714077</v>
      </c>
      <c r="O61" s="52">
        <v>24276.533641838883</v>
      </c>
      <c r="P61" s="53">
        <v>5.3073128748782405</v>
      </c>
      <c r="Q61" s="53">
        <v>0.38124197484542027</v>
      </c>
      <c r="R61" s="53">
        <v>0.2821721345143598</v>
      </c>
      <c r="S61" s="53">
        <v>0.29588269277446189</v>
      </c>
      <c r="T61" s="53">
        <v>9.8185288185247438E-2</v>
      </c>
      <c r="U61" s="53">
        <v>4.4227607290652001E-3</v>
      </c>
      <c r="V61" s="53">
        <v>1.7682197394802672</v>
      </c>
      <c r="W61" s="53">
        <v>0</v>
      </c>
      <c r="X61" s="53">
        <v>0</v>
      </c>
      <c r="Y61" s="53">
        <v>0</v>
      </c>
      <c r="Z61" s="53">
        <v>0.37593466197054204</v>
      </c>
      <c r="AA61" s="53">
        <v>0</v>
      </c>
      <c r="AB61" s="52">
        <v>4267.610013994713</v>
      </c>
      <c r="AC61" s="53">
        <v>0.95366218236173395</v>
      </c>
      <c r="AD61" s="53">
        <v>2.5012506253126563E-3</v>
      </c>
      <c r="AE61" s="53">
        <v>32.711561382598333</v>
      </c>
      <c r="AF61" s="44"/>
      <c r="AG61" s="44"/>
      <c r="AH61" s="44"/>
      <c r="AI61" s="44"/>
    </row>
    <row r="62" spans="1:36" s="20" customFormat="1" ht="12">
      <c r="A62" s="44">
        <v>1810</v>
      </c>
      <c r="B62" s="53">
        <v>551.82926829268297</v>
      </c>
      <c r="C62" s="44">
        <v>695</v>
      </c>
      <c r="D62" s="52">
        <v>967920.84373018786</v>
      </c>
      <c r="E62" s="52">
        <v>5499.7775120005299</v>
      </c>
      <c r="F62" s="52">
        <v>26528.926798795284</v>
      </c>
      <c r="G62" s="59">
        <v>9.7546053871936689</v>
      </c>
      <c r="H62" s="59">
        <v>1.8419254867463595</v>
      </c>
      <c r="I62" s="59">
        <v>1.1979515380684791</v>
      </c>
      <c r="J62" s="59">
        <v>3.1298733841021198</v>
      </c>
      <c r="K62" s="59">
        <v>0.31998705524366722</v>
      </c>
      <c r="L62" s="59">
        <v>6.3997411048733438E-2</v>
      </c>
      <c r="M62" s="59">
        <v>32.308692984134026</v>
      </c>
      <c r="N62" s="52">
        <v>1978.3372345325647</v>
      </c>
      <c r="O62" s="52">
        <v>9542.7794240270796</v>
      </c>
      <c r="P62" s="53">
        <v>3.5088508587027585</v>
      </c>
      <c r="Q62" s="53">
        <v>0.66256312472890622</v>
      </c>
      <c r="R62" s="53">
        <v>0.43091781944909313</v>
      </c>
      <c r="S62" s="53">
        <v>1.1258537352885323</v>
      </c>
      <c r="T62" s="53">
        <v>0.11510325728189466</v>
      </c>
      <c r="U62" s="53">
        <v>2.3020651456378931E-2</v>
      </c>
      <c r="V62" s="53">
        <v>11.621832008681302</v>
      </c>
      <c r="W62" s="53">
        <v>0</v>
      </c>
      <c r="X62" s="53">
        <v>1.4387907160236833E-2</v>
      </c>
      <c r="Y62" s="53">
        <v>3.2372791110532877E-3</v>
      </c>
      <c r="Z62" s="53">
        <v>0.43451479623915235</v>
      </c>
      <c r="AA62" s="53">
        <v>0.20790525846542221</v>
      </c>
      <c r="AB62" s="52">
        <v>2287.6606018797961</v>
      </c>
      <c r="AC62" s="53">
        <v>0.3827476038338658</v>
      </c>
      <c r="AD62" s="53">
        <v>1.9808108944599193E-3</v>
      </c>
      <c r="AE62" s="53">
        <v>4.8236363636363633</v>
      </c>
      <c r="AF62" s="60">
        <v>-24.78</v>
      </c>
      <c r="AG62" s="60">
        <v>-49.39</v>
      </c>
      <c r="AH62" s="60"/>
      <c r="AI62" s="60"/>
      <c r="AJ62" s="105">
        <f>(AF62+1000)/(AG62+1000)</f>
        <v>1.0258886399259424</v>
      </c>
    </row>
    <row r="63" spans="1:36" s="20" customFormat="1" ht="12">
      <c r="A63" s="44">
        <v>1840</v>
      </c>
      <c r="B63" s="53">
        <v>560.97560975609758</v>
      </c>
      <c r="C63" s="44">
        <v>657</v>
      </c>
      <c r="D63" s="52">
        <v>956937.32632205018</v>
      </c>
      <c r="E63" s="52">
        <v>2629.9651687413052</v>
      </c>
      <c r="F63" s="52">
        <v>40409.464817047963</v>
      </c>
      <c r="G63" s="59">
        <v>8.7448841827538821</v>
      </c>
      <c r="H63" s="59">
        <v>1.2929828757347936</v>
      </c>
      <c r="I63" s="59">
        <v>0.51499317943033163</v>
      </c>
      <c r="J63" s="59">
        <v>0.21199719230918507</v>
      </c>
      <c r="K63" s="59">
        <v>1.2789830611483382</v>
      </c>
      <c r="L63" s="59">
        <v>6.5999125907576478E-2</v>
      </c>
      <c r="M63" s="59">
        <v>10.205864833526144</v>
      </c>
      <c r="N63" s="52">
        <v>1152.8614438318052</v>
      </c>
      <c r="O63" s="52">
        <v>17713.738001993632</v>
      </c>
      <c r="P63" s="53">
        <v>3.8333738883304695</v>
      </c>
      <c r="Q63" s="53">
        <v>0.56678701402073151</v>
      </c>
      <c r="R63" s="53">
        <v>0.22575043481877555</v>
      </c>
      <c r="S63" s="53">
        <v>9.2930276080738672E-2</v>
      </c>
      <c r="T63" s="53">
        <v>0.56065010899653189</v>
      </c>
      <c r="U63" s="53">
        <v>2.8931123685512979E-2</v>
      </c>
      <c r="V63" s="53">
        <v>4.4738037626415981</v>
      </c>
      <c r="W63" s="53">
        <v>0</v>
      </c>
      <c r="X63" s="53">
        <v>0</v>
      </c>
      <c r="Y63" s="53">
        <v>0</v>
      </c>
      <c r="Z63" s="53">
        <v>0.23846259522604643</v>
      </c>
      <c r="AA63" s="53">
        <v>0.16832653780662099</v>
      </c>
      <c r="AB63" s="52">
        <v>4025.7023311416624</v>
      </c>
      <c r="AC63" s="53">
        <v>2.4292452830188682</v>
      </c>
      <c r="AD63" s="53">
        <v>6.4667842445620231E-3</v>
      </c>
      <c r="AE63" s="53">
        <v>15.365019011406844</v>
      </c>
      <c r="AF63" s="44"/>
      <c r="AG63" s="44"/>
      <c r="AH63" s="44"/>
      <c r="AI63" s="44"/>
    </row>
    <row r="64" spans="1:36" s="20" customFormat="1" ht="12">
      <c r="A64" s="44">
        <v>1870</v>
      </c>
      <c r="B64" s="53">
        <v>570.1219512195122</v>
      </c>
      <c r="C64" s="44">
        <v>688</v>
      </c>
      <c r="D64" s="52">
        <v>976237.95208166691</v>
      </c>
      <c r="E64" s="52">
        <v>1798.9827022666084</v>
      </c>
      <c r="F64" s="52">
        <v>21947.588967652624</v>
      </c>
      <c r="G64" s="59">
        <v>6.4503524224603837</v>
      </c>
      <c r="H64" s="59">
        <v>0.94146761418619163</v>
      </c>
      <c r="I64" s="59">
        <v>0.40277223834080178</v>
      </c>
      <c r="J64" s="59">
        <v>0.79455069350108543</v>
      </c>
      <c r="K64" s="59">
        <v>0.19788809724932693</v>
      </c>
      <c r="L64" s="59">
        <v>0</v>
      </c>
      <c r="M64" s="59">
        <v>6.1175406225410613</v>
      </c>
      <c r="N64" s="52">
        <v>672.0037129106372</v>
      </c>
      <c r="O64" s="52">
        <v>8198.4452975097738</v>
      </c>
      <c r="P64" s="53">
        <v>2.4095066461806955</v>
      </c>
      <c r="Q64" s="53">
        <v>0.35168194308990003</v>
      </c>
      <c r="R64" s="53">
        <v>0.15045416461277045</v>
      </c>
      <c r="S64" s="53">
        <v>0.29680163986886476</v>
      </c>
      <c r="T64" s="53">
        <v>7.3920408420170086E-2</v>
      </c>
      <c r="U64" s="53">
        <v>0</v>
      </c>
      <c r="V64" s="53">
        <v>2.2851859592922277</v>
      </c>
      <c r="W64" s="53">
        <v>0</v>
      </c>
      <c r="X64" s="53">
        <v>0</v>
      </c>
      <c r="Y64" s="53">
        <v>0</v>
      </c>
      <c r="Z64" s="53">
        <v>0.13440074258212742</v>
      </c>
      <c r="AA64" s="53">
        <v>7.9147103965030594E-2</v>
      </c>
      <c r="AB64" s="52">
        <v>2969.1725256895625</v>
      </c>
      <c r="AC64" s="53">
        <v>0.50691823899371069</v>
      </c>
      <c r="AD64" s="53">
        <v>0</v>
      </c>
      <c r="AE64" s="53">
        <v>12.2</v>
      </c>
      <c r="AF64" s="44"/>
      <c r="AG64" s="44"/>
      <c r="AH64" s="44"/>
      <c r="AI64" s="44"/>
    </row>
    <row r="65" spans="1:36" s="20" customFormat="1" ht="12">
      <c r="A65" s="44">
        <v>1930</v>
      </c>
      <c r="B65" s="53">
        <v>588.41463414634154</v>
      </c>
      <c r="C65" s="44">
        <v>591</v>
      </c>
      <c r="D65" s="52">
        <v>951529.5405713697</v>
      </c>
      <c r="E65" s="52">
        <v>2169.9886568311763</v>
      </c>
      <c r="F65" s="52">
        <v>46265.795890928857</v>
      </c>
      <c r="G65" s="59">
        <v>16.047730195709619</v>
      </c>
      <c r="H65" s="59">
        <v>1.2033301111281949</v>
      </c>
      <c r="I65" s="59">
        <v>0.2246881950239368</v>
      </c>
      <c r="J65" s="59">
        <v>1.8963683660020267</v>
      </c>
      <c r="K65" s="59">
        <v>0.16676857141776644</v>
      </c>
      <c r="L65" s="59">
        <v>0.24266325062585173</v>
      </c>
      <c r="M65" s="59">
        <v>13.553191923843867</v>
      </c>
      <c r="N65" s="52">
        <v>1299.7901599293341</v>
      </c>
      <c r="O65" s="52">
        <v>27712.507183399011</v>
      </c>
      <c r="P65" s="53">
        <v>9.6123460055519541</v>
      </c>
      <c r="Q65" s="53">
        <v>0.72077641174176132</v>
      </c>
      <c r="R65" s="53">
        <v>0.13458480717169818</v>
      </c>
      <c r="S65" s="53">
        <v>1.1358957725291328</v>
      </c>
      <c r="T65" s="53">
        <v>9.9891834656327103E-2</v>
      </c>
      <c r="U65" s="53">
        <v>0.14535159174543402</v>
      </c>
      <c r="V65" s="53">
        <v>8.1181555685968334</v>
      </c>
      <c r="W65" s="53">
        <v>0</v>
      </c>
      <c r="X65" s="53">
        <v>0</v>
      </c>
      <c r="Y65" s="53">
        <v>0</v>
      </c>
      <c r="Z65" s="53">
        <v>0.72316903053592496</v>
      </c>
      <c r="AA65" s="53">
        <v>7.9554574905937162E-2</v>
      </c>
      <c r="AB65" s="52">
        <v>2681.9102749638209</v>
      </c>
      <c r="AC65" s="53">
        <v>0.11848341232227488</v>
      </c>
      <c r="AD65" s="53">
        <v>1.790450928381963E-2</v>
      </c>
      <c r="AE65" s="53">
        <v>21.320754716981131</v>
      </c>
      <c r="AF65" s="60">
        <v>-22.09</v>
      </c>
      <c r="AG65" s="60">
        <v>-50.1</v>
      </c>
      <c r="AH65" s="60">
        <v>-49.22</v>
      </c>
      <c r="AI65" s="60"/>
      <c r="AJ65" s="105">
        <f>(AF65+1000)/(AG65+1000)</f>
        <v>1.029487314454153</v>
      </c>
    </row>
    <row r="66" spans="1:36" s="20" customFormat="1" ht="12">
      <c r="A66" s="44">
        <v>1960</v>
      </c>
      <c r="B66" s="53">
        <v>597.56097560975616</v>
      </c>
      <c r="C66" s="44">
        <v>513</v>
      </c>
      <c r="D66" s="52">
        <v>948196.81848418165</v>
      </c>
      <c r="E66" s="52">
        <v>5259.8714066638495</v>
      </c>
      <c r="F66" s="52">
        <v>46518.862706844542</v>
      </c>
      <c r="G66" s="59">
        <v>5.8028581317243946</v>
      </c>
      <c r="H66" s="59">
        <v>1.1209725944620106</v>
      </c>
      <c r="I66" s="59">
        <v>9.9997555259769E-2</v>
      </c>
      <c r="J66" s="59">
        <v>1.7889562635972673</v>
      </c>
      <c r="K66" s="59">
        <v>0.12299699296951587</v>
      </c>
      <c r="L66" s="59">
        <v>0</v>
      </c>
      <c r="M66" s="59">
        <v>12.924684017325143</v>
      </c>
      <c r="N66" s="52">
        <v>4429.3653950853477</v>
      </c>
      <c r="O66" s="52">
        <v>39173.779121553307</v>
      </c>
      <c r="P66" s="53">
        <v>4.8866173740837011</v>
      </c>
      <c r="Q66" s="53">
        <v>0.94397692165221969</v>
      </c>
      <c r="R66" s="53">
        <v>8.4208467587173916E-2</v>
      </c>
      <c r="S66" s="53">
        <v>1.5064894851345412</v>
      </c>
      <c r="T66" s="53">
        <v>0.1035764151322239</v>
      </c>
      <c r="U66" s="53">
        <v>0</v>
      </c>
      <c r="V66" s="53">
        <v>10.883944435642228</v>
      </c>
      <c r="W66" s="53">
        <v>0</v>
      </c>
      <c r="X66" s="53">
        <v>0</v>
      </c>
      <c r="Y66" s="53">
        <v>0</v>
      </c>
      <c r="Z66" s="53">
        <v>1.7574307185443194</v>
      </c>
      <c r="AA66" s="53">
        <v>0.42104233793586954</v>
      </c>
      <c r="AB66" s="52">
        <v>6718.6597342576561</v>
      </c>
      <c r="AC66" s="53">
        <v>5.5897149245388487E-2</v>
      </c>
      <c r="AD66" s="53">
        <v>0</v>
      </c>
      <c r="AE66" s="53">
        <v>8.8441064638783278</v>
      </c>
      <c r="AF66" s="44"/>
      <c r="AG66" s="44"/>
      <c r="AH66" s="44"/>
      <c r="AI66" s="44"/>
    </row>
    <row r="67" spans="1:36" s="20" customFormat="1" ht="12">
      <c r="A67" s="44">
        <v>1990</v>
      </c>
      <c r="B67" s="53">
        <v>606.70731707317077</v>
      </c>
      <c r="C67" s="44">
        <v>706</v>
      </c>
      <c r="D67" s="52">
        <v>960411.81825172016</v>
      </c>
      <c r="E67" s="52">
        <v>6599.9437750789793</v>
      </c>
      <c r="F67" s="52">
        <v>32969.719130962716</v>
      </c>
      <c r="G67" s="59">
        <v>7.9529322489701704</v>
      </c>
      <c r="H67" s="59">
        <v>0.96199180479181479</v>
      </c>
      <c r="I67" s="59">
        <v>0.10099913958832984</v>
      </c>
      <c r="J67" s="59">
        <v>0.71799388341010717</v>
      </c>
      <c r="K67" s="59">
        <v>0.13399885846372475</v>
      </c>
      <c r="L67" s="59">
        <v>4.9999574053628634E-2</v>
      </c>
      <c r="M67" s="59">
        <v>8.083931132990676</v>
      </c>
      <c r="N67" s="52">
        <v>2234.2585867476992</v>
      </c>
      <c r="O67" s="52">
        <v>11161.137212889642</v>
      </c>
      <c r="P67" s="53">
        <v>2.6922815970309779</v>
      </c>
      <c r="Q67" s="53">
        <v>0.32566011521989191</v>
      </c>
      <c r="R67" s="53">
        <v>3.4190926857805705E-2</v>
      </c>
      <c r="S67" s="53">
        <v>0.24306025231588607</v>
      </c>
      <c r="T67" s="53">
        <v>4.5362219791544207E-2</v>
      </c>
      <c r="U67" s="53">
        <v>1.6926201414755298E-2</v>
      </c>
      <c r="V67" s="53">
        <v>2.7366282447376364</v>
      </c>
      <c r="W67" s="53">
        <v>0</v>
      </c>
      <c r="X67" s="53">
        <v>0</v>
      </c>
      <c r="Y67" s="53">
        <v>0</v>
      </c>
      <c r="Z67" s="53">
        <v>0.11002030919590944</v>
      </c>
      <c r="AA67" s="53">
        <v>6.4996613432660347E-2</v>
      </c>
      <c r="AB67" s="52">
        <v>3698.2613572630389</v>
      </c>
      <c r="AC67" s="53">
        <v>0.14066852367688024</v>
      </c>
      <c r="AD67" s="53">
        <v>6.1850569025235043E-3</v>
      </c>
      <c r="AE67" s="53">
        <v>4.9954545454545451</v>
      </c>
      <c r="AF67" s="44"/>
      <c r="AG67" s="44"/>
      <c r="AH67" s="44"/>
      <c r="AI67" s="44"/>
    </row>
    <row r="68" spans="1:36" s="20" customFormat="1" ht="12">
      <c r="A68" s="44">
        <v>2010</v>
      </c>
      <c r="B68" s="53">
        <v>612.80487804878055</v>
      </c>
      <c r="C68" s="44">
        <v>682</v>
      </c>
      <c r="D68" s="52">
        <v>970420.05856212857</v>
      </c>
      <c r="E68" s="52">
        <v>1303.8580172594416</v>
      </c>
      <c r="F68" s="52">
        <v>28235.270166859631</v>
      </c>
      <c r="G68" s="59">
        <v>23.809146782599608</v>
      </c>
      <c r="H68" s="59">
        <v>1.4467328804533879</v>
      </c>
      <c r="I68" s="59">
        <v>0.14687136286370719</v>
      </c>
      <c r="J68" s="59">
        <v>1.4357425063615459</v>
      </c>
      <c r="K68" s="59">
        <v>0.11789674025794183</v>
      </c>
      <c r="L68" s="59">
        <v>0</v>
      </c>
      <c r="M68" s="59">
        <v>12.369166477909491</v>
      </c>
      <c r="N68" s="52">
        <v>502.80741721295175</v>
      </c>
      <c r="O68" s="52">
        <v>10888.381310680472</v>
      </c>
      <c r="P68" s="53">
        <v>9.1815331434365053</v>
      </c>
      <c r="Q68" s="53">
        <v>0.55790432193437089</v>
      </c>
      <c r="R68" s="53">
        <v>5.6638076881458922E-2</v>
      </c>
      <c r="S68" s="53">
        <v>0.55366609849426174</v>
      </c>
      <c r="T68" s="53">
        <v>4.5464578721171114E-2</v>
      </c>
      <c r="U68" s="53">
        <v>0</v>
      </c>
      <c r="V68" s="53">
        <v>4.7699278353228678</v>
      </c>
      <c r="W68" s="53">
        <v>0</v>
      </c>
      <c r="X68" s="53">
        <v>0</v>
      </c>
      <c r="Y68" s="53">
        <v>0</v>
      </c>
      <c r="Z68" s="53">
        <v>0.52592499961354711</v>
      </c>
      <c r="AA68" s="53">
        <v>4.777633696123066E-2</v>
      </c>
      <c r="AB68" s="52">
        <v>1117.9681936862094</v>
      </c>
      <c r="AC68" s="53">
        <v>0.10229645093945719</v>
      </c>
      <c r="AD68" s="53">
        <v>0</v>
      </c>
      <c r="AE68" s="53">
        <v>21.655172413793103</v>
      </c>
      <c r="AF68" s="60">
        <v>-31.95</v>
      </c>
      <c r="AG68" s="60">
        <v>-47.57</v>
      </c>
      <c r="AH68" s="60">
        <v>-49.2</v>
      </c>
      <c r="AI68" s="60"/>
      <c r="AJ68" s="105">
        <f>(AF68+1000)/(AG68+1000)</f>
        <v>1.0164001553919972</v>
      </c>
    </row>
    <row r="69" spans="1:36" s="20" customFormat="1" ht="12">
      <c r="A69" s="44">
        <v>2040</v>
      </c>
      <c r="B69" s="53">
        <v>621.95121951219517</v>
      </c>
      <c r="C69" s="44">
        <v>571</v>
      </c>
      <c r="D69" s="52">
        <v>956462.18281751091</v>
      </c>
      <c r="E69" s="52">
        <v>619.96252388539369</v>
      </c>
      <c r="F69" s="52">
        <v>42857.409312464471</v>
      </c>
      <c r="G69" s="59">
        <v>12.511243707829106</v>
      </c>
      <c r="H69" s="59">
        <v>3.4727900733128583</v>
      </c>
      <c r="I69" s="59">
        <v>1.4719110244504829</v>
      </c>
      <c r="J69" s="59">
        <v>5.89764349334847</v>
      </c>
      <c r="K69" s="59">
        <v>0.12099268611311714</v>
      </c>
      <c r="L69" s="59">
        <v>1.1459307296333243</v>
      </c>
      <c r="M69" s="59">
        <v>30.542153757347524</v>
      </c>
      <c r="N69" s="52">
        <v>406.07002440129116</v>
      </c>
      <c r="O69" s="52">
        <v>28071.227815869897</v>
      </c>
      <c r="P69" s="53">
        <v>8.1947550730789605</v>
      </c>
      <c r="Q69" s="53">
        <v>2.2746470882994902</v>
      </c>
      <c r="R69" s="53">
        <v>0.96408883212693619</v>
      </c>
      <c r="S69" s="53">
        <v>3.8629048450303465</v>
      </c>
      <c r="T69" s="53">
        <v>7.9249149923477771E-2</v>
      </c>
      <c r="U69" s="53">
        <v>0.75057459349012834</v>
      </c>
      <c r="V69" s="53">
        <v>20.00484326663393</v>
      </c>
      <c r="W69" s="53">
        <v>3.8642147483348668E-2</v>
      </c>
      <c r="X69" s="53">
        <v>0.34057485917527647</v>
      </c>
      <c r="Y69" s="53">
        <v>0.11134178088422499</v>
      </c>
      <c r="Z69" s="53">
        <v>1.6897752628311793</v>
      </c>
      <c r="AA69" s="53">
        <v>1.2797755285163273</v>
      </c>
      <c r="AB69" s="52">
        <v>2681.26368470441</v>
      </c>
      <c r="AC69" s="53">
        <v>0.24957612750084776</v>
      </c>
      <c r="AD69" s="53">
        <v>3.7519643792561549E-2</v>
      </c>
      <c r="AE69" s="53">
        <v>69.129032258064512</v>
      </c>
      <c r="AF69" s="44"/>
      <c r="AG69" s="44"/>
      <c r="AH69" s="44"/>
      <c r="AI69" s="44"/>
    </row>
    <row r="70" spans="1:36" s="20" customFormat="1" ht="12">
      <c r="A70" s="44">
        <v>2070</v>
      </c>
      <c r="B70" s="53">
        <v>631.09756097560978</v>
      </c>
      <c r="C70" s="44">
        <v>613</v>
      </c>
      <c r="D70" s="52">
        <v>958698.50537745212</v>
      </c>
      <c r="E70" s="52">
        <v>3046.8489214238234</v>
      </c>
      <c r="F70" s="52">
        <v>38220.472043828027</v>
      </c>
      <c r="G70" s="59">
        <v>14.36414447250923</v>
      </c>
      <c r="H70" s="59">
        <v>1.8161217505404954</v>
      </c>
      <c r="I70" s="59">
        <v>0.21577684164837568</v>
      </c>
      <c r="J70" s="59">
        <v>1.4455050456722205</v>
      </c>
      <c r="K70" s="59">
        <v>5.3944210412093921E-2</v>
      </c>
      <c r="L70" s="59">
        <v>5.7940077850026805E-2</v>
      </c>
      <c r="M70" s="59">
        <v>14.720775641344741</v>
      </c>
      <c r="N70" s="52">
        <v>1650.1693995313369</v>
      </c>
      <c r="O70" s="52">
        <v>20700.157779039</v>
      </c>
      <c r="P70" s="53">
        <v>7.7796019002823256</v>
      </c>
      <c r="Q70" s="53">
        <v>0.98360916995015435</v>
      </c>
      <c r="R70" s="53">
        <v>0.11686445583566191</v>
      </c>
      <c r="S70" s="53">
        <v>0.78288364626945728</v>
      </c>
      <c r="T70" s="53">
        <v>2.9216113958915477E-2</v>
      </c>
      <c r="U70" s="53">
        <v>3.1380270548464768E-2</v>
      </c>
      <c r="V70" s="53">
        <v>7.9727528758995998</v>
      </c>
      <c r="W70" s="53">
        <v>0</v>
      </c>
      <c r="X70" s="53">
        <v>0</v>
      </c>
      <c r="Y70" s="53">
        <v>0</v>
      </c>
      <c r="Z70" s="53">
        <v>0.70551504819306987</v>
      </c>
      <c r="AA70" s="53">
        <v>0.10658471203530274</v>
      </c>
      <c r="AB70" s="52">
        <v>2362.165833178984</v>
      </c>
      <c r="AC70" s="53">
        <v>0.14927436074637179</v>
      </c>
      <c r="AD70" s="53">
        <v>3.9359391965255158E-3</v>
      </c>
      <c r="AE70" s="53">
        <v>12.544262295081968</v>
      </c>
      <c r="AF70" s="44"/>
      <c r="AG70" s="44"/>
      <c r="AH70" s="44"/>
      <c r="AI70" s="44"/>
    </row>
    <row r="71" spans="1:36" s="20" customFormat="1" ht="12">
      <c r="A71" s="44">
        <v>2100</v>
      </c>
      <c r="B71" s="53">
        <v>640.2439024390244</v>
      </c>
      <c r="C71" s="44">
        <v>661</v>
      </c>
      <c r="D71" s="52">
        <v>948398.86027182196</v>
      </c>
      <c r="E71" s="52">
        <v>3469.8860697607856</v>
      </c>
      <c r="F71" s="52">
        <v>48098.42073645354</v>
      </c>
      <c r="G71" s="59">
        <v>16.729450705215548</v>
      </c>
      <c r="H71" s="59">
        <v>2.2849249767733131</v>
      </c>
      <c r="I71" s="59">
        <v>0.51498309104518869</v>
      </c>
      <c r="J71" s="59">
        <v>1.4229532787520456</v>
      </c>
      <c r="K71" s="59">
        <v>0.26299136494152353</v>
      </c>
      <c r="L71" s="59">
        <v>8.0997340533320944E-2</v>
      </c>
      <c r="M71" s="59">
        <v>10.425657683955606</v>
      </c>
      <c r="N71" s="52">
        <v>1490.843636629445</v>
      </c>
      <c r="O71" s="52">
        <v>20665.584703710749</v>
      </c>
      <c r="P71" s="53">
        <v>7.1878426630578156</v>
      </c>
      <c r="Q71" s="53">
        <v>0.98172268291016784</v>
      </c>
      <c r="R71" s="53">
        <v>0.22126353684846234</v>
      </c>
      <c r="S71" s="53">
        <v>0.61137478239876086</v>
      </c>
      <c r="T71" s="53">
        <v>0.11299477707018561</v>
      </c>
      <c r="U71" s="53">
        <v>3.4800672785874662E-2</v>
      </c>
      <c r="V71" s="53">
        <v>4.479405116858385</v>
      </c>
      <c r="W71" s="53">
        <v>0</v>
      </c>
      <c r="X71" s="53">
        <v>0</v>
      </c>
      <c r="Y71" s="53">
        <v>0</v>
      </c>
      <c r="Z71" s="53">
        <v>0.40085219394100063</v>
      </c>
      <c r="AA71" s="53">
        <v>7.6475552541798622E-2</v>
      </c>
      <c r="AB71" s="52">
        <v>2529.5819090191944</v>
      </c>
      <c r="AC71" s="53">
        <v>0.36191145467322555</v>
      </c>
      <c r="AD71" s="53">
        <v>7.7690389411087662E-3</v>
      </c>
      <c r="AE71" s="53">
        <v>13.861671469740633</v>
      </c>
      <c r="AF71" s="60">
        <v>-22.94</v>
      </c>
      <c r="AG71" s="60">
        <v>-50.58</v>
      </c>
      <c r="AH71" s="60">
        <v>-52.42</v>
      </c>
      <c r="AI71" s="60"/>
      <c r="AJ71" s="105">
        <f>(AF71+1000)/(AG71+1000)</f>
        <v>1.029112510796065</v>
      </c>
    </row>
    <row r="72" spans="1:36" s="20" customFormat="1" ht="12">
      <c r="A72" s="44">
        <v>2130</v>
      </c>
      <c r="B72" s="53">
        <v>649.39024390243901</v>
      </c>
      <c r="C72" s="44">
        <v>691</v>
      </c>
      <c r="D72" s="52">
        <v>969966.08451622003</v>
      </c>
      <c r="E72" s="52">
        <v>3869.9045836325854</v>
      </c>
      <c r="F72" s="52">
        <v>26139.35550805059</v>
      </c>
      <c r="G72" s="59">
        <v>14.84063408932589</v>
      </c>
      <c r="H72" s="59">
        <v>2.4659391998030893</v>
      </c>
      <c r="I72" s="59">
        <v>1.311967652125569</v>
      </c>
      <c r="J72" s="59">
        <v>0.71398239605004288</v>
      </c>
      <c r="K72" s="59">
        <v>0.88197825394417062</v>
      </c>
      <c r="L72" s="59">
        <v>0.20199501961079644</v>
      </c>
      <c r="M72" s="59">
        <v>0.13199674548824322</v>
      </c>
      <c r="N72" s="52">
        <v>1422.5119598302124</v>
      </c>
      <c r="O72" s="52">
        <v>9608.3882764759037</v>
      </c>
      <c r="P72" s="53">
        <v>5.455167957581442</v>
      </c>
      <c r="Q72" s="53">
        <v>0.90643785347320505</v>
      </c>
      <c r="R72" s="53">
        <v>0.48225728457292982</v>
      </c>
      <c r="S72" s="53">
        <v>0.26244794297642676</v>
      </c>
      <c r="T72" s="53">
        <v>0.32420040014735069</v>
      </c>
      <c r="U72" s="53">
        <v>7.4249978265039512E-2</v>
      </c>
      <c r="V72" s="53">
        <v>4.851978777715453E-2</v>
      </c>
      <c r="W72" s="53">
        <v>1.3857545448475197</v>
      </c>
      <c r="X72" s="53">
        <v>0</v>
      </c>
      <c r="Y72" s="53">
        <v>0</v>
      </c>
      <c r="Z72" s="53">
        <v>0.12387248849167481</v>
      </c>
      <c r="AA72" s="53">
        <v>0</v>
      </c>
      <c r="AB72" s="52">
        <v>1510.3715259721498</v>
      </c>
      <c r="AC72" s="53">
        <v>1.8375350140056024</v>
      </c>
      <c r="AD72" s="53">
        <v>1.5303030303030303</v>
      </c>
      <c r="AE72" s="53">
        <v>6.7545219638242893</v>
      </c>
      <c r="AF72" s="60"/>
      <c r="AG72" s="60"/>
      <c r="AH72" s="60"/>
      <c r="AI72" s="60"/>
    </row>
    <row r="73" spans="1:36" s="20" customFormat="1" ht="12">
      <c r="A73" s="44">
        <v>2190</v>
      </c>
      <c r="B73" s="53">
        <v>667.68292682926835</v>
      </c>
      <c r="C73" s="44">
        <v>684</v>
      </c>
      <c r="D73" s="52">
        <v>967107.96744990209</v>
      </c>
      <c r="E73" s="52">
        <v>2639.9125608161607</v>
      </c>
      <c r="F73" s="52">
        <v>30218.999086312262</v>
      </c>
      <c r="G73" s="59">
        <v>22.601251401351085</v>
      </c>
      <c r="H73" s="59">
        <v>2.7769080232524539</v>
      </c>
      <c r="I73" s="59">
        <v>0.65497830580855498</v>
      </c>
      <c r="J73" s="59">
        <v>0.97196780648231362</v>
      </c>
      <c r="K73" s="59">
        <v>0.3339889376184082</v>
      </c>
      <c r="L73" s="59">
        <v>6.3997880262209955E-2</v>
      </c>
      <c r="M73" s="59">
        <v>4.7158438018215962</v>
      </c>
      <c r="N73" s="52">
        <v>1007.3350561009036</v>
      </c>
      <c r="O73" s="52">
        <v>11530.933861882311</v>
      </c>
      <c r="P73" s="53">
        <v>8.6241617189365982</v>
      </c>
      <c r="Q73" s="53">
        <v>1.0596096404515944</v>
      </c>
      <c r="R73" s="53">
        <v>0.2499259324795802</v>
      </c>
      <c r="S73" s="53">
        <v>0.37088245247351442</v>
      </c>
      <c r="T73" s="53">
        <v>0.12744314724912945</v>
      </c>
      <c r="U73" s="53">
        <v>2.4420243784264328E-2</v>
      </c>
      <c r="V73" s="53">
        <v>1.7994667138529776</v>
      </c>
      <c r="W73" s="53">
        <v>0</v>
      </c>
      <c r="X73" s="53">
        <v>0</v>
      </c>
      <c r="Y73" s="53">
        <v>0</v>
      </c>
      <c r="Z73" s="53">
        <v>0.34531750976186276</v>
      </c>
      <c r="AA73" s="53">
        <v>3.7011931985525624E-2</v>
      </c>
      <c r="AB73" s="52">
        <v>1190.7482564324837</v>
      </c>
      <c r="AC73" s="53">
        <v>0.67386831275720172</v>
      </c>
      <c r="AD73" s="53">
        <v>1.3570822731128074E-2</v>
      </c>
      <c r="AE73" s="53">
        <v>11.446969696969697</v>
      </c>
      <c r="AF73" s="60">
        <v>-37.270000000000003</v>
      </c>
      <c r="AG73" s="60">
        <v>-46.09</v>
      </c>
      <c r="AH73" s="60">
        <v>-52.48</v>
      </c>
      <c r="AI73" s="60"/>
      <c r="AJ73" s="105">
        <f>(AF73+1000)/(AG73+1000)</f>
        <v>1.0092461552976697</v>
      </c>
    </row>
    <row r="74" spans="1:36" s="20" customFormat="1" ht="12">
      <c r="A74" s="44">
        <v>2220</v>
      </c>
      <c r="B74" s="53">
        <v>676.82926829268297</v>
      </c>
      <c r="C74" s="44">
        <v>616</v>
      </c>
      <c r="D74" s="52">
        <v>935063.87941740185</v>
      </c>
      <c r="E74" s="52">
        <v>5149.801068334531</v>
      </c>
      <c r="F74" s="52">
        <v>59747.692006405479</v>
      </c>
      <c r="G74" s="59">
        <v>16.639357238269241</v>
      </c>
      <c r="H74" s="59">
        <v>2.4609049377031611</v>
      </c>
      <c r="I74" s="59">
        <v>0.39498474213439605</v>
      </c>
      <c r="J74" s="59">
        <v>1.9489247149871847</v>
      </c>
      <c r="K74" s="59">
        <v>0.28298906841527616</v>
      </c>
      <c r="L74" s="59">
        <v>0.14099455352139201</v>
      </c>
      <c r="M74" s="59">
        <v>15.437403668533687</v>
      </c>
      <c r="N74" s="52">
        <v>2750.461934224124</v>
      </c>
      <c r="O74" s="52">
        <v>31910.699139784738</v>
      </c>
      <c r="P74" s="53">
        <v>8.8869294340756149</v>
      </c>
      <c r="Q74" s="53">
        <v>1.314346955364188</v>
      </c>
      <c r="R74" s="53">
        <v>0.21095776000359784</v>
      </c>
      <c r="S74" s="53">
        <v>1.0409029727772461</v>
      </c>
      <c r="T74" s="53">
        <v>0.15114188881270429</v>
      </c>
      <c r="U74" s="53">
        <v>7.5303909267107075E-2</v>
      </c>
      <c r="V74" s="53">
        <v>8.24497695933049</v>
      </c>
      <c r="W74" s="53">
        <v>0</v>
      </c>
      <c r="X74" s="53">
        <v>0</v>
      </c>
      <c r="Y74" s="53">
        <v>0</v>
      </c>
      <c r="Z74" s="53">
        <v>0.62860071778287263</v>
      </c>
      <c r="AA74" s="53">
        <v>7.7440190381067558E-2</v>
      </c>
      <c r="AB74" s="52">
        <v>3128.1084759960213</v>
      </c>
      <c r="AC74" s="53">
        <v>0.20266803488968702</v>
      </c>
      <c r="AD74" s="53">
        <v>9.1333074232413519E-3</v>
      </c>
      <c r="AE74" s="53">
        <v>11.601941747572816</v>
      </c>
      <c r="AF74" s="44"/>
      <c r="AG74" s="44"/>
      <c r="AH74" s="44"/>
      <c r="AI74" s="44"/>
    </row>
    <row r="75" spans="1:36" s="20" customFormat="1" ht="12">
      <c r="A75" s="44">
        <v>2250</v>
      </c>
      <c r="B75" s="53">
        <v>685.97560975609758</v>
      </c>
      <c r="C75" s="44">
        <v>650</v>
      </c>
      <c r="D75" s="52">
        <v>963068.41864165664</v>
      </c>
      <c r="E75" s="52">
        <v>3249.9946635087626</v>
      </c>
      <c r="F75" s="52">
        <v>33669.944713950783</v>
      </c>
      <c r="G75" s="59">
        <v>3.202994740682636</v>
      </c>
      <c r="H75" s="59">
        <v>0.89699852712841854</v>
      </c>
      <c r="I75" s="59">
        <v>0.89799852548642123</v>
      </c>
      <c r="J75" s="59">
        <v>0.93799845980652896</v>
      </c>
      <c r="K75" s="59">
        <v>0.60299900987562582</v>
      </c>
      <c r="L75" s="59">
        <v>0.16699972578645028</v>
      </c>
      <c r="M75" s="59">
        <v>4.177993139735265</v>
      </c>
      <c r="N75" s="52">
        <v>1474.9975780539771</v>
      </c>
      <c r="O75" s="52">
        <v>15280.974908639204</v>
      </c>
      <c r="P75" s="53">
        <v>1.4536668438482734</v>
      </c>
      <c r="Q75" s="53">
        <v>0.40709933154289774</v>
      </c>
      <c r="R75" s="53">
        <v>0.40755317695152971</v>
      </c>
      <c r="S75" s="53">
        <v>0.42570699329680939</v>
      </c>
      <c r="T75" s="53">
        <v>0.27366878140509177</v>
      </c>
      <c r="U75" s="53">
        <v>7.579218324154284E-2</v>
      </c>
      <c r="V75" s="53">
        <v>1.8961661172644668</v>
      </c>
      <c r="W75" s="53">
        <v>7.7153719467438807E-3</v>
      </c>
      <c r="X75" s="53">
        <v>2.6776879109287586E-2</v>
      </c>
      <c r="Y75" s="53">
        <v>4.084608677687937E-3</v>
      </c>
      <c r="Z75" s="53">
        <v>0.22510732268146849</v>
      </c>
      <c r="AA75" s="53">
        <v>8.0330637327862761E-2</v>
      </c>
      <c r="AB75" s="52">
        <v>8212.1951219512212</v>
      </c>
      <c r="AC75" s="53">
        <v>0.95735607675906187</v>
      </c>
      <c r="AD75" s="53">
        <v>3.9971278123504074E-2</v>
      </c>
      <c r="AE75" s="53">
        <v>10.36</v>
      </c>
      <c r="AF75" s="44"/>
      <c r="AG75" s="44"/>
      <c r="AH75" s="44"/>
      <c r="AI75" s="44"/>
    </row>
    <row r="76" spans="1:36" s="20" customFormat="1" ht="12">
      <c r="A76" s="44">
        <v>2280</v>
      </c>
      <c r="B76" s="53">
        <v>695.1219512195122</v>
      </c>
      <c r="C76" s="44">
        <v>659</v>
      </c>
      <c r="D76" s="52">
        <v>661321.49780984467</v>
      </c>
      <c r="E76" s="52">
        <v>22939.863169555443</v>
      </c>
      <c r="F76" s="52">
        <v>315318.84647607116</v>
      </c>
      <c r="G76" s="59">
        <v>268.49371971542712</v>
      </c>
      <c r="H76" s="59">
        <v>32.178371700567311</v>
      </c>
      <c r="I76" s="59">
        <v>8.2444477936644702</v>
      </c>
      <c r="J76" s="59">
        <v>12.053855374548222</v>
      </c>
      <c r="K76" s="59">
        <v>5.1093331604918939</v>
      </c>
      <c r="L76" s="59">
        <v>1.2165078953552126</v>
      </c>
      <c r="M76" s="59">
        <v>83.647082884624425</v>
      </c>
      <c r="N76" s="52">
        <v>9955.6917549208738</v>
      </c>
      <c r="O76" s="52">
        <v>136845.50848582145</v>
      </c>
      <c r="P76" s="53">
        <v>116.52382980062541</v>
      </c>
      <c r="Q76" s="53">
        <v>13.965120343493549</v>
      </c>
      <c r="R76" s="53">
        <v>3.5780152791927735</v>
      </c>
      <c r="S76" s="53">
        <v>5.2312634857675127</v>
      </c>
      <c r="T76" s="53">
        <v>2.2174040726869215</v>
      </c>
      <c r="U76" s="53">
        <v>0.52795335063974314</v>
      </c>
      <c r="V76" s="53">
        <v>36.302072389988744</v>
      </c>
      <c r="W76" s="53">
        <v>0</v>
      </c>
      <c r="X76" s="53">
        <v>0.22928259799211706</v>
      </c>
      <c r="Y76" s="53">
        <v>3.0168762893699616E-2</v>
      </c>
      <c r="Z76" s="53">
        <v>2.5945136088581666</v>
      </c>
      <c r="AA76" s="53">
        <v>0.98651854662397753</v>
      </c>
      <c r="AB76" s="52">
        <v>1048.7133840427255</v>
      </c>
      <c r="AC76" s="53">
        <v>0.68396770472895041</v>
      </c>
      <c r="AD76" s="53">
        <v>1.4543339150668994E-2</v>
      </c>
      <c r="AE76" s="53">
        <v>13.745454545454546</v>
      </c>
      <c r="AF76" s="60">
        <v>-28.3</v>
      </c>
      <c r="AG76" s="60">
        <v>-49.27</v>
      </c>
      <c r="AH76" s="60">
        <v>-51.12</v>
      </c>
      <c r="AI76" s="60"/>
      <c r="AJ76" s="105">
        <f>(AF76+1000)/(AG76+1000)</f>
        <v>1.0220567353507306</v>
      </c>
    </row>
    <row r="77" spans="1:36" s="20" customFormat="1" ht="12">
      <c r="A77" s="44">
        <v>2310</v>
      </c>
      <c r="B77" s="53">
        <v>704.26829268292693</v>
      </c>
      <c r="C77" s="44">
        <v>671</v>
      </c>
      <c r="D77" s="52">
        <v>960205.43302503147</v>
      </c>
      <c r="E77" s="52">
        <v>4449.7934672860092</v>
      </c>
      <c r="F77" s="52">
        <v>35288.362125960281</v>
      </c>
      <c r="G77" s="59">
        <v>29.817616045168876</v>
      </c>
      <c r="H77" s="59">
        <v>3.6548303647034524</v>
      </c>
      <c r="I77" s="59">
        <v>1.0759500608538755</v>
      </c>
      <c r="J77" s="59">
        <v>0.67396871841590344</v>
      </c>
      <c r="K77" s="59">
        <v>0.61597141030296221</v>
      </c>
      <c r="L77" s="59">
        <v>0.15199294539943223</v>
      </c>
      <c r="M77" s="59">
        <v>20.20906201659556</v>
      </c>
      <c r="N77" s="52">
        <v>1817.0542623492795</v>
      </c>
      <c r="O77" s="52">
        <v>14409.852790630577</v>
      </c>
      <c r="P77" s="53">
        <v>12.175896864942283</v>
      </c>
      <c r="Q77" s="53">
        <v>1.4924344559295768</v>
      </c>
      <c r="R77" s="53">
        <v>0.4393596373680505</v>
      </c>
      <c r="S77" s="53">
        <v>0.27521226355582346</v>
      </c>
      <c r="T77" s="53">
        <v>0.25152930912520366</v>
      </c>
      <c r="U77" s="53">
        <v>6.2065673680245056E-2</v>
      </c>
      <c r="V77" s="53">
        <v>8.2522846386694244</v>
      </c>
      <c r="W77" s="53">
        <v>0</v>
      </c>
      <c r="X77" s="53">
        <v>0</v>
      </c>
      <c r="Y77" s="53">
        <v>0</v>
      </c>
      <c r="Z77" s="53">
        <v>8.6565281711920739E-2</v>
      </c>
      <c r="AA77" s="53">
        <v>0</v>
      </c>
      <c r="AB77" s="52">
        <v>1054.2510605245864</v>
      </c>
      <c r="AC77" s="53">
        <v>1.5964391691394659</v>
      </c>
      <c r="AD77" s="53">
        <v>7.5210291934685791E-3</v>
      </c>
      <c r="AE77" s="53">
        <v>7.9303370786516858</v>
      </c>
      <c r="AF77" s="60">
        <v>-25.23</v>
      </c>
      <c r="AG77" s="60">
        <v>-49.07</v>
      </c>
      <c r="AH77" s="60">
        <v>-51.36</v>
      </c>
      <c r="AI77" s="60">
        <v>-45.7</v>
      </c>
      <c r="AJ77" s="105">
        <f>(AF77+1000)/(AG77+1000)</f>
        <v>1.0250701944412313</v>
      </c>
    </row>
    <row r="78" spans="1:36" s="20" customFormat="1" ht="12">
      <c r="A78" s="44">
        <v>2340</v>
      </c>
      <c r="B78" s="53">
        <v>713.41463414634154</v>
      </c>
      <c r="C78" s="44">
        <v>691</v>
      </c>
      <c r="D78" s="52">
        <v>970740.26082595985</v>
      </c>
      <c r="E78" s="52">
        <v>3202.1396527523129</v>
      </c>
      <c r="F78" s="52">
        <v>25984.33049475545</v>
      </c>
      <c r="G78" s="59">
        <v>48.975074526981466</v>
      </c>
      <c r="H78" s="59">
        <v>2.6143988439423684</v>
      </c>
      <c r="I78" s="59">
        <v>0.52786907955935614</v>
      </c>
      <c r="J78" s="59">
        <v>1.6245195869993037</v>
      </c>
      <c r="K78" s="59">
        <v>0.27940140316941342</v>
      </c>
      <c r="L78" s="59">
        <v>0.16564511759329512</v>
      </c>
      <c r="M78" s="59">
        <v>17.077412906576221</v>
      </c>
      <c r="N78" s="52">
        <v>1177.0527811853653</v>
      </c>
      <c r="O78" s="52">
        <v>9551.4036840345652</v>
      </c>
      <c r="P78" s="53">
        <v>18.002415238572059</v>
      </c>
      <c r="Q78" s="53">
        <v>0.96100912642744085</v>
      </c>
      <c r="R78" s="53">
        <v>0.1940358121679833</v>
      </c>
      <c r="S78" s="53">
        <v>0.59714612894040975</v>
      </c>
      <c r="T78" s="53">
        <v>0.10270326541972651</v>
      </c>
      <c r="U78" s="53">
        <v>6.088836449883786E-2</v>
      </c>
      <c r="V78" s="53">
        <v>6.2773703014042841</v>
      </c>
      <c r="W78" s="53">
        <v>0</v>
      </c>
      <c r="X78" s="53">
        <v>0</v>
      </c>
      <c r="Y78" s="53">
        <v>0</v>
      </c>
      <c r="Z78" s="53">
        <v>0.59677933156391083</v>
      </c>
      <c r="AA78" s="53">
        <v>0.14011659782262686</v>
      </c>
      <c r="AB78" s="52">
        <v>503.67504835589943</v>
      </c>
      <c r="AC78" s="53">
        <v>0.32493857493857498</v>
      </c>
      <c r="AD78" s="53">
        <v>9.6996610961785669E-3</v>
      </c>
      <c r="AE78" s="53">
        <v>8.1146774696167032</v>
      </c>
      <c r="AF78" s="60"/>
      <c r="AG78" s="60"/>
      <c r="AH78" s="60"/>
      <c r="AI78" s="60"/>
    </row>
    <row r="79" spans="1:36" s="20" customFormat="1" ht="12">
      <c r="A79" s="44">
        <v>2370</v>
      </c>
      <c r="B79" s="53">
        <v>722.56097560975616</v>
      </c>
      <c r="C79" s="44">
        <v>662</v>
      </c>
      <c r="D79" s="52">
        <v>989040.50897868967</v>
      </c>
      <c r="E79" s="52">
        <v>569.98876723136425</v>
      </c>
      <c r="F79" s="52">
        <v>10369.795642437275</v>
      </c>
      <c r="G79" s="59">
        <v>14.826707810069188</v>
      </c>
      <c r="H79" s="59">
        <v>1.5319698094709648</v>
      </c>
      <c r="I79" s="59">
        <v>0.31299383183055612</v>
      </c>
      <c r="J79" s="59">
        <v>0.46099091525203317</v>
      </c>
      <c r="K79" s="59">
        <v>0.19999605867767167</v>
      </c>
      <c r="L79" s="59">
        <v>7.9998423471068655E-2</v>
      </c>
      <c r="M79" s="59">
        <v>1.8489635624750744</v>
      </c>
      <c r="N79" s="52">
        <v>243.66589294029617</v>
      </c>
      <c r="O79" s="52">
        <v>4433.0093154225806</v>
      </c>
      <c r="P79" s="53">
        <v>6.3383056046066164</v>
      </c>
      <c r="Q79" s="53">
        <v>0.65490552277988368</v>
      </c>
      <c r="R79" s="53">
        <v>0.13380249910581174</v>
      </c>
      <c r="S79" s="53">
        <v>0.19707013446574828</v>
      </c>
      <c r="T79" s="53">
        <v>8.5496804540454802E-2</v>
      </c>
      <c r="U79" s="53">
        <v>3.4198721816181915E-2</v>
      </c>
      <c r="V79" s="53">
        <v>0.7904179579765046</v>
      </c>
      <c r="W79" s="53">
        <v>0</v>
      </c>
      <c r="X79" s="53">
        <v>0</v>
      </c>
      <c r="Y79" s="53">
        <v>0</v>
      </c>
      <c r="Z79" s="53">
        <v>0.16116147655875726</v>
      </c>
      <c r="AA79" s="53">
        <v>2.906891354375463E-2</v>
      </c>
      <c r="AB79" s="52">
        <v>633.90182774008179</v>
      </c>
      <c r="AC79" s="53">
        <v>0.67895878524945763</v>
      </c>
      <c r="AD79" s="53">
        <v>4.3266630611141159E-2</v>
      </c>
      <c r="AE79" s="53">
        <v>18.192982456140349</v>
      </c>
      <c r="AF79" s="44"/>
      <c r="AG79" s="44"/>
      <c r="AH79" s="44"/>
      <c r="AI79" s="44"/>
    </row>
    <row r="80" spans="1:36" s="20" customFormat="1" ht="12">
      <c r="A80" s="44">
        <v>2400</v>
      </c>
      <c r="B80" s="53">
        <v>731.70731707317077</v>
      </c>
      <c r="C80" s="44">
        <v>619</v>
      </c>
      <c r="D80" s="52">
        <v>978995.91821509914</v>
      </c>
      <c r="E80" s="52">
        <v>1169.9592702079262</v>
      </c>
      <c r="F80" s="52">
        <v>19809.310378477792</v>
      </c>
      <c r="G80" s="59">
        <v>15.40446372440436</v>
      </c>
      <c r="H80" s="59">
        <v>1.737939497112287</v>
      </c>
      <c r="I80" s="59">
        <v>0.32198879060423269</v>
      </c>
      <c r="J80" s="59">
        <v>0.80797187207521748</v>
      </c>
      <c r="K80" s="59">
        <v>0.17999373387814249</v>
      </c>
      <c r="L80" s="59">
        <v>6.5997702421985577E-2</v>
      </c>
      <c r="M80" s="59">
        <v>5.7717990663591028</v>
      </c>
      <c r="N80" s="52">
        <v>616.16594844553128</v>
      </c>
      <c r="O80" s="52">
        <v>10432.690118552115</v>
      </c>
      <c r="P80" s="53">
        <v>8.1128516545328289</v>
      </c>
      <c r="Q80" s="53">
        <v>0.91529608410113972</v>
      </c>
      <c r="R80" s="53">
        <v>0.1695772952132146</v>
      </c>
      <c r="S80" s="53">
        <v>0.42552315072135838</v>
      </c>
      <c r="T80" s="53">
        <v>9.479476129931251E-2</v>
      </c>
      <c r="U80" s="53">
        <v>3.4758079143081252E-2</v>
      </c>
      <c r="V80" s="53">
        <v>3.0397520123312876</v>
      </c>
      <c r="W80" s="53">
        <v>0</v>
      </c>
      <c r="X80" s="53">
        <v>0</v>
      </c>
      <c r="Y80" s="53">
        <v>0</v>
      </c>
      <c r="Z80" s="53">
        <v>0.27490480776800624</v>
      </c>
      <c r="AA80" s="53">
        <v>0</v>
      </c>
      <c r="AB80" s="52">
        <v>1155.5737035524703</v>
      </c>
      <c r="AC80" s="53">
        <v>0.39851485148514848</v>
      </c>
      <c r="AD80" s="53">
        <v>1.1434511434511435E-2</v>
      </c>
      <c r="AE80" s="53">
        <v>16.931623931623932</v>
      </c>
      <c r="AF80" s="60">
        <v>-41.39</v>
      </c>
      <c r="AG80" s="60">
        <v>-40.86</v>
      </c>
      <c r="AH80" s="60">
        <v>-46.83</v>
      </c>
      <c r="AI80" s="60"/>
      <c r="AJ80" s="105">
        <f>(AF80+1000)/(AG80+1000)</f>
        <v>0.99944742164856015</v>
      </c>
    </row>
    <row r="81" spans="1:36" s="20" customFormat="1" ht="12">
      <c r="A81" s="44">
        <v>2430</v>
      </c>
      <c r="B81" s="53">
        <v>740.85365853658539</v>
      </c>
      <c r="C81" s="44">
        <v>660</v>
      </c>
      <c r="D81" s="52">
        <v>987765.17858349532</v>
      </c>
      <c r="E81" s="52">
        <v>929.9860455593863</v>
      </c>
      <c r="F81" s="52">
        <v>11289.830596091906</v>
      </c>
      <c r="G81" s="59">
        <v>9.6898546037316695</v>
      </c>
      <c r="H81" s="59">
        <v>1.3119803137353925</v>
      </c>
      <c r="I81" s="59">
        <v>0.35099473332402642</v>
      </c>
      <c r="J81" s="59">
        <v>0.11999819942701759</v>
      </c>
      <c r="K81" s="59">
        <v>0.47899281271284522</v>
      </c>
      <c r="L81" s="59">
        <v>8.4998724594137473E-2</v>
      </c>
      <c r="M81" s="59">
        <v>2.6269605824564599</v>
      </c>
      <c r="N81" s="52">
        <v>401.58488330973506</v>
      </c>
      <c r="O81" s="52">
        <v>4875.1541210396872</v>
      </c>
      <c r="P81" s="53">
        <v>4.1842553970659493</v>
      </c>
      <c r="Q81" s="53">
        <v>0.56653695365846501</v>
      </c>
      <c r="R81" s="53">
        <v>0.15156590757173871</v>
      </c>
      <c r="S81" s="53">
        <v>5.1817404298030334E-2</v>
      </c>
      <c r="T81" s="53">
        <v>0.20683780548963773</v>
      </c>
      <c r="U81" s="53">
        <v>3.6703994711104825E-2</v>
      </c>
      <c r="V81" s="53">
        <v>1.1343693424243806</v>
      </c>
      <c r="W81" s="53">
        <v>0</v>
      </c>
      <c r="X81" s="53">
        <v>0</v>
      </c>
      <c r="Y81" s="53">
        <v>0</v>
      </c>
      <c r="Z81" s="53">
        <v>0.1273844522326579</v>
      </c>
      <c r="AA81" s="53">
        <v>1.9863338314244965E-2</v>
      </c>
      <c r="AB81" s="52">
        <v>1026.177058716597</v>
      </c>
      <c r="AC81" s="53">
        <v>2.9249999999999998</v>
      </c>
      <c r="AD81" s="53">
        <v>3.2356299961933767E-2</v>
      </c>
      <c r="AE81" s="53">
        <v>12.13978494623656</v>
      </c>
      <c r="AF81" s="44"/>
      <c r="AG81" s="44"/>
      <c r="AH81" s="44"/>
      <c r="AI81" s="44"/>
    </row>
    <row r="82" spans="1:36" s="20" customFormat="1" ht="12">
      <c r="A82" s="44">
        <v>2460</v>
      </c>
      <c r="B82" s="53">
        <v>750</v>
      </c>
      <c r="C82" s="44">
        <v>653</v>
      </c>
      <c r="D82" s="52">
        <v>971464.36351859488</v>
      </c>
      <c r="E82" s="52">
        <v>679.96805714057962</v>
      </c>
      <c r="F82" s="52">
        <v>27808.693630999296</v>
      </c>
      <c r="G82" s="59">
        <v>23.527894730089262</v>
      </c>
      <c r="H82" s="59">
        <v>10.003530064168174</v>
      </c>
      <c r="I82" s="59">
        <v>2.824867296209026</v>
      </c>
      <c r="J82" s="59">
        <v>3.3038447952830516</v>
      </c>
      <c r="K82" s="59">
        <v>1.6209238538601172</v>
      </c>
      <c r="L82" s="59">
        <v>1.1819444757943605</v>
      </c>
      <c r="M82" s="59">
        <v>2.3718885757903747</v>
      </c>
      <c r="N82" s="52">
        <v>304.0592231011475</v>
      </c>
      <c r="O82" s="52">
        <v>12435.127933004282</v>
      </c>
      <c r="P82" s="53">
        <v>10.520896265216027</v>
      </c>
      <c r="Q82" s="53">
        <v>4.473247746917469</v>
      </c>
      <c r="R82" s="53">
        <v>1.2631872136187379</v>
      </c>
      <c r="S82" s="53">
        <v>1.4773701075385166</v>
      </c>
      <c r="T82" s="53">
        <v>0.72482353036317659</v>
      </c>
      <c r="U82" s="53">
        <v>0.52852647309640632</v>
      </c>
      <c r="V82" s="53">
        <v>1.0606301135234144</v>
      </c>
      <c r="W82" s="53">
        <v>0.10194926892214945</v>
      </c>
      <c r="X82" s="53">
        <v>0.24369452439724323</v>
      </c>
      <c r="Y82" s="53">
        <v>5.3657509959026024E-2</v>
      </c>
      <c r="Z82" s="53">
        <v>0.39930130327841867</v>
      </c>
      <c r="AA82" s="53">
        <v>0.15828965437912676</v>
      </c>
      <c r="AB82" s="52">
        <v>829.33229952584031</v>
      </c>
      <c r="AC82" s="53">
        <v>0.8550242130750606</v>
      </c>
      <c r="AD82" s="53">
        <v>0.49831365935919053</v>
      </c>
      <c r="AE82" s="53">
        <v>40.897058823529413</v>
      </c>
      <c r="AF82" s="44"/>
      <c r="AG82" s="44"/>
      <c r="AH82" s="44"/>
      <c r="AI82" s="44"/>
    </row>
    <row r="83" spans="1:36" s="20" customFormat="1" ht="12">
      <c r="A83" s="44">
        <v>2490</v>
      </c>
      <c r="B83" s="53">
        <v>759.14634146341473</v>
      </c>
      <c r="C83" s="44">
        <v>667</v>
      </c>
      <c r="D83" s="52">
        <v>976826.90255705779</v>
      </c>
      <c r="E83" s="52">
        <v>352.88689092928485</v>
      </c>
      <c r="F83" s="52">
        <v>22762.70398430543</v>
      </c>
      <c r="G83" s="59">
        <v>42.046523038203183</v>
      </c>
      <c r="H83" s="59">
        <v>6.3469656388386113</v>
      </c>
      <c r="I83" s="59">
        <v>2.2082921871467147</v>
      </c>
      <c r="J83" s="59">
        <v>2.126318461775039</v>
      </c>
      <c r="K83" s="59">
        <v>1.1216404861831661</v>
      </c>
      <c r="L83" s="59">
        <v>0.73676384876737377</v>
      </c>
      <c r="M83" s="59">
        <v>1.3365715953893877</v>
      </c>
      <c r="N83" s="52">
        <v>147.08029337082638</v>
      </c>
      <c r="O83" s="52">
        <v>9487.3039095006152</v>
      </c>
      <c r="P83" s="53">
        <v>17.524637788036713</v>
      </c>
      <c r="Q83" s="53">
        <v>2.645361990400501</v>
      </c>
      <c r="R83" s="53">
        <v>0.92039764321857087</v>
      </c>
      <c r="S83" s="53">
        <v>0.8862316827188319</v>
      </c>
      <c r="T83" s="53">
        <v>0.46749033756959557</v>
      </c>
      <c r="U83" s="53">
        <v>0.30707698644277348</v>
      </c>
      <c r="V83" s="53">
        <v>0.5570718193676909</v>
      </c>
      <c r="W83" s="53">
        <v>0.10458117177359043</v>
      </c>
      <c r="X83" s="53">
        <v>0.23541180100429721</v>
      </c>
      <c r="Y83" s="53">
        <v>3.833254104848733E-2</v>
      </c>
      <c r="Z83" s="53">
        <v>0.18874609885831264</v>
      </c>
      <c r="AA83" s="53">
        <v>9.2914746237094309E-2</v>
      </c>
      <c r="AB83" s="52">
        <v>470.36708050155949</v>
      </c>
      <c r="AC83" s="53">
        <v>1.0385519511048427</v>
      </c>
      <c r="AD83" s="53">
        <v>0.55123410620792823</v>
      </c>
      <c r="AE83" s="53">
        <v>64.504249291784703</v>
      </c>
      <c r="AF83" s="60">
        <v>-21.73</v>
      </c>
      <c r="AG83" s="60">
        <v>-50.35</v>
      </c>
      <c r="AH83" s="60">
        <v>-49.14</v>
      </c>
      <c r="AI83" s="60">
        <v>-44.7</v>
      </c>
      <c r="AJ83" s="105">
        <f>(AF83+1000)/(AG83+1000)</f>
        <v>1.0301374190491233</v>
      </c>
    </row>
    <row r="84" spans="1:36" s="20" customFormat="1" ht="12">
      <c r="A84" s="44">
        <v>2520</v>
      </c>
      <c r="B84" s="53">
        <v>768.29268292682934</v>
      </c>
      <c r="C84" s="44">
        <v>594</v>
      </c>
      <c r="D84" s="52">
        <v>973595.43363227625</v>
      </c>
      <c r="E84" s="52">
        <v>309.90941843554197</v>
      </c>
      <c r="F84" s="52">
        <v>26022.394070571478</v>
      </c>
      <c r="G84" s="59">
        <v>52.984513474463633</v>
      </c>
      <c r="H84" s="59">
        <v>7.7807258183349139</v>
      </c>
      <c r="I84" s="59">
        <v>2.5232624907461547</v>
      </c>
      <c r="J84" s="59">
        <v>2.4972700879096257</v>
      </c>
      <c r="K84" s="59">
        <v>1.2386379659407631</v>
      </c>
      <c r="L84" s="59">
        <v>0.84475309218720318</v>
      </c>
      <c r="M84" s="59">
        <v>1.4875652084906015</v>
      </c>
      <c r="N84" s="52">
        <v>183.12829271191117</v>
      </c>
      <c r="O84" s="52">
        <v>15376.86922351951</v>
      </c>
      <c r="P84" s="53">
        <v>31.309030689455785</v>
      </c>
      <c r="Q84" s="53">
        <v>4.5977016199251768</v>
      </c>
      <c r="R84" s="53">
        <v>1.4910187445318188</v>
      </c>
      <c r="S84" s="53">
        <v>1.4756595974011426</v>
      </c>
      <c r="T84" s="53">
        <v>0.73192243441954197</v>
      </c>
      <c r="U84" s="53">
        <v>0.49917228174698375</v>
      </c>
      <c r="V84" s="53">
        <v>0.87901580501717369</v>
      </c>
      <c r="W84" s="53">
        <v>0.25342592765616095</v>
      </c>
      <c r="X84" s="53">
        <v>0.44600600321771916</v>
      </c>
      <c r="Y84" s="53">
        <v>5.6119960669779236E-2</v>
      </c>
      <c r="Z84" s="53">
        <v>0.23511309838496988</v>
      </c>
      <c r="AA84" s="53">
        <v>0.72660580656661544</v>
      </c>
      <c r="AB84" s="52">
        <v>428.24473948307912</v>
      </c>
      <c r="AC84" s="53">
        <v>1.0104083266613291</v>
      </c>
      <c r="AD84" s="53">
        <v>0.5678763440860215</v>
      </c>
      <c r="AE84" s="53">
        <v>83.967741935483872</v>
      </c>
      <c r="AF84" s="44"/>
      <c r="AG84" s="44"/>
      <c r="AH84" s="44"/>
      <c r="AI84" s="44"/>
    </row>
    <row r="85" spans="1:36" s="20" customFormat="1" ht="12">
      <c r="A85" s="44">
        <v>2550</v>
      </c>
      <c r="B85" s="53">
        <v>777.43902439024396</v>
      </c>
      <c r="C85" s="44">
        <v>609</v>
      </c>
      <c r="D85" s="52">
        <v>981133.06570597668</v>
      </c>
      <c r="E85" s="52">
        <v>1560.5256793197316</v>
      </c>
      <c r="F85" s="52">
        <v>17243.708850869763</v>
      </c>
      <c r="G85" s="59">
        <v>42.959413707265341</v>
      </c>
      <c r="H85" s="59">
        <v>6.9764089748333458</v>
      </c>
      <c r="I85" s="59">
        <v>2.4976403318177525</v>
      </c>
      <c r="J85" s="59">
        <v>2.6594874253195426</v>
      </c>
      <c r="K85" s="59">
        <v>1.2887824112179602</v>
      </c>
      <c r="L85" s="59">
        <v>0.82322225336713106</v>
      </c>
      <c r="M85" s="59">
        <v>2.7134364564868063</v>
      </c>
      <c r="N85" s="52">
        <v>860.97968514192075</v>
      </c>
      <c r="O85" s="52">
        <v>9513.770400479867</v>
      </c>
      <c r="P85" s="53">
        <v>23.70174549366363</v>
      </c>
      <c r="Q85" s="53">
        <v>3.8490532274942586</v>
      </c>
      <c r="R85" s="53">
        <v>1.3780084589339321</v>
      </c>
      <c r="S85" s="53">
        <v>1.467303407072851</v>
      </c>
      <c r="T85" s="53">
        <v>0.71105236480990897</v>
      </c>
      <c r="U85" s="53">
        <v>0.45419158806462395</v>
      </c>
      <c r="V85" s="53">
        <v>1.4970683897858239</v>
      </c>
      <c r="W85" s="53">
        <v>0.25355355644384348</v>
      </c>
      <c r="X85" s="53">
        <v>0.48450777416117052</v>
      </c>
      <c r="Y85" s="53">
        <v>5.8978762042372283E-2</v>
      </c>
      <c r="Z85" s="53">
        <v>0.31583953878765719</v>
      </c>
      <c r="AA85" s="53">
        <v>0.42167058843378319</v>
      </c>
      <c r="AB85" s="52">
        <v>345.31740791869237</v>
      </c>
      <c r="AC85" s="53">
        <v>0.9391435011269722</v>
      </c>
      <c r="AD85" s="53">
        <v>0.30338733431516934</v>
      </c>
      <c r="AE85" s="53">
        <v>11.049935979513444</v>
      </c>
      <c r="AF85" s="44"/>
      <c r="AG85" s="44"/>
      <c r="AH85" s="44"/>
      <c r="AI85" s="44"/>
    </row>
    <row r="86" spans="1:36" s="20" customFormat="1" ht="12">
      <c r="A86" s="44">
        <v>2580</v>
      </c>
      <c r="B86" s="53">
        <v>786.58536585365857</v>
      </c>
      <c r="C86" s="44">
        <v>646</v>
      </c>
      <c r="D86" s="52">
        <v>977986.03543018794</v>
      </c>
      <c r="E86" s="52">
        <v>1649.9595693907117</v>
      </c>
      <c r="F86" s="52">
        <v>20339.501600852775</v>
      </c>
      <c r="G86" s="59">
        <v>13.820661338514562</v>
      </c>
      <c r="H86" s="59">
        <v>3.5639126698839374</v>
      </c>
      <c r="I86" s="59">
        <v>2.1079483468337097</v>
      </c>
      <c r="J86" s="59">
        <v>1.0569740999066559</v>
      </c>
      <c r="K86" s="59">
        <v>0.98897576613782667</v>
      </c>
      <c r="L86" s="59">
        <v>0.37799073771496305</v>
      </c>
      <c r="M86" s="59">
        <v>1.8479547177175972</v>
      </c>
      <c r="N86" s="52">
        <v>763.68097716381214</v>
      </c>
      <c r="O86" s="52">
        <v>9414.1036821284488</v>
      </c>
      <c r="P86" s="53">
        <v>6.3968695668976059</v>
      </c>
      <c r="Q86" s="53">
        <v>1.6495509106738344</v>
      </c>
      <c r="R86" s="53">
        <v>0.97566030294625239</v>
      </c>
      <c r="S86" s="53">
        <v>0.48921866234069672</v>
      </c>
      <c r="T86" s="53">
        <v>0.45774574934243051</v>
      </c>
      <c r="U86" s="53">
        <v>0.17495236931389152</v>
      </c>
      <c r="V86" s="53">
        <v>0.85532269442346964</v>
      </c>
      <c r="W86" s="53">
        <v>6.7574195555100969E-2</v>
      </c>
      <c r="X86" s="53">
        <v>7.0351217290242102E-2</v>
      </c>
      <c r="Y86" s="53">
        <v>1.3422271719848821E-2</v>
      </c>
      <c r="Z86" s="53">
        <v>0.19068882581302463</v>
      </c>
      <c r="AA86" s="53">
        <v>0</v>
      </c>
      <c r="AB86" s="52">
        <v>1169.9741156169111</v>
      </c>
      <c r="AC86" s="53">
        <v>1.9943235572374647</v>
      </c>
      <c r="AD86" s="53">
        <v>0.20454545454545453</v>
      </c>
      <c r="AE86" s="53">
        <v>12.327272727272728</v>
      </c>
      <c r="AF86" s="60">
        <v>-31.4</v>
      </c>
      <c r="AG86" s="60">
        <v>-46.8</v>
      </c>
      <c r="AH86" s="60">
        <v>-45.76</v>
      </c>
      <c r="AI86" s="60"/>
      <c r="AJ86" s="105">
        <f>(AF86+1000)/(AG86+1000)</f>
        <v>1.0161561057490558</v>
      </c>
    </row>
    <row r="87" spans="1:36" s="20" customFormat="1" ht="12">
      <c r="A87" s="44">
        <v>2610</v>
      </c>
      <c r="B87" s="53">
        <v>795.73170731707319</v>
      </c>
      <c r="C87" s="44">
        <v>650</v>
      </c>
      <c r="D87" s="52">
        <v>969656.01064785873</v>
      </c>
      <c r="E87" s="52">
        <v>759.97336065378897</v>
      </c>
      <c r="F87" s="52">
        <v>29548.964220157188</v>
      </c>
      <c r="G87" s="59">
        <v>18.733343340115898</v>
      </c>
      <c r="H87" s="59">
        <v>5.826795753328458</v>
      </c>
      <c r="I87" s="59">
        <v>2.8339006632800499</v>
      </c>
      <c r="J87" s="59">
        <v>1.5999439171658716</v>
      </c>
      <c r="K87" s="59">
        <v>1.6069436718034722</v>
      </c>
      <c r="L87" s="59">
        <v>0.65097718129686399</v>
      </c>
      <c r="M87" s="59">
        <v>2.2509210984627352</v>
      </c>
      <c r="N87" s="52">
        <v>344.9109867582581</v>
      </c>
      <c r="O87" s="52">
        <v>13410.683761455957</v>
      </c>
      <c r="P87" s="53">
        <v>8.5020558235910642</v>
      </c>
      <c r="Q87" s="53">
        <v>2.644468841895224</v>
      </c>
      <c r="R87" s="53">
        <v>1.2861549164117152</v>
      </c>
      <c r="S87" s="53">
        <v>0.72612839317528033</v>
      </c>
      <c r="T87" s="53">
        <v>0.72930520489542217</v>
      </c>
      <c r="U87" s="53">
        <v>0.29544348997319214</v>
      </c>
      <c r="V87" s="53">
        <v>1.0215718831484724</v>
      </c>
      <c r="W87" s="53">
        <v>0.12071884536539036</v>
      </c>
      <c r="X87" s="53">
        <v>0.13387992249169228</v>
      </c>
      <c r="Y87" s="53">
        <v>2.0422361058054755E-2</v>
      </c>
      <c r="Z87" s="53">
        <v>0.28001326161821743</v>
      </c>
      <c r="AA87" s="53">
        <v>0.14794866010946336</v>
      </c>
      <c r="AB87" s="52">
        <v>1203.1269085134968</v>
      </c>
      <c r="AC87" s="53">
        <v>1.77125</v>
      </c>
      <c r="AD87" s="53">
        <v>0.28920479786761444</v>
      </c>
      <c r="AE87" s="53">
        <v>38.881578947368418</v>
      </c>
      <c r="AF87" s="44"/>
      <c r="AG87" s="44"/>
      <c r="AH87" s="44"/>
      <c r="AI87" s="44"/>
    </row>
    <row r="88" spans="1:36" s="20" customFormat="1" ht="12">
      <c r="A88" s="44">
        <v>2640</v>
      </c>
      <c r="B88" s="53">
        <v>804.8780487804878</v>
      </c>
      <c r="C88" s="44">
        <v>585</v>
      </c>
      <c r="D88" s="52">
        <v>978412.1236604189</v>
      </c>
      <c r="E88" s="52">
        <v>864.47174897729576</v>
      </c>
      <c r="F88" s="52">
        <v>20677.364724092775</v>
      </c>
      <c r="G88" s="59">
        <v>34.978625681162256</v>
      </c>
      <c r="H88" s="59">
        <v>3.6997392077617905</v>
      </c>
      <c r="I88" s="59">
        <v>2.2726112799703708</v>
      </c>
      <c r="J88" s="59">
        <v>1.1093221287454318</v>
      </c>
      <c r="K88" s="59">
        <v>1.1203154111023683</v>
      </c>
      <c r="L88" s="59">
        <v>0.40675144720665823</v>
      </c>
      <c r="M88" s="59">
        <v>1.7449337268374085</v>
      </c>
      <c r="N88" s="52">
        <v>531.98261475525885</v>
      </c>
      <c r="O88" s="52">
        <v>12724.532137903245</v>
      </c>
      <c r="P88" s="53">
        <v>21.525308111484463</v>
      </c>
      <c r="Q88" s="53">
        <v>2.276762589391871</v>
      </c>
      <c r="R88" s="53">
        <v>1.3985300184433049</v>
      </c>
      <c r="S88" s="53">
        <v>0.68265977153565027</v>
      </c>
      <c r="T88" s="53">
        <v>0.68942486837068817</v>
      </c>
      <c r="U88" s="53">
        <v>0.25030858289640501</v>
      </c>
      <c r="V88" s="53">
        <v>1.0738053703614823</v>
      </c>
      <c r="W88" s="53">
        <v>0.11623666380201611</v>
      </c>
      <c r="X88" s="53">
        <v>0</v>
      </c>
      <c r="Y88" s="53">
        <v>0</v>
      </c>
      <c r="Z88" s="53">
        <v>0.18450264095558111</v>
      </c>
      <c r="AA88" s="53">
        <v>0.13468692789757422</v>
      </c>
      <c r="AB88" s="52">
        <v>534.5976952095499</v>
      </c>
      <c r="AC88" s="53">
        <v>2.0486486486486486</v>
      </c>
      <c r="AD88" s="53">
        <v>0.23310423825887741</v>
      </c>
      <c r="AE88" s="53">
        <v>23.919075144508671</v>
      </c>
      <c r="AF88" s="44"/>
      <c r="AG88" s="44"/>
      <c r="AH88" s="44"/>
      <c r="AI88" s="44"/>
    </row>
    <row r="89" spans="1:36" s="20" customFormat="1" ht="12">
      <c r="A89" s="44">
        <v>2670</v>
      </c>
      <c r="B89" s="53">
        <v>814.02439024390253</v>
      </c>
      <c r="C89" s="44">
        <v>686</v>
      </c>
      <c r="D89" s="52">
        <v>982927.09946620499</v>
      </c>
      <c r="E89" s="52">
        <v>1166.1067878548524</v>
      </c>
      <c r="F89" s="52">
        <v>15887.830271544261</v>
      </c>
      <c r="G89" s="59">
        <v>9.6625986620020754</v>
      </c>
      <c r="H89" s="59">
        <v>2.7638829264837375</v>
      </c>
      <c r="I89" s="59">
        <v>1.7596521451691474</v>
      </c>
      <c r="J89" s="59">
        <v>0.84335400938260097</v>
      </c>
      <c r="K89" s="59">
        <v>1.0252147080883278</v>
      </c>
      <c r="L89" s="59">
        <v>0.35572752054526774</v>
      </c>
      <c r="M89" s="59">
        <v>1.9465090169162402</v>
      </c>
      <c r="N89" s="52">
        <v>440.26480765948497</v>
      </c>
      <c r="O89" s="52">
        <v>5998.4665310932396</v>
      </c>
      <c r="P89" s="53">
        <v>3.6481239846334357</v>
      </c>
      <c r="Q89" s="53">
        <v>1.0435068191826353</v>
      </c>
      <c r="R89" s="53">
        <v>0.66435846297202483</v>
      </c>
      <c r="S89" s="53">
        <v>0.31840916680771658</v>
      </c>
      <c r="T89" s="53">
        <v>0.38707085917620532</v>
      </c>
      <c r="U89" s="53">
        <v>0.13430528836913166</v>
      </c>
      <c r="V89" s="53">
        <v>0.73490646557041706</v>
      </c>
      <c r="W89" s="53">
        <v>6.7907168276527249E-2</v>
      </c>
      <c r="X89" s="53">
        <v>4.1121563011897053E-2</v>
      </c>
      <c r="Y89" s="53">
        <v>1.0186075241479086E-2</v>
      </c>
      <c r="Z89" s="53">
        <v>0.10978325538038571</v>
      </c>
      <c r="AA89" s="53">
        <v>0</v>
      </c>
      <c r="AB89" s="52">
        <v>1278.5461563203601</v>
      </c>
      <c r="AC89" s="53">
        <v>2.0864928909952605</v>
      </c>
      <c r="AD89" s="53">
        <v>0.18275154004106775</v>
      </c>
      <c r="AE89" s="53">
        <v>13.624678663239074</v>
      </c>
      <c r="AF89" s="60">
        <v>-20.55</v>
      </c>
      <c r="AG89" s="60">
        <v>-50.56</v>
      </c>
      <c r="AH89" s="60">
        <v>-47.7</v>
      </c>
      <c r="AI89" s="60">
        <v>-39.89</v>
      </c>
      <c r="AJ89" s="105">
        <f>(AF89+1000)/(AG89+1000)</f>
        <v>1.0316081058308055</v>
      </c>
    </row>
    <row r="90" spans="1:36" s="20" customFormat="1" ht="12">
      <c r="A90" s="44">
        <v>2700</v>
      </c>
      <c r="B90" s="53">
        <v>823.17073170731715</v>
      </c>
      <c r="C90" s="44">
        <v>581</v>
      </c>
      <c r="D90" s="52">
        <v>981972.39381009259</v>
      </c>
      <c r="E90" s="52">
        <v>289.99184745919229</v>
      </c>
      <c r="F90" s="52">
        <v>17709.502132766538</v>
      </c>
      <c r="G90" s="59">
        <v>14.171601593764391</v>
      </c>
      <c r="H90" s="59">
        <v>4.756866270218544</v>
      </c>
      <c r="I90" s="59">
        <v>2.6319260086641179</v>
      </c>
      <c r="J90" s="59">
        <v>1.4189601087744617</v>
      </c>
      <c r="K90" s="59">
        <v>1.8319484984318632</v>
      </c>
      <c r="L90" s="59">
        <v>0.8279767230903835</v>
      </c>
      <c r="M90" s="59">
        <v>1.1199685143251565</v>
      </c>
      <c r="N90" s="52">
        <v>181.68163937202408</v>
      </c>
      <c r="O90" s="52">
        <v>11095.109769926024</v>
      </c>
      <c r="P90" s="53">
        <v>8.8785937695873294</v>
      </c>
      <c r="Q90" s="53">
        <v>2.9802053741128227</v>
      </c>
      <c r="R90" s="53">
        <v>1.6489174994040257</v>
      </c>
      <c r="S90" s="53">
        <v>0.88898705609966266</v>
      </c>
      <c r="T90" s="53">
        <v>1.1477267701018903</v>
      </c>
      <c r="U90" s="53">
        <v>0.5187324048277101</v>
      </c>
      <c r="V90" s="53">
        <v>0.70166702102298961</v>
      </c>
      <c r="W90" s="53">
        <v>0.28442573887896189</v>
      </c>
      <c r="X90" s="53">
        <v>0.1772962204906304</v>
      </c>
      <c r="Y90" s="53">
        <v>5.1372049753468887E-2</v>
      </c>
      <c r="Z90" s="53">
        <v>0.21864445565805654</v>
      </c>
      <c r="AA90" s="53">
        <v>0.11590035615111881</v>
      </c>
      <c r="AB90" s="52">
        <v>935.60145808019456</v>
      </c>
      <c r="AC90" s="53">
        <v>1.8548273431994362</v>
      </c>
      <c r="AD90" s="53">
        <v>0.73928571428571421</v>
      </c>
      <c r="AE90" s="53">
        <v>61.068965517241381</v>
      </c>
      <c r="AF90" s="44"/>
      <c r="AG90" s="44"/>
      <c r="AH90" s="44"/>
      <c r="AI90" s="44"/>
    </row>
    <row r="91" spans="1:36" s="20" customFormat="1" ht="12">
      <c r="A91" s="44">
        <v>2730</v>
      </c>
      <c r="B91" s="53">
        <v>832.31707317073176</v>
      </c>
      <c r="C91" s="44">
        <v>643</v>
      </c>
      <c r="D91" s="52">
        <v>978122.66180892067</v>
      </c>
      <c r="E91" s="52">
        <v>1206.5690799741205</v>
      </c>
      <c r="F91" s="52">
        <v>20633.934681617226</v>
      </c>
      <c r="G91" s="59">
        <v>18.981416066270612</v>
      </c>
      <c r="H91" s="59">
        <v>6.3715666199962273</v>
      </c>
      <c r="I91" s="59">
        <v>3.0905806001994915</v>
      </c>
      <c r="J91" s="59">
        <v>1.7046295722890192</v>
      </c>
      <c r="K91" s="59">
        <v>2.5554411577524974</v>
      </c>
      <c r="L91" s="59">
        <v>0.96806123858388737</v>
      </c>
      <c r="M91" s="59">
        <v>1.6034140597662732</v>
      </c>
      <c r="N91" s="52">
        <v>566.69340925689653</v>
      </c>
      <c r="O91" s="52">
        <v>9691.2103792354646</v>
      </c>
      <c r="P91" s="53">
        <v>8.9150663328362771</v>
      </c>
      <c r="Q91" s="53">
        <v>2.9925553953948074</v>
      </c>
      <c r="R91" s="53">
        <v>1.4515635167344427</v>
      </c>
      <c r="S91" s="53">
        <v>0.80061917703154573</v>
      </c>
      <c r="T91" s="53">
        <v>1.2002227521636926</v>
      </c>
      <c r="U91" s="53">
        <v>0.45467261905495188</v>
      </c>
      <c r="V91" s="53">
        <v>0.75308094253408175</v>
      </c>
      <c r="W91" s="53">
        <v>0.23816184807640337</v>
      </c>
      <c r="X91" s="53">
        <v>0.16285375382299516</v>
      </c>
      <c r="Y91" s="53">
        <v>3.4359318003117478E-2</v>
      </c>
      <c r="Z91" s="53">
        <v>0.18403415533176626</v>
      </c>
      <c r="AA91" s="53">
        <v>0.11296214138011228</v>
      </c>
      <c r="AB91" s="52">
        <v>813.86616071781486</v>
      </c>
      <c r="AC91" s="53">
        <v>1.8130511463844796</v>
      </c>
      <c r="AD91" s="53">
        <v>0.60375000000000001</v>
      </c>
      <c r="AE91" s="53">
        <v>17.101328903654483</v>
      </c>
      <c r="AF91" s="44"/>
      <c r="AG91" s="44"/>
      <c r="AH91" s="44"/>
      <c r="AI91" s="44"/>
    </row>
    <row r="92" spans="1:36" s="20" customFormat="1" ht="12">
      <c r="A92" s="44">
        <v>2760</v>
      </c>
      <c r="B92" s="53">
        <v>841.46341463414637</v>
      </c>
      <c r="C92" s="44">
        <v>637</v>
      </c>
      <c r="D92" s="52">
        <v>978170.6874811321</v>
      </c>
      <c r="E92" s="52">
        <v>2519.8729656441833</v>
      </c>
      <c r="F92" s="52">
        <v>19259.029094566256</v>
      </c>
      <c r="G92" s="59">
        <v>26.528662610531818</v>
      </c>
      <c r="H92" s="59">
        <v>6.7496597294040619</v>
      </c>
      <c r="I92" s="59">
        <v>3.1178428201899058</v>
      </c>
      <c r="J92" s="59">
        <v>2.6908643454557524</v>
      </c>
      <c r="K92" s="59">
        <v>2.6598659081799712</v>
      </c>
      <c r="L92" s="59">
        <v>1.2929348192769559</v>
      </c>
      <c r="M92" s="59">
        <v>5.2927331774423259</v>
      </c>
      <c r="N92" s="52">
        <v>1218.4001152565284</v>
      </c>
      <c r="O92" s="52">
        <v>9312.0580237463237</v>
      </c>
      <c r="P92" s="53">
        <v>12.827045657839562</v>
      </c>
      <c r="Q92" s="53">
        <v>3.2635717372942721</v>
      </c>
      <c r="R92" s="53">
        <v>1.5075283965753392</v>
      </c>
      <c r="S92" s="53">
        <v>1.3010772659346497</v>
      </c>
      <c r="T92" s="53">
        <v>1.2860890105485576</v>
      </c>
      <c r="U92" s="53">
        <v>0.62515529723281382</v>
      </c>
      <c r="V92" s="53">
        <v>2.559123734147938</v>
      </c>
      <c r="W92" s="53">
        <v>0.33699400013246034</v>
      </c>
      <c r="X92" s="53">
        <v>0.25431684945433886</v>
      </c>
      <c r="Y92" s="53">
        <v>5.3667624124394693E-2</v>
      </c>
      <c r="Z92" s="53">
        <v>0.23642764141287392</v>
      </c>
      <c r="AA92" s="53">
        <v>0.12329048785333917</v>
      </c>
      <c r="AB92" s="52">
        <v>578.72596153846155</v>
      </c>
      <c r="AC92" s="53">
        <v>1.1586770717205499</v>
      </c>
      <c r="AD92" s="53">
        <v>0.24428490459096919</v>
      </c>
      <c r="AE92" s="53">
        <v>7.6428571428571432</v>
      </c>
      <c r="AF92" s="60"/>
      <c r="AG92" s="60"/>
      <c r="AH92" s="60"/>
      <c r="AI92" s="60"/>
    </row>
    <row r="93" spans="1:36" s="20" customFormat="1" ht="12">
      <c r="A93" s="44">
        <v>2790</v>
      </c>
      <c r="B93" s="53">
        <v>850.60975609756099</v>
      </c>
      <c r="C93" s="44">
        <v>598</v>
      </c>
      <c r="D93" s="52">
        <v>975897.35654800199</v>
      </c>
      <c r="E93" s="52">
        <v>1244.9250632295293</v>
      </c>
      <c r="F93" s="52">
        <v>22810.304328675888</v>
      </c>
      <c r="G93" s="59">
        <v>25.68582144904072</v>
      </c>
      <c r="H93" s="59">
        <v>6.1367012346354493</v>
      </c>
      <c r="I93" s="59">
        <v>2.7356378997772484</v>
      </c>
      <c r="J93" s="59">
        <v>2.2170856463132629</v>
      </c>
      <c r="K93" s="59">
        <v>1.96130650009596</v>
      </c>
      <c r="L93" s="59">
        <v>0.92520113045790064</v>
      </c>
      <c r="M93" s="59">
        <v>5.4452982300168022</v>
      </c>
      <c r="N93" s="52">
        <v>722.38962699104786</v>
      </c>
      <c r="O93" s="52">
        <v>13236.079602091191</v>
      </c>
      <c r="P93" s="53">
        <v>14.904648901031988</v>
      </c>
      <c r="Q93" s="53">
        <v>3.5609286428403024</v>
      </c>
      <c r="R93" s="53">
        <v>1.5874019251215805</v>
      </c>
      <c r="S93" s="53">
        <v>1.286502875034619</v>
      </c>
      <c r="T93" s="53">
        <v>1.138082534336619</v>
      </c>
      <c r="U93" s="53">
        <v>0.53686420111854771</v>
      </c>
      <c r="V93" s="53">
        <v>3.1597299093910207</v>
      </c>
      <c r="W93" s="53">
        <v>0.27249046925023479</v>
      </c>
      <c r="X93" s="53">
        <v>0.1948016971661253</v>
      </c>
      <c r="Y93" s="53">
        <v>3.0727648660132854E-2</v>
      </c>
      <c r="Z93" s="53">
        <v>0.64759968968619619</v>
      </c>
      <c r="AA93" s="53">
        <v>0.19306239629857061</v>
      </c>
      <c r="AB93" s="52">
        <v>716.79748822605961</v>
      </c>
      <c r="AC93" s="53">
        <v>1.2338891392519153</v>
      </c>
      <c r="AD93" s="53">
        <v>0.16990825688073394</v>
      </c>
      <c r="AE93" s="53">
        <v>18.322632423756019</v>
      </c>
      <c r="AF93" s="44"/>
      <c r="AG93" s="44"/>
      <c r="AH93" s="44"/>
      <c r="AI93" s="44"/>
    </row>
    <row r="94" spans="1:36" s="20" customFormat="1" ht="12">
      <c r="A94" s="44">
        <v>2820</v>
      </c>
      <c r="B94" s="53">
        <v>859.7560975609756</v>
      </c>
      <c r="C94" s="44">
        <v>666</v>
      </c>
      <c r="D94" s="52">
        <v>977265.74512529338</v>
      </c>
      <c r="E94" s="52">
        <v>623.72284438803626</v>
      </c>
      <c r="F94" s="52">
        <v>22070.192955268976</v>
      </c>
      <c r="G94" s="59">
        <v>30.406488663916772</v>
      </c>
      <c r="H94" s="59">
        <v>3.4584632076644319</v>
      </c>
      <c r="I94" s="59">
        <v>1.3154154859209228</v>
      </c>
      <c r="J94" s="59">
        <v>0.91059537057291839</v>
      </c>
      <c r="K94" s="59">
        <v>0.87161269279866604</v>
      </c>
      <c r="L94" s="59">
        <v>0.34884498828753951</v>
      </c>
      <c r="M94" s="59">
        <v>2.15604194766826</v>
      </c>
      <c r="N94" s="52">
        <v>261.28929967606916</v>
      </c>
      <c r="O94" s="52">
        <v>9245.6213731532171</v>
      </c>
      <c r="P94" s="53">
        <v>12.737853359208374</v>
      </c>
      <c r="Q94" s="53">
        <v>1.4488156680756399</v>
      </c>
      <c r="R94" s="53">
        <v>0.55105243329119724</v>
      </c>
      <c r="S94" s="53">
        <v>0.38146562821297919</v>
      </c>
      <c r="T94" s="53">
        <v>0.36513504698322485</v>
      </c>
      <c r="U94" s="53">
        <v>0.14613776536369893</v>
      </c>
      <c r="V94" s="53">
        <v>0.90320676186102755</v>
      </c>
      <c r="W94" s="53">
        <v>7.4953180516051904E-2</v>
      </c>
      <c r="X94" s="53">
        <v>7.7884310480366786E-2</v>
      </c>
      <c r="Y94" s="53">
        <v>1.3399451265439448E-2</v>
      </c>
      <c r="Z94" s="53">
        <v>0.16037468233322838</v>
      </c>
      <c r="AA94" s="53">
        <v>3.8523422388138405E-2</v>
      </c>
      <c r="AB94" s="52">
        <v>651.71192443919699</v>
      </c>
      <c r="AC94" s="53">
        <v>1.4445664105378704</v>
      </c>
      <c r="AD94" s="53">
        <v>0.1617987946221604</v>
      </c>
      <c r="AE94" s="53">
        <v>35.384615384615387</v>
      </c>
      <c r="AF94" s="44"/>
      <c r="AG94" s="44"/>
      <c r="AH94" s="44"/>
      <c r="AI94" s="44"/>
    </row>
    <row r="95" spans="1:36" s="20" customFormat="1" ht="12">
      <c r="A95" s="44">
        <v>2850</v>
      </c>
      <c r="B95" s="53">
        <v>868.90243902439033</v>
      </c>
      <c r="C95" s="44">
        <v>645</v>
      </c>
      <c r="D95" s="52">
        <v>977838.19339403068</v>
      </c>
      <c r="E95" s="52">
        <v>3664.4233320503754</v>
      </c>
      <c r="F95" s="52">
        <v>18441.86905672411</v>
      </c>
      <c r="G95" s="59">
        <v>34.397877950012088</v>
      </c>
      <c r="H95" s="59">
        <v>6.0914052338876612</v>
      </c>
      <c r="I95" s="59">
        <v>2.6405403422127702</v>
      </c>
      <c r="J95" s="59">
        <v>2.189472982167354</v>
      </c>
      <c r="K95" s="59">
        <v>1.8761208780650067</v>
      </c>
      <c r="L95" s="59">
        <v>0.89115741708087826</v>
      </c>
      <c r="M95" s="59">
        <v>5.5994224717142309</v>
      </c>
      <c r="N95" s="52">
        <v>1704.3829451397094</v>
      </c>
      <c r="O95" s="52">
        <v>8577.6135147553996</v>
      </c>
      <c r="P95" s="53">
        <v>15.99901300000562</v>
      </c>
      <c r="Q95" s="53">
        <v>2.8332117366919349</v>
      </c>
      <c r="R95" s="53">
        <v>1.2281582987036139</v>
      </c>
      <c r="S95" s="53">
        <v>1.0183595265894669</v>
      </c>
      <c r="T95" s="53">
        <v>0.87261436189070074</v>
      </c>
      <c r="U95" s="53">
        <v>0.41449182189808287</v>
      </c>
      <c r="V95" s="53">
        <v>2.6043825449833631</v>
      </c>
      <c r="W95" s="53">
        <v>0.19448160512351256</v>
      </c>
      <c r="X95" s="53">
        <v>0.19308913539709122</v>
      </c>
      <c r="Y95" s="53">
        <v>4.4559031245482598E-2</v>
      </c>
      <c r="Z95" s="53">
        <v>0.32583791598259143</v>
      </c>
      <c r="AA95" s="53">
        <v>9.2367158519281622E-2</v>
      </c>
      <c r="AB95" s="52">
        <v>455.47531609691174</v>
      </c>
      <c r="AC95" s="53">
        <v>1.2060164083865086</v>
      </c>
      <c r="AD95" s="53">
        <v>0.1591516663696311</v>
      </c>
      <c r="AE95" s="53">
        <v>5.0326797385620914</v>
      </c>
      <c r="AF95" s="60">
        <v>-22.51</v>
      </c>
      <c r="AG95" s="60">
        <v>-49.84</v>
      </c>
      <c r="AH95" s="60">
        <v>-48.09</v>
      </c>
      <c r="AI95" s="60">
        <v>-41.99</v>
      </c>
      <c r="AJ95" s="105">
        <f>(AF95+1000)/(AG95+1000)</f>
        <v>1.028763576660773</v>
      </c>
    </row>
    <row r="96" spans="1:36" s="20" customFormat="1" ht="12">
      <c r="A96" s="44">
        <v>2880</v>
      </c>
      <c r="B96" s="53">
        <v>878.04878048780495</v>
      </c>
      <c r="C96" s="44">
        <v>634</v>
      </c>
      <c r="D96" s="52">
        <v>976590.45567731641</v>
      </c>
      <c r="E96" s="52">
        <v>1934.406087173496</v>
      </c>
      <c r="F96" s="52">
        <v>21361.355810346453</v>
      </c>
      <c r="G96" s="59">
        <v>91.876799184285815</v>
      </c>
      <c r="H96" s="59">
        <v>6.2356384142030503</v>
      </c>
      <c r="I96" s="59">
        <v>2.5475838556425341</v>
      </c>
      <c r="J96" s="59">
        <v>2.0242855646363846</v>
      </c>
      <c r="K96" s="59">
        <v>2.507637421214584</v>
      </c>
      <c r="L96" s="59">
        <v>0.8888081660218955</v>
      </c>
      <c r="M96" s="59">
        <v>3.9177465565212315</v>
      </c>
      <c r="N96" s="52">
        <v>948.89636137374964</v>
      </c>
      <c r="O96" s="52">
        <v>10478.51996375039</v>
      </c>
      <c r="P96" s="53">
        <v>45.068903069894148</v>
      </c>
      <c r="Q96" s="53">
        <v>3.0588068561784683</v>
      </c>
      <c r="R96" s="53">
        <v>1.2496823014271738</v>
      </c>
      <c r="S96" s="53">
        <v>0.99298550568125499</v>
      </c>
      <c r="T96" s="53">
        <v>1.2300871261793938</v>
      </c>
      <c r="U96" s="53">
        <v>0.43599264926310655</v>
      </c>
      <c r="V96" s="53">
        <v>1.9217968124260298</v>
      </c>
      <c r="W96" s="53">
        <v>0.32527990911314913</v>
      </c>
      <c r="X96" s="53">
        <v>0.73579883055414141</v>
      </c>
      <c r="Y96" s="53">
        <v>8.6708650471426799E-2</v>
      </c>
      <c r="Z96" s="53">
        <v>0.38847434928723984</v>
      </c>
      <c r="AA96" s="53">
        <v>0.31989123592000956</v>
      </c>
      <c r="AB96" s="52">
        <v>217.72321973861</v>
      </c>
      <c r="AC96" s="53">
        <v>1.2585101134681795</v>
      </c>
      <c r="AD96" s="53">
        <v>0.22686719347438186</v>
      </c>
      <c r="AE96" s="53">
        <v>11.042849767681982</v>
      </c>
      <c r="AF96" s="44"/>
      <c r="AG96" s="44"/>
      <c r="AH96" s="44"/>
      <c r="AI96" s="44"/>
    </row>
    <row r="97" spans="1:36" s="20" customFormat="1" ht="12">
      <c r="A97" s="44">
        <v>2920</v>
      </c>
      <c r="B97" s="53">
        <v>890.2439024390244</v>
      </c>
      <c r="C97" s="44">
        <v>594</v>
      </c>
      <c r="D97" s="52">
        <v>982000.76701579103</v>
      </c>
      <c r="E97" s="52">
        <v>455.82396807671239</v>
      </c>
      <c r="F97" s="52">
        <v>17423.271411353282</v>
      </c>
      <c r="G97" s="59">
        <v>84.967187031843309</v>
      </c>
      <c r="H97" s="59">
        <v>11.477567547054411</v>
      </c>
      <c r="I97" s="59">
        <v>0.25890001695585202</v>
      </c>
      <c r="J97" s="59">
        <v>3.9084906034647928</v>
      </c>
      <c r="K97" s="59">
        <v>5.5778459251492434</v>
      </c>
      <c r="L97" s="59">
        <v>1.7383286852750064</v>
      </c>
      <c r="M97" s="59">
        <v>3.9804628089505893</v>
      </c>
      <c r="N97" s="52">
        <v>269.35052659078463</v>
      </c>
      <c r="O97" s="52">
        <v>10295.569470345121</v>
      </c>
      <c r="P97" s="53">
        <v>50.207883246089231</v>
      </c>
      <c r="Q97" s="53">
        <v>6.7821990050776062</v>
      </c>
      <c r="R97" s="53">
        <v>0.15298637365573076</v>
      </c>
      <c r="S97" s="53">
        <v>2.309562629320105</v>
      </c>
      <c r="T97" s="53">
        <v>3.2959998648609172</v>
      </c>
      <c r="U97" s="53">
        <v>1.0271942231170494</v>
      </c>
      <c r="V97" s="53">
        <v>2.3520916598344392</v>
      </c>
      <c r="W97" s="53">
        <v>0.83581358580254428</v>
      </c>
      <c r="X97" s="53">
        <v>2.1217260778817946</v>
      </c>
      <c r="Y97" s="53">
        <v>0.27525733638444216</v>
      </c>
      <c r="Z97" s="53">
        <v>0.95985659146935287</v>
      </c>
      <c r="AA97" s="53">
        <v>0.66983223060076691</v>
      </c>
      <c r="AB97" s="52">
        <v>180.65545904935635</v>
      </c>
      <c r="AC97" s="53">
        <v>6.6240409207161122E-2</v>
      </c>
      <c r="AD97" s="53">
        <v>0.43671521848317429</v>
      </c>
      <c r="AE97" s="53">
        <v>38.223684210526315</v>
      </c>
      <c r="AF97" s="44"/>
      <c r="AG97" s="44"/>
      <c r="AH97" s="44"/>
      <c r="AI97" s="44"/>
    </row>
    <row r="98" spans="1:36" s="20" customFormat="1" ht="12">
      <c r="A98" s="44">
        <v>2940</v>
      </c>
      <c r="B98" s="53">
        <v>896.34146341463418</v>
      </c>
      <c r="C98" s="44">
        <v>558</v>
      </c>
      <c r="D98" s="52">
        <v>986577.15665332624</v>
      </c>
      <c r="E98" s="52">
        <v>398.85330972974771</v>
      </c>
      <c r="F98" s="52">
        <v>12915.250029344212</v>
      </c>
      <c r="G98" s="59">
        <v>68.974632509655621</v>
      </c>
      <c r="H98" s="59">
        <v>12.575375028571996</v>
      </c>
      <c r="I98" s="59">
        <v>4.8622117757531145</v>
      </c>
      <c r="J98" s="59">
        <v>3.9055636118148476</v>
      </c>
      <c r="K98" s="59">
        <v>6.4416308969887073</v>
      </c>
      <c r="L98" s="59">
        <v>1.7283643421622401</v>
      </c>
      <c r="M98" s="59">
        <v>2.6620209619306214</v>
      </c>
      <c r="N98" s="52">
        <v>276.62406965127661</v>
      </c>
      <c r="O98" s="52">
        <v>8957.3508268032419</v>
      </c>
      <c r="P98" s="53">
        <v>47.837245127664382</v>
      </c>
      <c r="Q98" s="53">
        <v>8.7216310682031573</v>
      </c>
      <c r="R98" s="53">
        <v>3.3721791347965149</v>
      </c>
      <c r="S98" s="53">
        <v>2.7086973436780393</v>
      </c>
      <c r="T98" s="53">
        <v>4.4675827188792647</v>
      </c>
      <c r="U98" s="53">
        <v>1.1987043018221988</v>
      </c>
      <c r="V98" s="53">
        <v>1.8462403445647859</v>
      </c>
      <c r="W98" s="53">
        <v>1.1210554401657</v>
      </c>
      <c r="X98" s="53">
        <v>2.4410860883261778</v>
      </c>
      <c r="Y98" s="53">
        <v>0.29326311143481204</v>
      </c>
      <c r="Z98" s="53">
        <v>0.71617209009967109</v>
      </c>
      <c r="AA98" s="53">
        <v>0.6926001142396625</v>
      </c>
      <c r="AB98" s="52">
        <v>158.37215003677369</v>
      </c>
      <c r="AC98" s="53">
        <v>1.2449449705656515</v>
      </c>
      <c r="AD98" s="53">
        <v>0.649267743146827</v>
      </c>
      <c r="AE98" s="53">
        <v>32.38095238095238</v>
      </c>
      <c r="AF98" s="60">
        <v>-20.100000000000001</v>
      </c>
      <c r="AG98" s="60">
        <v>-49.75</v>
      </c>
      <c r="AH98" s="60">
        <v>-46.78</v>
      </c>
      <c r="AI98" s="60">
        <v>-47.15</v>
      </c>
      <c r="AJ98" s="105">
        <f>(AF98+1000)/(AG98+1000)</f>
        <v>1.0312023151802157</v>
      </c>
    </row>
    <row r="99" spans="1:36" s="20" customFormat="1" ht="12">
      <c r="A99" s="44">
        <v>2970</v>
      </c>
      <c r="B99" s="53">
        <v>905.48780487804879</v>
      </c>
      <c r="C99" s="44">
        <v>579</v>
      </c>
      <c r="D99" s="52">
        <v>985533.26011181995</v>
      </c>
      <c r="E99" s="52">
        <v>616.70167796370515</v>
      </c>
      <c r="F99" s="52">
        <v>13773.337313354712</v>
      </c>
      <c r="G99" s="59">
        <v>51.974857786244193</v>
      </c>
      <c r="H99" s="59">
        <v>7.1395463301373514</v>
      </c>
      <c r="I99" s="59">
        <v>3.183460039407457</v>
      </c>
      <c r="J99" s="59">
        <v>2.5617607789643055</v>
      </c>
      <c r="K99" s="59">
        <v>3.3133971838730676</v>
      </c>
      <c r="L99" s="59">
        <v>1.0954700794946854</v>
      </c>
      <c r="M99" s="59">
        <v>2.9335809154351291</v>
      </c>
      <c r="N99" s="52">
        <v>389.83214876462182</v>
      </c>
      <c r="O99" s="52">
        <v>8706.4619286490906</v>
      </c>
      <c r="P99" s="53">
        <v>32.854573315656943</v>
      </c>
      <c r="Q99" s="53">
        <v>4.5130810998795683</v>
      </c>
      <c r="R99" s="53">
        <v>2.0123426155839881</v>
      </c>
      <c r="S99" s="53">
        <v>1.6193513732313223</v>
      </c>
      <c r="T99" s="53">
        <v>2.0944790488731306</v>
      </c>
      <c r="U99" s="53">
        <v>0.69247331449923111</v>
      </c>
      <c r="V99" s="53">
        <v>1.8543879361817912</v>
      </c>
      <c r="W99" s="53">
        <v>0.60022778172834801</v>
      </c>
      <c r="X99" s="53">
        <v>1.2604783416295311</v>
      </c>
      <c r="Y99" s="53">
        <v>0.1661683227311111</v>
      </c>
      <c r="Z99" s="53">
        <v>0.49850496819333334</v>
      </c>
      <c r="AA99" s="53">
        <v>0.31843663367482888</v>
      </c>
      <c r="AB99" s="52">
        <v>232.99460629322152</v>
      </c>
      <c r="AC99" s="53">
        <v>1.2426843542723371</v>
      </c>
      <c r="AD99" s="53">
        <v>0.37342419080068145</v>
      </c>
      <c r="AE99" s="53">
        <v>22.333873581847651</v>
      </c>
      <c r="AF99" s="44"/>
      <c r="AG99" s="44"/>
      <c r="AH99" s="44"/>
      <c r="AI99" s="44"/>
    </row>
    <row r="100" spans="1:36" s="20" customFormat="1" ht="12">
      <c r="A100" s="44">
        <v>3000</v>
      </c>
      <c r="B100" s="53">
        <v>914.63414634146352</v>
      </c>
      <c r="C100" s="44">
        <v>659</v>
      </c>
      <c r="D100" s="52">
        <v>973576.04446327256</v>
      </c>
      <c r="E100" s="52">
        <v>202.94289369619997</v>
      </c>
      <c r="F100" s="52">
        <v>26072.663387176824</v>
      </c>
      <c r="G100" s="59">
        <v>119.96624257903446</v>
      </c>
      <c r="H100" s="59">
        <v>9.7602535524926122</v>
      </c>
      <c r="I100" s="59">
        <v>4.1328370568477375</v>
      </c>
      <c r="J100" s="59">
        <v>3.1171228696785787</v>
      </c>
      <c r="K100" s="59">
        <v>3.8219245448304062</v>
      </c>
      <c r="L100" s="59">
        <v>1.7155172688801927</v>
      </c>
      <c r="M100" s="59">
        <v>1.667530771848579</v>
      </c>
      <c r="N100" s="52">
        <v>88.075368129155052</v>
      </c>
      <c r="O100" s="52">
        <v>11315.298526149576</v>
      </c>
      <c r="P100" s="53">
        <v>52.064257022160618</v>
      </c>
      <c r="Q100" s="53">
        <v>4.2358611775612847</v>
      </c>
      <c r="R100" s="53">
        <v>1.7936136544134336</v>
      </c>
      <c r="S100" s="53">
        <v>1.3528029449591401</v>
      </c>
      <c r="T100" s="53">
        <v>1.6586804549643337</v>
      </c>
      <c r="U100" s="53">
        <v>0.74451887541689676</v>
      </c>
      <c r="V100" s="53">
        <v>0.72369317260803268</v>
      </c>
      <c r="W100" s="53">
        <v>0.43560428375207716</v>
      </c>
      <c r="X100" s="53">
        <v>0.76664618465131518</v>
      </c>
      <c r="Y100" s="53">
        <v>0.10065756357617722</v>
      </c>
      <c r="Z100" s="53">
        <v>0.37529651936807445</v>
      </c>
      <c r="AA100" s="53">
        <v>0.13059451136391956</v>
      </c>
      <c r="AB100" s="52">
        <v>200.98178987847078</v>
      </c>
      <c r="AC100" s="53">
        <v>1.3258499037844773</v>
      </c>
      <c r="AD100" s="53">
        <v>1.0287769784172662</v>
      </c>
      <c r="AE100" s="53">
        <v>128.4729064039409</v>
      </c>
      <c r="AF100" s="44"/>
      <c r="AG100" s="44"/>
      <c r="AH100" s="44"/>
      <c r="AI100" s="44"/>
    </row>
    <row r="101" spans="1:36" s="20" customFormat="1" ht="12">
      <c r="A101" s="44">
        <v>3030</v>
      </c>
      <c r="B101" s="53">
        <v>923.78048780487813</v>
      </c>
      <c r="C101" s="44">
        <v>598</v>
      </c>
      <c r="D101" s="52">
        <v>982282.06341747497</v>
      </c>
      <c r="E101" s="52">
        <v>603.71240529550232</v>
      </c>
      <c r="F101" s="52">
        <v>17021.891162553649</v>
      </c>
      <c r="G101" s="59">
        <v>68.967145638062348</v>
      </c>
      <c r="H101" s="59">
        <v>6.8997131353557162</v>
      </c>
      <c r="I101" s="59">
        <v>3.3224172768249165</v>
      </c>
      <c r="J101" s="59">
        <v>2.5317939116117669</v>
      </c>
      <c r="K101" s="59">
        <v>1.8841024569238773</v>
      </c>
      <c r="L101" s="59">
        <v>1.4283195814027696</v>
      </c>
      <c r="M101" s="59">
        <v>5.4803892686013889</v>
      </c>
      <c r="N101" s="52">
        <v>350.31472347414598</v>
      </c>
      <c r="O101" s="52">
        <v>9877.2512264316338</v>
      </c>
      <c r="P101" s="53">
        <v>40.019397218072967</v>
      </c>
      <c r="Q101" s="53">
        <v>4.003679695599387</v>
      </c>
      <c r="R101" s="53">
        <v>1.9278909616358628</v>
      </c>
      <c r="S101" s="53">
        <v>1.4691178717880988</v>
      </c>
      <c r="T101" s="53">
        <v>1.0932835326966313</v>
      </c>
      <c r="U101" s="53">
        <v>0.82880751629893146</v>
      </c>
      <c r="V101" s="53">
        <v>3.1800921006767258</v>
      </c>
      <c r="W101" s="53">
        <v>0.23663643572425752</v>
      </c>
      <c r="X101" s="53">
        <v>0.3189951952165237</v>
      </c>
      <c r="Y101" s="53">
        <v>4.6979292386433488E-2</v>
      </c>
      <c r="Z101" s="53">
        <v>0.30159545729562243</v>
      </c>
      <c r="AA101" s="53">
        <v>0.15137771991184124</v>
      </c>
      <c r="AB101" s="52">
        <v>224.36530835408354</v>
      </c>
      <c r="AC101" s="53">
        <v>1.312277931306751</v>
      </c>
      <c r="AD101" s="53">
        <v>0.26062374612438449</v>
      </c>
      <c r="AE101" s="53">
        <v>28.195364238410598</v>
      </c>
      <c r="AF101" s="60">
        <v>-22.05</v>
      </c>
      <c r="AG101" s="60">
        <v>-49.85</v>
      </c>
      <c r="AH101" s="60">
        <v>-45.52</v>
      </c>
      <c r="AI101" s="60">
        <v>-40.630000000000003</v>
      </c>
      <c r="AJ101" s="105">
        <f>(AF101+1000)/(AG101+1000)</f>
        <v>1.0292585381255592</v>
      </c>
    </row>
    <row r="102" spans="1:36" s="20" customFormat="1" ht="12">
      <c r="A102" s="44">
        <v>3480</v>
      </c>
      <c r="B102" s="53">
        <v>1060.9756097560976</v>
      </c>
      <c r="C102" s="44">
        <v>575</v>
      </c>
      <c r="D102" s="52">
        <v>996260.85891922901</v>
      </c>
      <c r="E102" s="52">
        <v>22.991711740826258</v>
      </c>
      <c r="F102" s="52">
        <v>3378.7819862605547</v>
      </c>
      <c r="G102" s="59">
        <v>18.069486149007631</v>
      </c>
      <c r="H102" s="59">
        <v>6.9215048736296101</v>
      </c>
      <c r="I102" s="59">
        <v>10.375259832958076</v>
      </c>
      <c r="J102" s="59">
        <v>23.096673903121335</v>
      </c>
      <c r="K102" s="59">
        <v>1.907312434847674</v>
      </c>
      <c r="L102" s="59">
        <v>10.11735280560446</v>
      </c>
      <c r="M102" s="59">
        <v>76.553403340183294</v>
      </c>
      <c r="N102" s="52">
        <v>14.794666685401243</v>
      </c>
      <c r="O102" s="52">
        <v>2174.172756376357</v>
      </c>
      <c r="P102" s="53">
        <v>11.627321521970128</v>
      </c>
      <c r="Q102" s="53">
        <v>4.4538379186834005</v>
      </c>
      <c r="R102" s="53">
        <v>6.6762541533817181</v>
      </c>
      <c r="S102" s="53">
        <v>14.862207555051988</v>
      </c>
      <c r="T102" s="53">
        <v>1.227314088510677</v>
      </c>
      <c r="U102" s="53">
        <v>6.5102965879541737</v>
      </c>
      <c r="V102" s="53">
        <v>49.26045084498751</v>
      </c>
      <c r="W102" s="53">
        <v>0.45863466724743862</v>
      </c>
      <c r="X102" s="53">
        <v>21.517877824349672</v>
      </c>
      <c r="Y102" s="53">
        <v>4.3316211069344339</v>
      </c>
      <c r="Z102" s="53">
        <v>70.227066523711571</v>
      </c>
      <c r="AA102" s="53">
        <v>25.935693945886005</v>
      </c>
      <c r="AB102" s="52">
        <v>135.19999999999999</v>
      </c>
      <c r="AC102" s="53">
        <v>0.44921012767799173</v>
      </c>
      <c r="AD102" s="53">
        <v>0.13216071871613064</v>
      </c>
      <c r="AE102" s="53">
        <v>146.95652173913044</v>
      </c>
      <c r="AF102" s="44"/>
      <c r="AG102" s="44"/>
      <c r="AH102" s="44"/>
      <c r="AI102" s="44"/>
    </row>
    <row r="103" spans="1:36" s="20" customFormat="1" ht="12">
      <c r="A103" s="44">
        <v>3510</v>
      </c>
      <c r="B103" s="53">
        <v>1070.1219512195123</v>
      </c>
      <c r="C103" s="44">
        <v>516</v>
      </c>
      <c r="D103" s="52">
        <v>995269.45790822955</v>
      </c>
      <c r="E103" s="52">
        <v>0</v>
      </c>
      <c r="F103" s="52">
        <v>4288.101931713355</v>
      </c>
      <c r="G103" s="59">
        <v>44.292394591627549</v>
      </c>
      <c r="H103" s="59">
        <v>14.996362070278662</v>
      </c>
      <c r="I103" s="59">
        <v>14.887410296256109</v>
      </c>
      <c r="J103" s="59">
        <v>26.372326658817052</v>
      </c>
      <c r="K103" s="59">
        <v>2.715797890085125</v>
      </c>
      <c r="L103" s="59">
        <v>42.82904232402187</v>
      </c>
      <c r="M103" s="59">
        <v>62.860175823214327</v>
      </c>
      <c r="N103" s="52">
        <v>0</v>
      </c>
      <c r="O103" s="52">
        <v>3565.1080013663368</v>
      </c>
      <c r="P103" s="53">
        <v>36.824490852341519</v>
      </c>
      <c r="Q103" s="53">
        <v>12.467905674708426</v>
      </c>
      <c r="R103" s="53">
        <v>12.377323676538511</v>
      </c>
      <c r="S103" s="53">
        <v>21.925829722156042</v>
      </c>
      <c r="T103" s="53">
        <v>2.25790173419868</v>
      </c>
      <c r="U103" s="53">
        <v>35.607866583343771</v>
      </c>
      <c r="V103" s="53">
        <v>52.261657806509596</v>
      </c>
      <c r="W103" s="53">
        <v>1.2598376993173348</v>
      </c>
      <c r="X103" s="53">
        <v>38.919511195335573</v>
      </c>
      <c r="Y103" s="53">
        <v>8.2462859434867504</v>
      </c>
      <c r="Z103" s="53">
        <v>104.04381274197296</v>
      </c>
      <c r="AA103" s="53">
        <v>41.650267580531334</v>
      </c>
      <c r="AB103" s="52">
        <v>72.325718620922203</v>
      </c>
      <c r="AC103" s="53">
        <v>0.56450879320800484</v>
      </c>
      <c r="AD103" s="53">
        <v>0.68133825213077215</v>
      </c>
      <c r="AE103" s="53"/>
      <c r="AF103" s="60">
        <v>-20.87</v>
      </c>
      <c r="AG103" s="60">
        <v>-38.659999999999997</v>
      </c>
      <c r="AH103" s="60">
        <v>-46.41</v>
      </c>
      <c r="AI103" s="60">
        <v>-37.21</v>
      </c>
      <c r="AJ103" s="105">
        <f>(AF103+1000)/(AG103+1000)</f>
        <v>1.0185054195185885</v>
      </c>
    </row>
    <row r="104" spans="1:36" s="20" customFormat="1" ht="12">
      <c r="A104" s="44">
        <v>3540</v>
      </c>
      <c r="B104" s="53">
        <v>1079.2682926829268</v>
      </c>
      <c r="C104" s="44">
        <v>498</v>
      </c>
      <c r="D104" s="52">
        <v>994995.33728190383</v>
      </c>
      <c r="E104" s="52">
        <v>0</v>
      </c>
      <c r="F104" s="52">
        <v>4568.0044718144927</v>
      </c>
      <c r="G104" s="59">
        <v>32.732700752409016</v>
      </c>
      <c r="H104" s="59">
        <v>12.396584564429613</v>
      </c>
      <c r="I104" s="59">
        <v>12.48654526518745</v>
      </c>
      <c r="J104" s="59">
        <v>26.293513704831561</v>
      </c>
      <c r="K104" s="59">
        <v>3.7133778146150633</v>
      </c>
      <c r="L104" s="59">
        <v>42.512428488127391</v>
      </c>
      <c r="M104" s="59">
        <v>67.054707218206445</v>
      </c>
      <c r="N104" s="52">
        <v>0</v>
      </c>
      <c r="O104" s="52">
        <v>4100.1967849419243</v>
      </c>
      <c r="P104" s="53">
        <v>29.380556699451464</v>
      </c>
      <c r="Q104" s="53">
        <v>11.127054819879593</v>
      </c>
      <c r="R104" s="53">
        <v>11.207802677788735</v>
      </c>
      <c r="S104" s="53">
        <v>23.600804469999414</v>
      </c>
      <c r="T104" s="53">
        <v>3.3330921348050868</v>
      </c>
      <c r="U104" s="53">
        <v>38.158746052596271</v>
      </c>
      <c r="V104" s="53">
        <v>60.187658888631084</v>
      </c>
      <c r="W104" s="53">
        <v>3.023558679486714</v>
      </c>
      <c r="X104" s="53">
        <v>45.324669842821912</v>
      </c>
      <c r="Y104" s="53">
        <v>7.2009145286529277</v>
      </c>
      <c r="Z104" s="53">
        <v>109.83503072485566</v>
      </c>
      <c r="AA104" s="53">
        <v>49.560343589366937</v>
      </c>
      <c r="AB104" s="52">
        <v>101.22040355268113</v>
      </c>
      <c r="AC104" s="53">
        <v>0.47489070518912757</v>
      </c>
      <c r="AD104" s="53">
        <v>0.6339961838888557</v>
      </c>
      <c r="AE104" s="53"/>
      <c r="AF104" s="44"/>
      <c r="AG104" s="44"/>
      <c r="AH104" s="44"/>
      <c r="AI104" s="44"/>
    </row>
    <row r="105" spans="1:36" s="20" customFormat="1" ht="12">
      <c r="A105" s="44">
        <v>3570</v>
      </c>
      <c r="B105" s="53">
        <v>1088.4146341463415</v>
      </c>
      <c r="C105" s="44">
        <v>603</v>
      </c>
      <c r="D105" s="52">
        <v>960975.43453316297</v>
      </c>
      <c r="E105" s="52">
        <v>9.9146291930168999</v>
      </c>
      <c r="F105" s="52">
        <v>30487.484768526967</v>
      </c>
      <c r="G105" s="59">
        <v>594.67945899715357</v>
      </c>
      <c r="H105" s="59">
        <v>155.9273733185768</v>
      </c>
      <c r="I105" s="59">
        <v>305.0136524939719</v>
      </c>
      <c r="J105" s="59">
        <v>657.53820808088085</v>
      </c>
      <c r="K105" s="59">
        <v>38.02260295521981</v>
      </c>
      <c r="L105" s="59">
        <v>1363.6878430951235</v>
      </c>
      <c r="M105" s="59">
        <v>2052.9231207060793</v>
      </c>
      <c r="N105" s="52">
        <v>5.6232225273827199</v>
      </c>
      <c r="O105" s="52">
        <v>17291.409271701865</v>
      </c>
      <c r="P105" s="53">
        <v>337.28088719241555</v>
      </c>
      <c r="Q105" s="53">
        <v>88.436420688148047</v>
      </c>
      <c r="R105" s="53">
        <v>172.99281783240201</v>
      </c>
      <c r="S105" s="53">
        <v>372.93211801602206</v>
      </c>
      <c r="T105" s="53">
        <v>21.565058392512732</v>
      </c>
      <c r="U105" s="53">
        <v>773.4348960838015</v>
      </c>
      <c r="V105" s="53">
        <v>1164.3444565198661</v>
      </c>
      <c r="W105" s="53">
        <v>26.27731887045945</v>
      </c>
      <c r="X105" s="53">
        <v>616.45701600938548</v>
      </c>
      <c r="Y105" s="53">
        <v>106.09333942412977</v>
      </c>
      <c r="Z105" s="53">
        <v>767.71045555092587</v>
      </c>
      <c r="AA105" s="53">
        <v>388.77835909818651</v>
      </c>
      <c r="AB105" s="52">
        <v>40.617115986632676</v>
      </c>
      <c r="AC105" s="53">
        <v>0.46387213510253311</v>
      </c>
      <c r="AD105" s="53">
        <v>0.66426639621365791</v>
      </c>
      <c r="AE105" s="53">
        <v>3075</v>
      </c>
      <c r="AF105" s="60">
        <v>-14.16</v>
      </c>
      <c r="AG105" s="60">
        <v>-49.37</v>
      </c>
      <c r="AH105" s="60">
        <v>-47.14</v>
      </c>
      <c r="AI105" s="60">
        <v>-37.31</v>
      </c>
      <c r="AJ105" s="105">
        <f>(AF105+1000)/(AG105+1000)</f>
        <v>1.037038595457749</v>
      </c>
    </row>
    <row r="106" spans="1:36" s="20" customFormat="1" ht="12">
      <c r="A106" s="44">
        <v>3600</v>
      </c>
      <c r="B106" s="53">
        <v>1097.5609756097563</v>
      </c>
      <c r="C106" s="44">
        <v>613</v>
      </c>
      <c r="D106" s="52">
        <v>961581.32026316307</v>
      </c>
      <c r="E106" s="52">
        <v>0</v>
      </c>
      <c r="F106" s="52">
        <v>29371.852026670673</v>
      </c>
      <c r="G106" s="59">
        <v>743.31397453460431</v>
      </c>
      <c r="H106" s="59">
        <v>141.47838440781956</v>
      </c>
      <c r="I106" s="59">
        <v>285.55306612703851</v>
      </c>
      <c r="J106" s="59">
        <v>581.31294992866231</v>
      </c>
      <c r="K106" s="59">
        <v>40.569622873545789</v>
      </c>
      <c r="L106" s="59">
        <v>1413.2478666611464</v>
      </c>
      <c r="M106" s="59">
        <v>2047.2398872287361</v>
      </c>
      <c r="N106" s="52">
        <v>0</v>
      </c>
      <c r="O106" s="52">
        <v>15907.756725700921</v>
      </c>
      <c r="P106" s="53">
        <v>402.57787854076457</v>
      </c>
      <c r="Q106" s="53">
        <v>76.624508357905555</v>
      </c>
      <c r="R106" s="53">
        <v>154.65516795134877</v>
      </c>
      <c r="S106" s="53">
        <v>314.83833503477314</v>
      </c>
      <c r="T106" s="53">
        <v>21.972454802638183</v>
      </c>
      <c r="U106" s="53">
        <v>765.41320021451997</v>
      </c>
      <c r="V106" s="53">
        <v>1108.7824511581412</v>
      </c>
      <c r="W106" s="53">
        <v>27.935180080051715</v>
      </c>
      <c r="X106" s="53">
        <v>659.09313923741615</v>
      </c>
      <c r="Y106" s="53">
        <v>135.24276711570093</v>
      </c>
      <c r="Z106" s="53">
        <v>806.84099176839482</v>
      </c>
      <c r="AA106" s="53">
        <v>425.77400693768743</v>
      </c>
      <c r="AB106" s="52">
        <v>33.196321972963588</v>
      </c>
      <c r="AC106" s="53">
        <v>0.49122089257099999</v>
      </c>
      <c r="AD106" s="53">
        <v>0.69031864583988822</v>
      </c>
      <c r="AE106" s="53"/>
      <c r="AF106" s="60">
        <v>-28.94</v>
      </c>
      <c r="AG106" s="60">
        <v>-46.53</v>
      </c>
      <c r="AH106" s="60">
        <v>-46.01</v>
      </c>
      <c r="AI106" s="60">
        <v>-36.369999999999997</v>
      </c>
      <c r="AJ106" s="105">
        <f>(AF106+1000)/(AG106+1000)</f>
        <v>1.0184484042497404</v>
      </c>
    </row>
    <row r="107" spans="1:36" s="20" customFormat="1" thickBot="1">
      <c r="A107" s="112">
        <v>3630</v>
      </c>
      <c r="B107" s="113">
        <v>1106.7073170731708</v>
      </c>
      <c r="C107" s="112">
        <v>546</v>
      </c>
      <c r="D107" s="115">
        <v>983137.16687391198</v>
      </c>
      <c r="E107" s="115">
        <v>0</v>
      </c>
      <c r="F107" s="115">
        <v>15002.032161502277</v>
      </c>
      <c r="G107" s="114">
        <v>493.57983392301236</v>
      </c>
      <c r="H107" s="114">
        <v>36.531894684696162</v>
      </c>
      <c r="I107" s="114">
        <v>52.392326557368897</v>
      </c>
      <c r="J107" s="114">
        <v>71.746245626665569</v>
      </c>
      <c r="K107" s="114">
        <v>8.3644064879167725</v>
      </c>
      <c r="L107" s="114">
        <v>190.14551741624641</v>
      </c>
      <c r="M107" s="114">
        <v>249.63461367875709</v>
      </c>
      <c r="N107" s="115">
        <v>0</v>
      </c>
      <c r="O107" s="115">
        <v>10963.023502636283</v>
      </c>
      <c r="P107" s="113">
        <v>360.69295555912447</v>
      </c>
      <c r="Q107" s="113">
        <v>26.696384577277971</v>
      </c>
      <c r="R107" s="113">
        <v>38.286700176538815</v>
      </c>
      <c r="S107" s="113">
        <v>52.429948727178697</v>
      </c>
      <c r="T107" s="113">
        <v>6.1124508950161047</v>
      </c>
      <c r="U107" s="113">
        <v>138.95249349648779</v>
      </c>
      <c r="V107" s="113">
        <v>182.42529461139947</v>
      </c>
      <c r="W107" s="113">
        <v>4.7338671012714215</v>
      </c>
      <c r="X107" s="113">
        <v>131.29369464235069</v>
      </c>
      <c r="Y107" s="113">
        <v>27.389323521223705</v>
      </c>
      <c r="Z107" s="113">
        <v>244.93568144945198</v>
      </c>
      <c r="AA107" s="113">
        <v>145.86729474765158</v>
      </c>
      <c r="AB107" s="115">
        <v>28.299755225004713</v>
      </c>
      <c r="AC107" s="113">
        <v>0.73024485253199789</v>
      </c>
      <c r="AD107" s="113">
        <v>0.76169532187125155</v>
      </c>
      <c r="AE107" s="113"/>
      <c r="AF107" s="133">
        <v>-15.29</v>
      </c>
      <c r="AG107" s="133">
        <v>-48.91</v>
      </c>
      <c r="AH107" s="133">
        <v>-45.55</v>
      </c>
      <c r="AI107" s="133"/>
      <c r="AJ107" s="118">
        <f>(AF107+1000)/(AG107+1000)</f>
        <v>1.0353489154548992</v>
      </c>
    </row>
    <row r="109" spans="1:36">
      <c r="A109" s="32" t="s">
        <v>51</v>
      </c>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D65"/>
  <sheetViews>
    <sheetView zoomScaleNormal="150" zoomScalePageLayoutView="150" workbookViewId="0"/>
  </sheetViews>
  <sheetFormatPr baseColWidth="10" defaultRowHeight="13"/>
  <cols>
    <col min="1" max="1" width="8.28515625" customWidth="1"/>
    <col min="2" max="2" width="10.140625" customWidth="1"/>
    <col min="3" max="3" width="6.5703125" bestFit="1" customWidth="1"/>
    <col min="4" max="4" width="7.28515625" bestFit="1" customWidth="1"/>
    <col min="5" max="5" width="5.140625" bestFit="1" customWidth="1"/>
    <col min="6" max="6" width="5" style="17" bestFit="1" customWidth="1"/>
    <col min="7" max="7" width="5.85546875" style="17" bestFit="1" customWidth="1"/>
    <col min="8" max="11" width="3.85546875" style="8" bestFit="1" customWidth="1"/>
    <col min="12" max="12" width="5" style="8" bestFit="1" customWidth="1"/>
    <col min="13" max="15" width="3.85546875" style="8" bestFit="1" customWidth="1"/>
    <col min="16" max="16" width="6.28515625" style="8" bestFit="1" customWidth="1"/>
    <col min="17" max="18" width="4" style="8" bestFit="1" customWidth="1"/>
    <col min="19" max="19" width="3.85546875" style="8" bestFit="1" customWidth="1"/>
    <col min="20" max="20" width="4.140625" style="8" bestFit="1" customWidth="1"/>
    <col min="21" max="21" width="3.85546875" style="8" bestFit="1" customWidth="1"/>
    <col min="22" max="22" width="4.28515625" style="8" bestFit="1" customWidth="1"/>
    <col min="23" max="23" width="7.42578125" bestFit="1" customWidth="1"/>
    <col min="24" max="29" width="5.85546875" bestFit="1" customWidth="1"/>
    <col min="30" max="30" width="6.7109375" bestFit="1" customWidth="1"/>
    <col min="31" max="32" width="5.85546875" bestFit="1" customWidth="1"/>
  </cols>
  <sheetData>
    <row r="1" spans="1:30" ht="14" thickBot="1">
      <c r="A1" s="20" t="s">
        <v>19</v>
      </c>
      <c r="B1" s="35"/>
    </row>
    <row r="2" spans="1:30" s="9" customFormat="1" ht="14" customHeight="1">
      <c r="A2" s="106" t="s">
        <v>76</v>
      </c>
      <c r="B2" s="109" t="s">
        <v>76</v>
      </c>
      <c r="C2" s="106" t="s">
        <v>175</v>
      </c>
      <c r="D2" s="107" t="s">
        <v>176</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6" t="s">
        <v>186</v>
      </c>
      <c r="X2" s="109" t="s">
        <v>187</v>
      </c>
      <c r="Y2" s="109" t="s">
        <v>189</v>
      </c>
      <c r="Z2" s="107" t="s">
        <v>188</v>
      </c>
      <c r="AA2" s="111" t="s">
        <v>282</v>
      </c>
      <c r="AB2" s="111" t="s">
        <v>281</v>
      </c>
      <c r="AC2" s="111" t="s">
        <v>208</v>
      </c>
      <c r="AD2" s="110" t="s">
        <v>41</v>
      </c>
    </row>
    <row r="3" spans="1:30" s="9" customFormat="1" ht="15" thickBot="1">
      <c r="A3" s="4" t="s">
        <v>58</v>
      </c>
      <c r="B3" s="7" t="s">
        <v>60</v>
      </c>
      <c r="C3" s="4" t="s">
        <v>146</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7" t="s">
        <v>271</v>
      </c>
      <c r="X3" s="7" t="s">
        <v>271</v>
      </c>
      <c r="Y3" s="7" t="s">
        <v>271</v>
      </c>
      <c r="Z3" s="37" t="s">
        <v>271</v>
      </c>
      <c r="AA3" s="7" t="s">
        <v>118</v>
      </c>
      <c r="AB3" s="7" t="s">
        <v>118</v>
      </c>
      <c r="AC3" s="7" t="s">
        <v>118</v>
      </c>
      <c r="AD3" s="4"/>
    </row>
    <row r="4" spans="1:30" s="20" customFormat="1" thickTop="1">
      <c r="A4" s="20">
        <v>185</v>
      </c>
      <c r="B4" s="35">
        <v>56.402439024390247</v>
      </c>
      <c r="C4" s="20">
        <v>109</v>
      </c>
      <c r="D4" s="21">
        <v>5.1904761904761905E-2</v>
      </c>
      <c r="E4" s="21">
        <v>0.4480952380952381</v>
      </c>
      <c r="F4" s="34">
        <v>66781.647706422023</v>
      </c>
      <c r="G4" s="34">
        <v>381.5798165137615</v>
      </c>
      <c r="H4" s="35">
        <v>14.460321100917431</v>
      </c>
      <c r="I4" s="35">
        <v>7.9769174311926605</v>
      </c>
      <c r="J4" s="35">
        <v>2.1409908256880734</v>
      </c>
      <c r="K4" s="35">
        <v>5.0157889908256879</v>
      </c>
      <c r="L4" s="35">
        <v>1.3899174311926605</v>
      </c>
      <c r="M4" s="35">
        <v>2.4776788990825684</v>
      </c>
      <c r="N4" s="35">
        <v>3.3582477064220182</v>
      </c>
      <c r="O4" s="35">
        <v>0</v>
      </c>
      <c r="P4" s="35">
        <v>0</v>
      </c>
      <c r="Q4" s="35">
        <v>1.4071834862385322</v>
      </c>
      <c r="R4" s="35">
        <v>0.37985321100917424</v>
      </c>
      <c r="S4" s="35">
        <v>7.3121743119266061</v>
      </c>
      <c r="T4" s="35">
        <v>0.72517431192660553</v>
      </c>
      <c r="U4" s="35">
        <v>0</v>
      </c>
      <c r="V4" s="35">
        <v>2.9956605504587155</v>
      </c>
      <c r="W4" s="34">
        <v>17.006540977298961</v>
      </c>
      <c r="X4" s="35">
        <v>0.42685025817555938</v>
      </c>
      <c r="Y4" s="35">
        <v>0.73778920308483287</v>
      </c>
      <c r="Z4" s="35">
        <v>5.7138424944412841E-3</v>
      </c>
      <c r="AA4" s="20">
        <v>-36.79</v>
      </c>
      <c r="AD4" s="105"/>
    </row>
    <row r="5" spans="1:30" s="20" customFormat="1" ht="12">
      <c r="A5" s="20">
        <v>275</v>
      </c>
      <c r="B5" s="35">
        <v>83.841463414634148</v>
      </c>
      <c r="C5" s="20">
        <v>430</v>
      </c>
      <c r="D5" s="21">
        <v>0.20476190476190476</v>
      </c>
      <c r="E5" s="21">
        <v>0.29523809523809524</v>
      </c>
      <c r="F5" s="34">
        <v>24944.18604651163</v>
      </c>
      <c r="G5" s="34">
        <v>2383.6837209302325</v>
      </c>
      <c r="H5" s="35">
        <v>3.5671627906976751</v>
      </c>
      <c r="I5" s="35">
        <v>1.7432093023255817</v>
      </c>
      <c r="J5" s="35">
        <v>0.8434883720930233</v>
      </c>
      <c r="K5" s="35">
        <v>1.2573023255813953</v>
      </c>
      <c r="L5" s="35">
        <v>0.19320930232558139</v>
      </c>
      <c r="M5" s="35">
        <v>1.1160000000000001</v>
      </c>
      <c r="N5" s="35">
        <v>1.5413488372093023</v>
      </c>
      <c r="O5" s="35">
        <v>7.0651162790697677E-2</v>
      </c>
      <c r="P5" s="35">
        <v>0</v>
      </c>
      <c r="Q5" s="35">
        <v>0.91846511627906979</v>
      </c>
      <c r="R5" s="35">
        <v>0.40083720930232564</v>
      </c>
      <c r="S5" s="35">
        <v>1.9364186046511629</v>
      </c>
      <c r="T5" s="35">
        <v>0.91558139534883731</v>
      </c>
      <c r="U5" s="35">
        <v>2.0777209302325583</v>
      </c>
      <c r="V5" s="35">
        <v>3.6291627906976744</v>
      </c>
      <c r="W5" s="34">
        <v>448.87320119467819</v>
      </c>
      <c r="X5" s="35">
        <v>0.67087155963302758</v>
      </c>
      <c r="Y5" s="35">
        <v>0.72404115996258189</v>
      </c>
      <c r="Z5" s="35">
        <v>9.5560693641618483E-2</v>
      </c>
      <c r="AD5" s="105"/>
    </row>
    <row r="6" spans="1:30" s="20" customFormat="1" ht="12">
      <c r="A6" s="20">
        <v>365</v>
      </c>
      <c r="B6" s="35">
        <v>111.28048780487805</v>
      </c>
      <c r="C6" s="20">
        <v>340</v>
      </c>
      <c r="D6" s="21">
        <v>0.16190476190476188</v>
      </c>
      <c r="E6" s="21">
        <v>0.33809523809523812</v>
      </c>
      <c r="F6" s="34">
        <v>21644.558823529416</v>
      </c>
      <c r="G6" s="34">
        <v>41.764705882352949</v>
      </c>
      <c r="H6" s="35">
        <v>0.37170588235294122</v>
      </c>
      <c r="I6" s="35">
        <v>0.20047058823529415</v>
      </c>
      <c r="J6" s="35">
        <v>0</v>
      </c>
      <c r="K6" s="35">
        <v>0.38423529411764712</v>
      </c>
      <c r="L6" s="35">
        <v>0</v>
      </c>
      <c r="M6" s="35">
        <v>0.32785294117647062</v>
      </c>
      <c r="N6" s="35">
        <v>0.27564705882352947</v>
      </c>
      <c r="O6" s="35">
        <v>0</v>
      </c>
      <c r="P6" s="35">
        <v>0</v>
      </c>
      <c r="Q6" s="35">
        <v>0.27982352941176475</v>
      </c>
      <c r="R6" s="35">
        <v>0.12320588235294119</v>
      </c>
      <c r="S6" s="35">
        <v>0.97520588235294148</v>
      </c>
      <c r="T6" s="35">
        <v>0.44688235294117656</v>
      </c>
      <c r="U6" s="35">
        <v>0</v>
      </c>
      <c r="V6" s="35">
        <v>1.8209411764705887</v>
      </c>
      <c r="W6" s="34">
        <v>72.992700729927009</v>
      </c>
      <c r="X6" s="35">
        <v>0</v>
      </c>
      <c r="Y6" s="35">
        <v>1.1893939393939392</v>
      </c>
      <c r="Z6" s="35">
        <v>1.9295706705258081E-3</v>
      </c>
      <c r="AA6" s="20">
        <v>-52.73</v>
      </c>
      <c r="AB6" s="20">
        <v>-18.260000000000002</v>
      </c>
      <c r="AD6" s="105">
        <f>(AB6+1000)/(AA6+1000)</f>
        <v>1.0363887803899627</v>
      </c>
    </row>
    <row r="7" spans="1:30" s="20" customFormat="1" ht="12">
      <c r="A7" s="20">
        <v>455</v>
      </c>
      <c r="B7" s="35">
        <v>138.71951219512195</v>
      </c>
      <c r="C7" s="20">
        <v>353</v>
      </c>
      <c r="D7" s="21">
        <v>0.1680952380952381</v>
      </c>
      <c r="E7" s="21">
        <v>0.33190476190476192</v>
      </c>
      <c r="F7" s="34">
        <v>25315.118980169973</v>
      </c>
      <c r="G7" s="34">
        <v>5094.2209631728047</v>
      </c>
      <c r="H7" s="35">
        <v>15.922402266288952</v>
      </c>
      <c r="I7" s="35">
        <v>3.2243654390934844</v>
      </c>
      <c r="J7" s="35">
        <v>0.87470538243626073</v>
      </c>
      <c r="K7" s="35">
        <v>1.5065467422096319</v>
      </c>
      <c r="L7" s="35">
        <v>0.30407365439093487</v>
      </c>
      <c r="M7" s="35">
        <v>1.0445127478753542</v>
      </c>
      <c r="N7" s="35">
        <v>0.96355807365439095</v>
      </c>
      <c r="O7" s="35">
        <v>0.17178186968838527</v>
      </c>
      <c r="P7" s="35">
        <v>3.9490084985835699E-2</v>
      </c>
      <c r="Q7" s="35">
        <v>0.70884702549575063</v>
      </c>
      <c r="R7" s="35">
        <v>0.49757507082152974</v>
      </c>
      <c r="S7" s="35">
        <v>2.9597818696883857</v>
      </c>
      <c r="T7" s="35">
        <v>1.55985835694051</v>
      </c>
      <c r="U7" s="35">
        <v>5.9472067988668558</v>
      </c>
      <c r="V7" s="35">
        <v>6.8614022662889518</v>
      </c>
      <c r="W7" s="34">
        <v>266.06166855728577</v>
      </c>
      <c r="X7" s="35">
        <v>0.58060288335517696</v>
      </c>
      <c r="Y7" s="35">
        <v>1.084016393442623</v>
      </c>
      <c r="Z7" s="35">
        <v>0.20123235317057953</v>
      </c>
    </row>
    <row r="8" spans="1:30" s="20" customFormat="1" ht="12">
      <c r="A8" s="20">
        <v>545</v>
      </c>
      <c r="B8" s="35">
        <v>166.15853658536585</v>
      </c>
      <c r="C8" s="20">
        <v>474</v>
      </c>
      <c r="D8" s="21">
        <v>0.2257142857142857</v>
      </c>
      <c r="E8" s="21">
        <v>0.2742857142857143</v>
      </c>
      <c r="F8" s="34">
        <v>15082.936708860761</v>
      </c>
      <c r="G8" s="34">
        <v>6421.0632911392413</v>
      </c>
      <c r="H8" s="35">
        <v>12.685367088607597</v>
      </c>
      <c r="I8" s="35">
        <v>2.0074936708860762</v>
      </c>
      <c r="J8" s="35">
        <v>0.53711392405063296</v>
      </c>
      <c r="K8" s="35">
        <v>1.0244050632911392</v>
      </c>
      <c r="L8" s="35">
        <v>0.14217721518987345</v>
      </c>
      <c r="M8" s="35">
        <v>0.8093164556962027</v>
      </c>
      <c r="N8" s="35">
        <v>0.75098734177215198</v>
      </c>
      <c r="O8" s="35">
        <v>0.13610126582278481</v>
      </c>
      <c r="P8" s="35">
        <v>0</v>
      </c>
      <c r="Q8" s="35">
        <v>0.79230379746835455</v>
      </c>
      <c r="R8" s="35">
        <v>0.37063291139240512</v>
      </c>
      <c r="S8" s="35">
        <v>2.0451645569620256</v>
      </c>
      <c r="T8" s="35">
        <v>1.4375696202531649</v>
      </c>
      <c r="U8" s="35">
        <v>3.2093164556962028</v>
      </c>
      <c r="V8" s="35">
        <v>7.0894177215189877</v>
      </c>
      <c r="W8" s="34">
        <v>437.01927053180049</v>
      </c>
      <c r="X8" s="35">
        <v>0.52431791221826818</v>
      </c>
      <c r="Y8" s="35">
        <v>1.0776699029126215</v>
      </c>
      <c r="Z8" s="35">
        <v>0.42571704801804705</v>
      </c>
      <c r="AA8" s="20">
        <v>-59.1</v>
      </c>
      <c r="AB8" s="20">
        <v>-21.34</v>
      </c>
      <c r="AD8" s="105">
        <f>(AB8+1000)/(AA8+1000)</f>
        <v>1.0401317887129344</v>
      </c>
    </row>
    <row r="9" spans="1:30" s="20" customFormat="1" ht="12">
      <c r="A9" s="20">
        <v>635</v>
      </c>
      <c r="B9" s="35">
        <v>193.59756097560978</v>
      </c>
      <c r="C9" s="20">
        <v>309</v>
      </c>
      <c r="D9" s="21">
        <v>0.14714285714285713</v>
      </c>
      <c r="E9" s="21">
        <v>0.35285714285714287</v>
      </c>
      <c r="F9" s="34">
        <v>20565.747572815537</v>
      </c>
      <c r="G9" s="34">
        <v>14804.412621359224</v>
      </c>
      <c r="H9" s="35">
        <v>25.155631067961167</v>
      </c>
      <c r="I9" s="35">
        <v>2.1486601941747576</v>
      </c>
      <c r="J9" s="35">
        <v>0.3213398058252428</v>
      </c>
      <c r="K9" s="35">
        <v>0.53236893203883506</v>
      </c>
      <c r="L9" s="35">
        <v>9.8320388349514579E-2</v>
      </c>
      <c r="M9" s="35">
        <v>0.44603883495145641</v>
      </c>
      <c r="N9" s="35">
        <v>0.4244563106796117</v>
      </c>
      <c r="O9" s="35">
        <v>6.954368932038836E-2</v>
      </c>
      <c r="P9" s="35">
        <v>0</v>
      </c>
      <c r="Q9" s="35">
        <v>0.19903883495145633</v>
      </c>
      <c r="R9" s="35">
        <v>8.8728155339805825E-2</v>
      </c>
      <c r="S9" s="35">
        <v>0.76258252427184481</v>
      </c>
      <c r="T9" s="35">
        <v>0.4772135922330098</v>
      </c>
      <c r="U9" s="35">
        <v>0.61150485436893209</v>
      </c>
      <c r="V9" s="35">
        <v>7.3572427184466029</v>
      </c>
      <c r="W9" s="34">
        <v>542.20094853328646</v>
      </c>
      <c r="X9" s="35">
        <v>0.60360360360360366</v>
      </c>
      <c r="Y9" s="35">
        <v>1.0508474576271187</v>
      </c>
      <c r="Z9" s="35">
        <v>0.71985774253731338</v>
      </c>
    </row>
    <row r="10" spans="1:30" s="20" customFormat="1" ht="12">
      <c r="A10" s="20">
        <v>725</v>
      </c>
      <c r="B10" s="35">
        <v>221.03658536585368</v>
      </c>
      <c r="C10" s="20">
        <v>480</v>
      </c>
      <c r="D10" s="21">
        <v>0.22857142857142856</v>
      </c>
      <c r="E10" s="21">
        <v>0.27142857142857146</v>
      </c>
      <c r="F10" s="34">
        <v>4947.1250000000009</v>
      </c>
      <c r="G10" s="34">
        <v>11331.125000000002</v>
      </c>
      <c r="H10" s="35">
        <v>20.295562500000003</v>
      </c>
      <c r="I10" s="35">
        <v>1.7290000000000003</v>
      </c>
      <c r="J10" s="35">
        <v>0.26362500000000005</v>
      </c>
      <c r="K10" s="35">
        <v>0.35981250000000004</v>
      </c>
      <c r="L10" s="35">
        <v>9.5000000000000001E-2</v>
      </c>
      <c r="M10" s="35">
        <v>0.30875000000000002</v>
      </c>
      <c r="N10" s="35">
        <v>0.24225000000000005</v>
      </c>
      <c r="O10" s="35">
        <v>4.1562500000000002E-2</v>
      </c>
      <c r="P10" s="35">
        <v>0</v>
      </c>
      <c r="Q10" s="35">
        <v>0.11993750000000003</v>
      </c>
      <c r="R10" s="35">
        <v>5.8187500000000017E-2</v>
      </c>
      <c r="S10" s="35">
        <v>0.47499999999999998</v>
      </c>
      <c r="T10" s="35">
        <v>0.4429375000000001</v>
      </c>
      <c r="U10" s="35">
        <v>1.4831875000000003</v>
      </c>
      <c r="V10" s="35">
        <v>1.5188125000000001</v>
      </c>
      <c r="W10" s="34">
        <v>514.47673478190552</v>
      </c>
      <c r="X10" s="35">
        <v>0.73267326732673277</v>
      </c>
      <c r="Y10" s="35">
        <v>1.2745098039215685</v>
      </c>
      <c r="Z10" s="35">
        <v>2.2904464714354296</v>
      </c>
      <c r="AA10" s="20">
        <v>-55.85</v>
      </c>
      <c r="AB10" s="20">
        <v>-18.920000000000002</v>
      </c>
      <c r="AC10" s="20">
        <v>-51.61</v>
      </c>
      <c r="AD10" s="105">
        <f>(AB10+1000)/(AA10+1000)</f>
        <v>1.0391145474765664</v>
      </c>
    </row>
    <row r="11" spans="1:30" s="20" customFormat="1" ht="12">
      <c r="A11" s="20">
        <v>815</v>
      </c>
      <c r="B11" s="35">
        <v>248.47560975609758</v>
      </c>
      <c r="C11" s="20">
        <v>319</v>
      </c>
      <c r="D11" s="21">
        <v>0.1519047619047619</v>
      </c>
      <c r="E11" s="21">
        <v>0.34809523809523812</v>
      </c>
      <c r="F11" s="34">
        <v>34382.206896551725</v>
      </c>
      <c r="G11" s="34">
        <v>5990.075235109719</v>
      </c>
      <c r="H11" s="35">
        <v>14.555836990595614</v>
      </c>
      <c r="I11" s="35">
        <v>2.2548714733542323</v>
      </c>
      <c r="J11" s="35">
        <v>0.30248275862068968</v>
      </c>
      <c r="K11" s="35">
        <v>0.6805862068965518</v>
      </c>
      <c r="L11" s="35">
        <v>0.27727586206896554</v>
      </c>
      <c r="M11" s="35">
        <v>0.34602194357366772</v>
      </c>
      <c r="N11" s="35">
        <v>0.46289028213166156</v>
      </c>
      <c r="O11" s="35">
        <v>7.1037617554858948E-2</v>
      </c>
      <c r="P11" s="35">
        <v>0</v>
      </c>
      <c r="Q11" s="35">
        <v>0.31852351097178688</v>
      </c>
      <c r="R11" s="35">
        <v>0.14894984326018812</v>
      </c>
      <c r="S11" s="35">
        <v>0.71495924764890284</v>
      </c>
      <c r="T11" s="35">
        <v>0.65079623824451416</v>
      </c>
      <c r="U11" s="35">
        <v>2.7315109717868338</v>
      </c>
      <c r="V11" s="35">
        <v>2.3350752351097177</v>
      </c>
      <c r="W11" s="34">
        <v>356.32497273718644</v>
      </c>
      <c r="X11" s="35">
        <v>0.44444444444444442</v>
      </c>
      <c r="Y11" s="35">
        <v>0.74752475247524741</v>
      </c>
      <c r="Z11" s="35">
        <v>0.17422020794454815</v>
      </c>
    </row>
    <row r="12" spans="1:30" s="20" customFormat="1" ht="12">
      <c r="A12" s="20">
        <v>905</v>
      </c>
      <c r="B12" s="35">
        <v>275.91463414634148</v>
      </c>
      <c r="C12" s="20">
        <v>446</v>
      </c>
      <c r="D12" s="21">
        <v>0.21238095238095239</v>
      </c>
      <c r="E12" s="21">
        <v>0.28761904761904761</v>
      </c>
      <c r="F12" s="34">
        <v>21393.246636771299</v>
      </c>
      <c r="G12" s="34">
        <v>19926.582959641255</v>
      </c>
      <c r="H12" s="35">
        <v>17.669031390134528</v>
      </c>
      <c r="I12" s="35">
        <v>1.5303139013452911</v>
      </c>
      <c r="J12" s="35">
        <v>0.18959641255605381</v>
      </c>
      <c r="K12" s="35">
        <v>0.35210762331838563</v>
      </c>
      <c r="L12" s="35">
        <v>0.32095964125560533</v>
      </c>
      <c r="M12" s="35">
        <v>0.1868878923766816</v>
      </c>
      <c r="N12" s="35">
        <v>0.12323766816143497</v>
      </c>
      <c r="O12" s="35">
        <v>0.13000896860986547</v>
      </c>
      <c r="P12" s="35">
        <v>0.37106726457399103</v>
      </c>
      <c r="Q12" s="35">
        <v>0</v>
      </c>
      <c r="R12" s="35">
        <v>1.3542600896860987E-2</v>
      </c>
      <c r="S12" s="35">
        <v>0.14490582959641254</v>
      </c>
      <c r="T12" s="35">
        <v>0.24512107623318383</v>
      </c>
      <c r="U12" s="35">
        <v>0</v>
      </c>
      <c r="V12" s="35">
        <v>2.1817130044843047</v>
      </c>
      <c r="W12" s="34">
        <v>1037.878253509205</v>
      </c>
      <c r="X12" s="35">
        <v>0.53846153846153844</v>
      </c>
      <c r="Y12" s="35">
        <v>1.5164835164835164</v>
      </c>
      <c r="Z12" s="35">
        <v>0.93144267898968158</v>
      </c>
      <c r="AA12" s="20">
        <v>-53.15</v>
      </c>
      <c r="AB12" s="20">
        <v>-13.67</v>
      </c>
      <c r="AD12" s="105">
        <f>(AB12+1000)/(AA12+1000)</f>
        <v>1.0416961503934097</v>
      </c>
    </row>
    <row r="13" spans="1:30" s="20" customFormat="1" ht="12">
      <c r="A13" s="20">
        <v>995</v>
      </c>
      <c r="B13" s="35">
        <v>303.35365853658539</v>
      </c>
      <c r="C13" s="20">
        <v>307</v>
      </c>
      <c r="D13" s="21">
        <v>0.14619047619047618</v>
      </c>
      <c r="E13" s="21">
        <v>0.3538095238095238</v>
      </c>
      <c r="F13" s="34">
        <v>24102.726384364822</v>
      </c>
      <c r="G13" s="34">
        <v>30044.306188925082</v>
      </c>
      <c r="H13" s="35">
        <v>23.429912052117263</v>
      </c>
      <c r="I13" s="35">
        <v>2.1539739413680783</v>
      </c>
      <c r="J13" s="35">
        <v>0.30010423452768731</v>
      </c>
      <c r="K13" s="35">
        <v>0.36060912052117261</v>
      </c>
      <c r="L13" s="35">
        <v>0.45257654723127033</v>
      </c>
      <c r="M13" s="35">
        <v>0.37997068403908796</v>
      </c>
      <c r="N13" s="35">
        <v>0.21297719869706838</v>
      </c>
      <c r="O13" s="35">
        <v>2.420195439739414E-2</v>
      </c>
      <c r="P13" s="35">
        <v>0</v>
      </c>
      <c r="Q13" s="35">
        <v>0</v>
      </c>
      <c r="R13" s="35">
        <v>7.5026058631921827E-2</v>
      </c>
      <c r="S13" s="35">
        <v>2.4589185667752442</v>
      </c>
      <c r="T13" s="35">
        <v>0.48645928338762218</v>
      </c>
      <c r="U13" s="35">
        <v>0</v>
      </c>
      <c r="V13" s="35">
        <v>1.3770912052117263</v>
      </c>
      <c r="W13" s="34">
        <v>1174.3449058745625</v>
      </c>
      <c r="X13" s="35">
        <v>0.83221476510067127</v>
      </c>
      <c r="Y13" s="35">
        <v>1.7840909090909094</v>
      </c>
      <c r="Z13" s="35">
        <v>1.2465106938447634</v>
      </c>
    </row>
    <row r="14" spans="1:30" s="20" customFormat="1" ht="12">
      <c r="A14" s="20">
        <v>1085</v>
      </c>
      <c r="B14" s="35">
        <v>330.79268292682929</v>
      </c>
      <c r="C14" s="20">
        <v>383</v>
      </c>
      <c r="D14" s="21">
        <v>0.18238095238095237</v>
      </c>
      <c r="E14" s="21">
        <v>0.31761904761904763</v>
      </c>
      <c r="F14" s="34">
        <v>18336.404699738905</v>
      </c>
      <c r="G14" s="34">
        <v>24867.083550913845</v>
      </c>
      <c r="H14" s="35">
        <v>22.871308093994781</v>
      </c>
      <c r="I14" s="35">
        <v>1.5342741514360316</v>
      </c>
      <c r="J14" s="35">
        <v>0.18460052219321152</v>
      </c>
      <c r="K14" s="35">
        <v>0.25251958224543081</v>
      </c>
      <c r="L14" s="35">
        <v>0.23510443864229769</v>
      </c>
      <c r="M14" s="35">
        <v>0.13409660574412535</v>
      </c>
      <c r="N14" s="35">
        <v>8.8817232375979105E-2</v>
      </c>
      <c r="O14" s="35">
        <v>0</v>
      </c>
      <c r="P14" s="35">
        <v>0</v>
      </c>
      <c r="Q14" s="35">
        <v>0</v>
      </c>
      <c r="R14" s="35">
        <v>1.5673629242819846E-2</v>
      </c>
      <c r="S14" s="35">
        <v>0.24555352480417755</v>
      </c>
      <c r="T14" s="35">
        <v>0</v>
      </c>
      <c r="U14" s="35">
        <v>0</v>
      </c>
      <c r="V14" s="35">
        <v>6.6316866840731077</v>
      </c>
      <c r="W14" s="34">
        <v>1018.9096617668047</v>
      </c>
      <c r="X14" s="35">
        <v>0.73103448275862082</v>
      </c>
      <c r="Y14" s="35">
        <v>1.5098039215686279</v>
      </c>
      <c r="Z14" s="35">
        <v>1.3561591794092509</v>
      </c>
      <c r="AA14" s="20">
        <v>-51.79</v>
      </c>
      <c r="AB14" s="20">
        <v>-12.79</v>
      </c>
      <c r="AD14" s="105">
        <f>(AB14+1000)/(AA14+1000)</f>
        <v>1.0411301294017148</v>
      </c>
    </row>
    <row r="15" spans="1:30" s="20" customFormat="1" ht="12">
      <c r="A15" s="20">
        <v>1175</v>
      </c>
      <c r="B15" s="35">
        <v>358.23170731707319</v>
      </c>
      <c r="C15" s="20">
        <v>442</v>
      </c>
      <c r="D15" s="21">
        <v>0.21047619047619046</v>
      </c>
      <c r="E15" s="21">
        <v>0.28952380952380952</v>
      </c>
      <c r="F15" s="34">
        <v>15904.289592760182</v>
      </c>
      <c r="G15" s="34">
        <v>17754.425339366517</v>
      </c>
      <c r="H15" s="35">
        <v>18.465592760180996</v>
      </c>
      <c r="I15" s="35">
        <v>1.110081447963801</v>
      </c>
      <c r="J15" s="35">
        <v>0.20358371040723983</v>
      </c>
      <c r="K15" s="35">
        <v>5.7773755656108608E-2</v>
      </c>
      <c r="L15" s="35">
        <v>0.11829864253393665</v>
      </c>
      <c r="M15" s="35">
        <v>0.11142081447963802</v>
      </c>
      <c r="N15" s="35">
        <v>7.5656108597285082E-2</v>
      </c>
      <c r="O15" s="35">
        <v>0</v>
      </c>
      <c r="P15" s="35">
        <v>0</v>
      </c>
      <c r="Q15" s="35">
        <v>0</v>
      </c>
      <c r="R15" s="35">
        <v>4.4018099547511312E-2</v>
      </c>
      <c r="S15" s="35">
        <v>2.9272036199095028</v>
      </c>
      <c r="T15" s="35">
        <v>0</v>
      </c>
      <c r="U15" s="35">
        <v>0</v>
      </c>
      <c r="V15" s="35">
        <v>1.6534298642533936</v>
      </c>
      <c r="W15" s="34">
        <v>906.96367085939153</v>
      </c>
      <c r="X15" s="35">
        <v>3.5238095238095233</v>
      </c>
      <c r="Y15" s="35">
        <v>1.4727272727272724</v>
      </c>
      <c r="Z15" s="35">
        <v>1.1163293547829094</v>
      </c>
    </row>
    <row r="16" spans="1:30" s="20" customFormat="1" ht="12">
      <c r="A16" s="20">
        <v>1265</v>
      </c>
      <c r="B16" s="35">
        <v>385.67073170731709</v>
      </c>
      <c r="C16" s="20">
        <v>350</v>
      </c>
      <c r="D16" s="21">
        <v>0.16666666666666666</v>
      </c>
      <c r="E16" s="21">
        <v>0.33333333333333337</v>
      </c>
      <c r="F16" s="34">
        <v>17012</v>
      </c>
      <c r="G16" s="34">
        <v>20930</v>
      </c>
      <c r="H16" s="35">
        <v>21.934000000000005</v>
      </c>
      <c r="I16" s="35">
        <v>2.25</v>
      </c>
      <c r="J16" s="35">
        <v>0.36600000000000005</v>
      </c>
      <c r="K16" s="35">
        <v>0.53800000000000014</v>
      </c>
      <c r="L16" s="35">
        <v>0.17</v>
      </c>
      <c r="M16" s="35">
        <v>0.33200000000000007</v>
      </c>
      <c r="N16" s="35">
        <v>0.26200000000000007</v>
      </c>
      <c r="O16" s="35">
        <v>0</v>
      </c>
      <c r="P16" s="35">
        <v>0</v>
      </c>
      <c r="Q16" s="35">
        <v>9.600000000000003E-2</v>
      </c>
      <c r="R16" s="35">
        <v>8.2000000000000017E-2</v>
      </c>
      <c r="S16" s="35">
        <v>1.6780000000000002</v>
      </c>
      <c r="T16" s="35">
        <v>0.29800000000000004</v>
      </c>
      <c r="U16" s="35">
        <v>1.0560000000000003</v>
      </c>
      <c r="V16" s="35">
        <v>0.7420000000000001</v>
      </c>
      <c r="W16" s="34">
        <v>865.44823023486606</v>
      </c>
      <c r="X16" s="35">
        <v>0.68029739776951659</v>
      </c>
      <c r="Y16" s="35">
        <v>1.2671755725190839</v>
      </c>
      <c r="Z16" s="35">
        <v>1.230308017869739</v>
      </c>
      <c r="AA16" s="20">
        <v>-50.81</v>
      </c>
      <c r="AB16" s="20">
        <v>-14.34</v>
      </c>
      <c r="AD16" s="105">
        <f>(AB16+1000)/(AA16+1000)</f>
        <v>1.0384222336939917</v>
      </c>
    </row>
    <row r="17" spans="1:30" s="20" customFormat="1" ht="12">
      <c r="A17" s="20">
        <v>1355</v>
      </c>
      <c r="B17" s="35">
        <v>413.10975609756099</v>
      </c>
      <c r="C17" s="20">
        <v>469</v>
      </c>
      <c r="D17" s="21">
        <v>0.22333333333333333</v>
      </c>
      <c r="E17" s="21">
        <v>0.27666666666666667</v>
      </c>
      <c r="F17" s="34">
        <v>7726.432835820895</v>
      </c>
      <c r="G17" s="34">
        <v>16818.029850746268</v>
      </c>
      <c r="H17" s="35">
        <v>15.813358208955226</v>
      </c>
      <c r="I17" s="35">
        <v>2.0242089552238807</v>
      </c>
      <c r="J17" s="35">
        <v>0.22422388059701492</v>
      </c>
      <c r="K17" s="35">
        <v>0.43358208955223881</v>
      </c>
      <c r="L17" s="35">
        <v>0.29235820895522385</v>
      </c>
      <c r="M17" s="35">
        <v>0.18458208955223881</v>
      </c>
      <c r="N17" s="35">
        <v>0.23041791044776119</v>
      </c>
      <c r="O17" s="35">
        <v>0</v>
      </c>
      <c r="P17" s="35">
        <v>0</v>
      </c>
      <c r="Q17" s="35">
        <v>0</v>
      </c>
      <c r="R17" s="35">
        <v>1.2388059701492538E-4</v>
      </c>
      <c r="S17" s="35">
        <v>2.8356268656716419</v>
      </c>
      <c r="T17" s="35">
        <v>9.91044776119403E-2</v>
      </c>
      <c r="U17" s="35">
        <v>0</v>
      </c>
      <c r="V17" s="35">
        <v>0.42738805970149252</v>
      </c>
      <c r="W17" s="34">
        <v>942.84325300368073</v>
      </c>
      <c r="X17" s="35">
        <v>0.51714285714285713</v>
      </c>
      <c r="Y17" s="35">
        <v>0.80107526881720437</v>
      </c>
      <c r="Z17" s="35">
        <v>2.1766875100208436</v>
      </c>
    </row>
    <row r="18" spans="1:30" s="20" customFormat="1" ht="12">
      <c r="A18" s="20">
        <v>1445</v>
      </c>
      <c r="B18" s="35">
        <v>440.54878048780489</v>
      </c>
      <c r="C18" s="20">
        <v>531</v>
      </c>
      <c r="D18" s="21">
        <v>0.25285714285714284</v>
      </c>
      <c r="E18" s="21">
        <v>0.24714285714285716</v>
      </c>
      <c r="F18" s="34">
        <v>9457.3333333333358</v>
      </c>
      <c r="G18" s="34">
        <v>17500.367231638422</v>
      </c>
      <c r="H18" s="35">
        <v>14.551548022598872</v>
      </c>
      <c r="I18" s="35">
        <v>2.2040395480225992</v>
      </c>
      <c r="J18" s="35">
        <v>0.40757627118644074</v>
      </c>
      <c r="K18" s="35">
        <v>0.67636158192090401</v>
      </c>
      <c r="L18" s="35">
        <v>0.2052542372881356</v>
      </c>
      <c r="M18" s="35">
        <v>0.46524293785310744</v>
      </c>
      <c r="N18" s="35">
        <v>0.42321468926553679</v>
      </c>
      <c r="O18" s="35">
        <v>5.8644067796610175E-2</v>
      </c>
      <c r="P18" s="35">
        <v>0</v>
      </c>
      <c r="Q18" s="35">
        <v>0.21991525423728817</v>
      </c>
      <c r="R18" s="35">
        <v>8.7966101694915269E-2</v>
      </c>
      <c r="S18" s="35">
        <v>1.5394067796610171</v>
      </c>
      <c r="T18" s="35">
        <v>0.36554802259887015</v>
      </c>
      <c r="U18" s="35">
        <v>1.2559604519774012</v>
      </c>
      <c r="V18" s="35">
        <v>1.2412994350282487</v>
      </c>
      <c r="W18" s="34">
        <v>1044.4496295864201</v>
      </c>
      <c r="X18" s="35">
        <v>0.60260115606936415</v>
      </c>
      <c r="Y18" s="35">
        <v>1.0993071593533488</v>
      </c>
      <c r="Z18" s="35">
        <v>1.8504547333608929</v>
      </c>
      <c r="AA18" s="20">
        <v>-51.23</v>
      </c>
      <c r="AB18" s="20">
        <v>-11.63</v>
      </c>
      <c r="AD18" s="105">
        <f>(AB18+1000)/(AA18+1000)</f>
        <v>1.0417382505770629</v>
      </c>
    </row>
    <row r="19" spans="1:30" s="20" customFormat="1" ht="12">
      <c r="A19" s="20">
        <v>1545</v>
      </c>
      <c r="B19" s="35">
        <v>471.03658536585368</v>
      </c>
      <c r="C19" s="20">
        <v>370</v>
      </c>
      <c r="D19" s="21">
        <v>0.17619047619047618</v>
      </c>
      <c r="E19" s="21">
        <v>0.32380952380952382</v>
      </c>
      <c r="F19" s="34">
        <v>15888.10810810811</v>
      </c>
      <c r="G19" s="34">
        <v>17577.081081081084</v>
      </c>
      <c r="H19" s="35">
        <v>22.184540540540542</v>
      </c>
      <c r="I19" s="35">
        <v>2.8284324324324328</v>
      </c>
      <c r="J19" s="35">
        <v>0.60832432432432448</v>
      </c>
      <c r="K19" s="35">
        <v>0.92810810810810829</v>
      </c>
      <c r="L19" s="35">
        <v>0.2848648648648649</v>
      </c>
      <c r="M19" s="35">
        <v>0.68735135135135139</v>
      </c>
      <c r="N19" s="35">
        <v>0.66713513513513523</v>
      </c>
      <c r="O19" s="35">
        <v>0.10843243243243245</v>
      </c>
      <c r="P19" s="35">
        <v>0</v>
      </c>
      <c r="Q19" s="35">
        <v>0.44291891891891899</v>
      </c>
      <c r="R19" s="35">
        <v>0.15805405405405407</v>
      </c>
      <c r="S19" s="35">
        <v>5.1202162162162166</v>
      </c>
      <c r="T19" s="35">
        <v>1.0641081081081083</v>
      </c>
      <c r="U19" s="35">
        <v>2.8670270270270279</v>
      </c>
      <c r="V19" s="35">
        <v>5.0669189189189199</v>
      </c>
      <c r="W19" s="34">
        <v>702.7185892725937</v>
      </c>
      <c r="X19" s="35">
        <v>0.65544554455445547</v>
      </c>
      <c r="Y19" s="35">
        <v>1.0303030303030303</v>
      </c>
      <c r="Z19" s="35">
        <v>1.1063042220936958</v>
      </c>
    </row>
    <row r="20" spans="1:30" s="20" customFormat="1" ht="12">
      <c r="A20" s="20">
        <v>1605</v>
      </c>
      <c r="B20" s="35">
        <v>489.32926829268297</v>
      </c>
      <c r="C20" s="20">
        <v>509</v>
      </c>
      <c r="D20" s="21">
        <v>0.24238095238095239</v>
      </c>
      <c r="E20" s="21">
        <v>0.25761904761904764</v>
      </c>
      <c r="F20" s="34">
        <v>5427.005893909627</v>
      </c>
      <c r="G20" s="34">
        <v>9784.7662082514744</v>
      </c>
      <c r="H20" s="35">
        <v>11.22070137524558</v>
      </c>
      <c r="I20" s="35">
        <v>1.1011316306483301</v>
      </c>
      <c r="J20" s="35">
        <v>0.66004125736738706</v>
      </c>
      <c r="K20" s="35">
        <v>0.41345579567779966</v>
      </c>
      <c r="L20" s="35">
        <v>0.21044793713163068</v>
      </c>
      <c r="M20" s="35">
        <v>0.31886051080550099</v>
      </c>
      <c r="N20" s="35">
        <v>0.18387622789783889</v>
      </c>
      <c r="O20" s="35">
        <v>0</v>
      </c>
      <c r="P20" s="35">
        <v>0</v>
      </c>
      <c r="Q20" s="35">
        <v>0.18281335952848723</v>
      </c>
      <c r="R20" s="35">
        <v>0.10203536345776032</v>
      </c>
      <c r="S20" s="35">
        <v>0.75251080550098226</v>
      </c>
      <c r="T20" s="35">
        <v>0.26996856581532419</v>
      </c>
      <c r="U20" s="35">
        <v>1.1904125736738704</v>
      </c>
      <c r="V20" s="35">
        <v>0.96508447937131636</v>
      </c>
      <c r="W20" s="34">
        <v>794.09988786336578</v>
      </c>
      <c r="X20" s="35">
        <v>1.5964010282776349</v>
      </c>
      <c r="Y20" s="35">
        <v>1.7341040462427746</v>
      </c>
      <c r="Z20" s="35">
        <v>1.8029768899334118</v>
      </c>
      <c r="AA20" s="20">
        <v>-52.38</v>
      </c>
      <c r="AB20" s="20">
        <v>-12.04</v>
      </c>
      <c r="AD20" s="105">
        <f>(AB20+1000)/(AA20+1000)</f>
        <v>1.0425698064625062</v>
      </c>
    </row>
    <row r="21" spans="1:30" s="20" customFormat="1" ht="12">
      <c r="A21" s="20">
        <v>1665</v>
      </c>
      <c r="B21" s="35">
        <v>507.6219512195122</v>
      </c>
      <c r="C21" s="20">
        <v>444</v>
      </c>
      <c r="D21" s="21">
        <v>0.21142857142857141</v>
      </c>
      <c r="E21" s="21">
        <v>0.28857142857142859</v>
      </c>
      <c r="F21" s="34">
        <v>4254.2837837837842</v>
      </c>
      <c r="G21" s="34">
        <v>21502.081081081084</v>
      </c>
      <c r="H21" s="35">
        <v>11.844297297297301</v>
      </c>
      <c r="I21" s="35">
        <v>1.3061756756756759</v>
      </c>
      <c r="J21" s="35">
        <v>3.2101621621621623</v>
      </c>
      <c r="K21" s="35">
        <v>0.25795945945945953</v>
      </c>
      <c r="L21" s="35">
        <v>0.55413513513513524</v>
      </c>
      <c r="M21" s="35">
        <v>0.18835135135135139</v>
      </c>
      <c r="N21" s="35">
        <v>0.21837837837837842</v>
      </c>
      <c r="O21" s="35">
        <v>0</v>
      </c>
      <c r="P21" s="35">
        <v>0</v>
      </c>
      <c r="Q21" s="35">
        <v>9.4175675675675696E-2</v>
      </c>
      <c r="R21" s="35">
        <v>4.7770270270270282E-2</v>
      </c>
      <c r="S21" s="35">
        <v>0.38898648648648654</v>
      </c>
      <c r="T21" s="35">
        <v>0.13921621621621624</v>
      </c>
      <c r="U21" s="35">
        <v>0.81072972972972979</v>
      </c>
      <c r="V21" s="35">
        <v>0.44085135135135139</v>
      </c>
      <c r="W21" s="34">
        <v>1635.0804359107417</v>
      </c>
      <c r="X21" s="35">
        <v>12.444444444444441</v>
      </c>
      <c r="Y21" s="35">
        <v>0.86250000000000004</v>
      </c>
      <c r="Z21" s="35">
        <v>5.0542188001283286</v>
      </c>
    </row>
    <row r="22" spans="1:30" s="20" customFormat="1" ht="12">
      <c r="A22" s="20">
        <v>1725</v>
      </c>
      <c r="B22" s="35">
        <v>525.91463414634154</v>
      </c>
      <c r="C22" s="20">
        <v>357</v>
      </c>
      <c r="D22" s="21">
        <v>0.17</v>
      </c>
      <c r="E22" s="21">
        <v>0.33</v>
      </c>
      <c r="F22" s="34">
        <v>12945.705882352937</v>
      </c>
      <c r="G22" s="34">
        <v>18254.823529411762</v>
      </c>
      <c r="H22" s="35">
        <v>11.561647058823528</v>
      </c>
      <c r="I22" s="35">
        <v>1.8402352941176467</v>
      </c>
      <c r="J22" s="35">
        <v>1.9897058823529408</v>
      </c>
      <c r="K22" s="35">
        <v>0.79394117647058804</v>
      </c>
      <c r="L22" s="35">
        <v>0.45811764705882346</v>
      </c>
      <c r="M22" s="35">
        <v>0.65417647058823514</v>
      </c>
      <c r="N22" s="35">
        <v>0.33388235294117641</v>
      </c>
      <c r="O22" s="35">
        <v>0</v>
      </c>
      <c r="P22" s="35">
        <v>0</v>
      </c>
      <c r="Q22" s="35">
        <v>0.35639999999999994</v>
      </c>
      <c r="R22" s="35">
        <v>0.18829411764705878</v>
      </c>
      <c r="S22" s="35">
        <v>1.8674117647058821</v>
      </c>
      <c r="T22" s="35">
        <v>0.5338235294117647</v>
      </c>
      <c r="U22" s="35">
        <v>1.1297647058823526</v>
      </c>
      <c r="V22" s="35">
        <v>1.5607058823529412</v>
      </c>
      <c r="W22" s="34">
        <v>1362.1089223638469</v>
      </c>
      <c r="X22" s="35">
        <v>2.5061124694376531</v>
      </c>
      <c r="Y22" s="35">
        <v>1.9593023255813953</v>
      </c>
      <c r="Z22" s="35">
        <v>1.410106462738042</v>
      </c>
      <c r="AA22" s="20">
        <v>-42.2</v>
      </c>
      <c r="AB22" s="20">
        <v>-14.07</v>
      </c>
      <c r="AD22" s="105">
        <f>(AB22+1000)/(AA22+1000)</f>
        <v>1.0293693881812487</v>
      </c>
    </row>
    <row r="23" spans="1:30" s="20" customFormat="1" ht="12">
      <c r="A23" s="20">
        <v>1785</v>
      </c>
      <c r="B23" s="35">
        <v>544.20731707317077</v>
      </c>
      <c r="C23" s="20">
        <v>159</v>
      </c>
      <c r="D23" s="21">
        <v>7.5714285714285706E-2</v>
      </c>
      <c r="E23" s="21">
        <v>0.42428571428571427</v>
      </c>
      <c r="F23" s="34">
        <v>59400</v>
      </c>
      <c r="G23" s="34">
        <v>49279.584905660384</v>
      </c>
      <c r="H23" s="35">
        <v>11.022622641509436</v>
      </c>
      <c r="I23" s="35">
        <v>2.9307735849056606</v>
      </c>
      <c r="J23" s="35">
        <v>1.2552452830188681</v>
      </c>
      <c r="K23" s="35">
        <v>1.8100188679245284</v>
      </c>
      <c r="L23" s="35">
        <v>4.6623396226415093</v>
      </c>
      <c r="M23" s="35">
        <v>1.0310943396226415</v>
      </c>
      <c r="N23" s="35">
        <v>0</v>
      </c>
      <c r="O23" s="35">
        <v>0.95264150943396242</v>
      </c>
      <c r="P23" s="35">
        <v>0</v>
      </c>
      <c r="Q23" s="35">
        <v>0</v>
      </c>
      <c r="R23" s="35">
        <v>0.24096226415094341</v>
      </c>
      <c r="S23" s="35">
        <v>1.8660566037735851</v>
      </c>
      <c r="T23" s="35">
        <v>2.4040188679245285</v>
      </c>
      <c r="U23" s="35">
        <v>5.6261886792452831</v>
      </c>
      <c r="V23" s="35">
        <v>3.5023584905660381</v>
      </c>
      <c r="W23" s="34">
        <v>3531.726907630522</v>
      </c>
      <c r="X23" s="35">
        <v>0.69349845201238391</v>
      </c>
      <c r="Y23" s="35"/>
      <c r="Z23" s="35">
        <v>0.82962264150943399</v>
      </c>
    </row>
    <row r="24" spans="1:30" s="20" customFormat="1" ht="12">
      <c r="A24" s="20">
        <v>1845</v>
      </c>
      <c r="B24" s="35">
        <v>562.5</v>
      </c>
      <c r="C24" s="20">
        <v>277</v>
      </c>
      <c r="D24" s="21">
        <v>0.13190476190476189</v>
      </c>
      <c r="E24" s="21">
        <v>0.36809523809523814</v>
      </c>
      <c r="F24" s="34">
        <v>0</v>
      </c>
      <c r="G24" s="34">
        <v>26506.08628158845</v>
      </c>
      <c r="H24" s="35">
        <v>14.826530685920581</v>
      </c>
      <c r="I24" s="35">
        <v>2.1180758122743688</v>
      </c>
      <c r="J24" s="35">
        <v>0.73393140794223855</v>
      </c>
      <c r="K24" s="35">
        <v>0.70323465703971133</v>
      </c>
      <c r="L24" s="35">
        <v>0.56649458483754533</v>
      </c>
      <c r="M24" s="35">
        <v>0.44649819494584853</v>
      </c>
      <c r="N24" s="35">
        <v>0.37394223826714812</v>
      </c>
      <c r="O24" s="35">
        <v>0</v>
      </c>
      <c r="P24" s="35">
        <v>0</v>
      </c>
      <c r="Q24" s="35">
        <v>0.17022743682310473</v>
      </c>
      <c r="R24" s="35">
        <v>0.1004620938628159</v>
      </c>
      <c r="S24" s="35">
        <v>1.1050830324909751</v>
      </c>
      <c r="T24" s="35">
        <v>0.32650180505415172</v>
      </c>
      <c r="U24" s="35">
        <v>1.4315848375451268</v>
      </c>
      <c r="V24" s="35">
        <v>1.0102021660649823</v>
      </c>
      <c r="W24" s="34">
        <v>1564.278656126482</v>
      </c>
      <c r="X24" s="35">
        <v>1.0436507936507939</v>
      </c>
      <c r="Y24" s="35">
        <v>1.1940298507462688</v>
      </c>
      <c r="Z24" s="35"/>
      <c r="AA24" s="20">
        <v>-46.82</v>
      </c>
      <c r="AB24" s="20">
        <v>-11.23</v>
      </c>
      <c r="AC24" s="20">
        <v>-28.9</v>
      </c>
      <c r="AD24" s="105">
        <f>(AB24+1000)/(AA24+1000)</f>
        <v>1.0373381732726243</v>
      </c>
    </row>
    <row r="25" spans="1:30" s="20" customFormat="1" ht="12">
      <c r="A25" s="20">
        <v>1905</v>
      </c>
      <c r="B25" s="35">
        <v>580.79268292682934</v>
      </c>
      <c r="C25" s="20">
        <v>260</v>
      </c>
      <c r="D25" s="21">
        <v>0.12380952380952381</v>
      </c>
      <c r="E25" s="21">
        <v>0.37619047619047619</v>
      </c>
      <c r="F25" s="34">
        <v>48311.538461538461</v>
      </c>
      <c r="G25" s="34">
        <v>38849.769230769227</v>
      </c>
      <c r="H25" s="35">
        <v>17.8935</v>
      </c>
      <c r="I25" s="35">
        <v>2.1755384615384616</v>
      </c>
      <c r="J25" s="35">
        <v>0.66238461538461535</v>
      </c>
      <c r="K25" s="35">
        <v>0.66846153846153844</v>
      </c>
      <c r="L25" s="35">
        <v>0.50134615384615389</v>
      </c>
      <c r="M25" s="35">
        <v>0.44361538461538458</v>
      </c>
      <c r="N25" s="35">
        <v>0.48615384615384616</v>
      </c>
      <c r="O25" s="35">
        <v>6.6846153846153833E-2</v>
      </c>
      <c r="P25" s="35">
        <v>0</v>
      </c>
      <c r="Q25" s="35">
        <v>0.16711538461538461</v>
      </c>
      <c r="R25" s="35">
        <v>6.6846153846153833E-2</v>
      </c>
      <c r="S25" s="35">
        <v>1.197153846153846</v>
      </c>
      <c r="T25" s="35">
        <v>0.38588461538461538</v>
      </c>
      <c r="U25" s="35">
        <v>1.7288846153846151</v>
      </c>
      <c r="V25" s="35">
        <v>0.88419230769230761</v>
      </c>
      <c r="W25" s="34">
        <v>1935.8062074186221</v>
      </c>
      <c r="X25" s="35">
        <v>0.99090909090909085</v>
      </c>
      <c r="Y25" s="35">
        <v>0.91249999999999998</v>
      </c>
      <c r="Z25" s="35">
        <v>0.80415094339622639</v>
      </c>
    </row>
    <row r="26" spans="1:30" s="20" customFormat="1" ht="12">
      <c r="A26" s="20">
        <v>1965</v>
      </c>
      <c r="B26" s="35">
        <v>599.08536585365857</v>
      </c>
      <c r="C26" s="20">
        <v>388</v>
      </c>
      <c r="D26" s="21">
        <v>0.18476190476190477</v>
      </c>
      <c r="E26" s="21">
        <v>0.31523809523809521</v>
      </c>
      <c r="F26" s="34">
        <v>18256.185567010307</v>
      </c>
      <c r="G26" s="34">
        <v>40707.88144329896</v>
      </c>
      <c r="H26" s="35">
        <v>13.564175257731957</v>
      </c>
      <c r="I26" s="35">
        <v>1.1124329896907215</v>
      </c>
      <c r="J26" s="35">
        <v>0.4453144329896907</v>
      </c>
      <c r="K26" s="35">
        <v>0.32588144329896901</v>
      </c>
      <c r="L26" s="35">
        <v>0.3787731958762886</v>
      </c>
      <c r="M26" s="35">
        <v>0.59716494845360812</v>
      </c>
      <c r="N26" s="35">
        <v>8.7015463917525765E-2</v>
      </c>
      <c r="O26" s="35">
        <v>0.19109278350515463</v>
      </c>
      <c r="P26" s="35">
        <v>0</v>
      </c>
      <c r="Q26" s="35">
        <v>9.2134020618556689E-2</v>
      </c>
      <c r="R26" s="35">
        <v>4.2654639175257733E-2</v>
      </c>
      <c r="S26" s="35">
        <v>0.4640824742268041</v>
      </c>
      <c r="T26" s="35">
        <v>0.62275773195876283</v>
      </c>
      <c r="U26" s="35">
        <v>0.30370103092783496</v>
      </c>
      <c r="V26" s="35">
        <v>0.69271134020618552</v>
      </c>
      <c r="W26" s="34">
        <v>2773.6572890025573</v>
      </c>
      <c r="X26" s="35">
        <v>1.3664921465968589</v>
      </c>
      <c r="Y26" s="35">
        <v>6.8627450980392153</v>
      </c>
      <c r="Z26" s="35">
        <v>2.2298130841121493</v>
      </c>
      <c r="AA26" s="20">
        <v>-49.76</v>
      </c>
      <c r="AB26" s="20">
        <v>-11.17</v>
      </c>
      <c r="AD26" s="105">
        <f>(AB26+1000)/(AA26+1000)</f>
        <v>1.0406107930628052</v>
      </c>
    </row>
    <row r="27" spans="1:30" s="20" customFormat="1" ht="12">
      <c r="A27" s="20">
        <v>2025</v>
      </c>
      <c r="B27" s="35">
        <v>617.3780487804878</v>
      </c>
      <c r="C27" s="20">
        <v>263</v>
      </c>
      <c r="D27" s="21">
        <v>0.12523809523809523</v>
      </c>
      <c r="E27" s="21">
        <v>0.37476190476190474</v>
      </c>
      <c r="F27" s="34">
        <v>52067.680608365015</v>
      </c>
      <c r="G27" s="34">
        <v>75483.174904942964</v>
      </c>
      <c r="H27" s="35">
        <v>16.664650190114067</v>
      </c>
      <c r="I27" s="35">
        <v>1.5769923954372624</v>
      </c>
      <c r="J27" s="35">
        <v>0.97552091254752848</v>
      </c>
      <c r="K27" s="35">
        <v>0.43389733840304179</v>
      </c>
      <c r="L27" s="35">
        <v>3.5998517110266159</v>
      </c>
      <c r="M27" s="35">
        <v>0.32317870722433462</v>
      </c>
      <c r="N27" s="35">
        <v>0.17655133079847907</v>
      </c>
      <c r="O27" s="35">
        <v>0</v>
      </c>
      <c r="P27" s="35">
        <v>0</v>
      </c>
      <c r="Q27" s="35">
        <v>0</v>
      </c>
      <c r="R27" s="35">
        <v>5.3863117870722427E-2</v>
      </c>
      <c r="S27" s="35">
        <v>3.2946273764258556</v>
      </c>
      <c r="T27" s="35">
        <v>0.35609505703422051</v>
      </c>
      <c r="U27" s="35">
        <v>0</v>
      </c>
      <c r="V27" s="35">
        <v>1.750551330798479</v>
      </c>
      <c r="W27" s="34">
        <v>4137.9593175853024</v>
      </c>
      <c r="X27" s="35">
        <v>2.2482758620689656</v>
      </c>
      <c r="Y27" s="35">
        <v>1.8305084745762714</v>
      </c>
      <c r="Z27" s="35">
        <v>1.4497126436781609</v>
      </c>
    </row>
    <row r="28" spans="1:30" s="20" customFormat="1" ht="12">
      <c r="A28" s="20">
        <v>2085</v>
      </c>
      <c r="B28" s="35">
        <v>635.67073170731715</v>
      </c>
      <c r="C28" s="20">
        <v>240</v>
      </c>
      <c r="D28" s="21">
        <v>0.11428571428571428</v>
      </c>
      <c r="E28" s="21">
        <v>0.38571428571428573</v>
      </c>
      <c r="F28" s="34">
        <v>63787.5</v>
      </c>
      <c r="G28" s="34">
        <v>33895.125000000007</v>
      </c>
      <c r="H28" s="35">
        <v>9.220500000000003</v>
      </c>
      <c r="I28" s="35">
        <v>1.4310000000000003</v>
      </c>
      <c r="J28" s="35">
        <v>1.049625</v>
      </c>
      <c r="K28" s="35">
        <v>0.81337500000000007</v>
      </c>
      <c r="L28" s="35">
        <v>3.4458749999999996</v>
      </c>
      <c r="M28" s="35">
        <v>0.55687500000000001</v>
      </c>
      <c r="N28" s="35">
        <v>0.59737499999999999</v>
      </c>
      <c r="O28" s="35">
        <v>0</v>
      </c>
      <c r="P28" s="35">
        <v>0</v>
      </c>
      <c r="Q28" s="35">
        <v>0.3105</v>
      </c>
      <c r="R28" s="35">
        <v>0.15525</v>
      </c>
      <c r="S28" s="35">
        <v>1.4715000000000003</v>
      </c>
      <c r="T28" s="35">
        <v>0.58387500000000003</v>
      </c>
      <c r="U28" s="35">
        <v>2.5920000000000001</v>
      </c>
      <c r="V28" s="35">
        <v>2.2983750000000005</v>
      </c>
      <c r="W28" s="34">
        <v>3182.1926489226867</v>
      </c>
      <c r="X28" s="35">
        <v>1.2904564315352696</v>
      </c>
      <c r="Y28" s="35">
        <v>0.93220338983050866</v>
      </c>
      <c r="Z28" s="35">
        <v>0.5313756613756615</v>
      </c>
    </row>
    <row r="29" spans="1:30" s="20" customFormat="1" ht="12">
      <c r="A29" s="20">
        <v>2145</v>
      </c>
      <c r="B29" s="35">
        <v>653.96341463414637</v>
      </c>
      <c r="C29" s="20">
        <v>387</v>
      </c>
      <c r="D29" s="21">
        <v>0.18428571428571427</v>
      </c>
      <c r="E29" s="21">
        <v>0.31571428571428573</v>
      </c>
      <c r="F29" s="34">
        <v>34092.248062015511</v>
      </c>
      <c r="G29" s="34">
        <v>42229.844961240313</v>
      </c>
      <c r="H29" s="35">
        <v>14.431813953488371</v>
      </c>
      <c r="I29" s="35">
        <v>1.4048062015503877</v>
      </c>
      <c r="J29" s="35">
        <v>0.89599224806201561</v>
      </c>
      <c r="K29" s="35">
        <v>0.49510852713178299</v>
      </c>
      <c r="L29" s="35">
        <v>3.5616976744186055</v>
      </c>
      <c r="M29" s="35">
        <v>0.35805426356589148</v>
      </c>
      <c r="N29" s="35">
        <v>0.27239534883720934</v>
      </c>
      <c r="O29" s="35">
        <v>3.7689922480620155E-2</v>
      </c>
      <c r="P29" s="35">
        <v>3.9403100775193801E-2</v>
      </c>
      <c r="Q29" s="35">
        <v>0.15418604651162793</v>
      </c>
      <c r="R29" s="35">
        <v>7.5379844961240311E-2</v>
      </c>
      <c r="S29" s="35">
        <v>0.66300000000000003</v>
      </c>
      <c r="T29" s="35">
        <v>0.27068217054263571</v>
      </c>
      <c r="U29" s="35">
        <v>1.0176279069767442</v>
      </c>
      <c r="V29" s="35">
        <v>0.62531007751937995</v>
      </c>
      <c r="W29" s="34">
        <v>2666.5945478147992</v>
      </c>
      <c r="X29" s="35">
        <v>1.8096885813148789</v>
      </c>
      <c r="Y29" s="35">
        <v>1.3144654088050314</v>
      </c>
      <c r="Z29" s="35">
        <v>1.2386934673366832</v>
      </c>
    </row>
    <row r="30" spans="1:30" s="20" customFormat="1" ht="12">
      <c r="A30" s="20">
        <v>2205</v>
      </c>
      <c r="B30" s="35">
        <v>672.2560975609756</v>
      </c>
      <c r="C30" s="20">
        <v>270</v>
      </c>
      <c r="D30" s="21">
        <v>0.12857142857142856</v>
      </c>
      <c r="E30" s="21">
        <v>0.37142857142857144</v>
      </c>
      <c r="F30" s="34">
        <v>43622.222222222226</v>
      </c>
      <c r="G30" s="34">
        <v>38295.111111111117</v>
      </c>
      <c r="H30" s="35">
        <v>15.574000000000002</v>
      </c>
      <c r="I30" s="35">
        <v>1.5744444444444448</v>
      </c>
      <c r="J30" s="35">
        <v>1.0226666666666668</v>
      </c>
      <c r="K30" s="35">
        <v>0.61822222222222223</v>
      </c>
      <c r="L30" s="35">
        <v>3.9462222222222225</v>
      </c>
      <c r="M30" s="35">
        <v>0.4044444444444445</v>
      </c>
      <c r="N30" s="35">
        <v>0.36400000000000005</v>
      </c>
      <c r="O30" s="35">
        <v>4.9111111111111119E-2</v>
      </c>
      <c r="P30" s="35">
        <v>0</v>
      </c>
      <c r="Q30" s="35">
        <v>0.13866666666666669</v>
      </c>
      <c r="R30" s="35">
        <v>6.6444444444444459E-2</v>
      </c>
      <c r="S30" s="35">
        <v>1.1122222222222224</v>
      </c>
      <c r="T30" s="35">
        <v>0.34955555555555562</v>
      </c>
      <c r="U30" s="35">
        <v>1.4733333333333336</v>
      </c>
      <c r="V30" s="35">
        <v>0.72800000000000009</v>
      </c>
      <c r="W30" s="34">
        <v>2233.1536388140162</v>
      </c>
      <c r="X30" s="35">
        <v>1.6542056074766358</v>
      </c>
      <c r="Y30" s="35">
        <v>1.1111111111111112</v>
      </c>
      <c r="Z30" s="35">
        <v>0.87788079470198677</v>
      </c>
      <c r="AA30" s="20">
        <v>-47.69</v>
      </c>
      <c r="AB30" s="20">
        <v>-5.29</v>
      </c>
      <c r="AD30" s="105">
        <f>(AB30+1000)/(AA30+1000)</f>
        <v>1.0445233169871155</v>
      </c>
    </row>
    <row r="31" spans="1:30" s="20" customFormat="1" ht="12">
      <c r="A31" s="20">
        <v>2265</v>
      </c>
      <c r="B31" s="35">
        <v>690.54878048780495</v>
      </c>
      <c r="C31" s="20">
        <v>268</v>
      </c>
      <c r="D31" s="21">
        <v>0.12761904761904763</v>
      </c>
      <c r="E31" s="21">
        <v>0.37238095238095237</v>
      </c>
      <c r="F31" s="34">
        <v>25911.044776119401</v>
      </c>
      <c r="G31" s="34">
        <v>40553.119402985067</v>
      </c>
      <c r="H31" s="35">
        <v>19.231947761194029</v>
      </c>
      <c r="I31" s="35">
        <v>1.4589552238805967</v>
      </c>
      <c r="J31" s="35">
        <v>0.82285074626865651</v>
      </c>
      <c r="K31" s="35">
        <v>0.46978358208955218</v>
      </c>
      <c r="L31" s="35">
        <v>3.1863582089552236</v>
      </c>
      <c r="M31" s="35">
        <v>0.35890298507462681</v>
      </c>
      <c r="N31" s="35">
        <v>0.30638059701492532</v>
      </c>
      <c r="O31" s="35">
        <v>4.0850746268656708E-2</v>
      </c>
      <c r="P31" s="35">
        <v>0</v>
      </c>
      <c r="Q31" s="35">
        <v>0.10212686567164179</v>
      </c>
      <c r="R31" s="35">
        <v>4.0850746268656708E-2</v>
      </c>
      <c r="S31" s="35">
        <v>2.0687985074626862</v>
      </c>
      <c r="T31" s="35">
        <v>0.34431343283582083</v>
      </c>
      <c r="U31" s="35">
        <v>1.3714179104477608</v>
      </c>
      <c r="V31" s="35">
        <v>0.73239552238805961</v>
      </c>
      <c r="W31" s="34">
        <v>1959.9492314201098</v>
      </c>
      <c r="X31" s="35">
        <v>1.7515527950310557</v>
      </c>
      <c r="Y31" s="35">
        <v>1.1714285714285715</v>
      </c>
      <c r="Z31" s="35">
        <v>1.5650900900900899</v>
      </c>
    </row>
    <row r="32" spans="1:30" s="20" customFormat="1" ht="12">
      <c r="A32" s="20">
        <v>2325</v>
      </c>
      <c r="B32" s="35">
        <v>708.84146341463418</v>
      </c>
      <c r="C32" s="20">
        <v>379</v>
      </c>
      <c r="D32" s="21">
        <v>0.18047619047619048</v>
      </c>
      <c r="E32" s="21">
        <v>0.31952380952380954</v>
      </c>
      <c r="F32" s="34">
        <v>15898.627968337732</v>
      </c>
      <c r="G32" s="34">
        <v>32464.715039577834</v>
      </c>
      <c r="H32" s="35">
        <v>11.743385224274407</v>
      </c>
      <c r="I32" s="35">
        <v>1.1454802110817943</v>
      </c>
      <c r="J32" s="35">
        <v>0.53821635883905006</v>
      </c>
      <c r="K32" s="35">
        <v>0.53644591029023747</v>
      </c>
      <c r="L32" s="35">
        <v>1.1561029023746703</v>
      </c>
      <c r="M32" s="35">
        <v>0.47802110817941956</v>
      </c>
      <c r="N32" s="35">
        <v>0.36648284960422162</v>
      </c>
      <c r="O32" s="35">
        <v>5.842480211081795E-2</v>
      </c>
      <c r="P32" s="35">
        <v>0</v>
      </c>
      <c r="Q32" s="35">
        <v>0.38241688654353562</v>
      </c>
      <c r="R32" s="35">
        <v>0.18235620052770449</v>
      </c>
      <c r="S32" s="35">
        <v>1.1932823218997362</v>
      </c>
      <c r="T32" s="35">
        <v>0.81794722955145127</v>
      </c>
      <c r="U32" s="35">
        <v>2.1953562005277045</v>
      </c>
      <c r="V32" s="35">
        <v>1.5615356200527704</v>
      </c>
      <c r="W32" s="34">
        <v>2518.8186813186808</v>
      </c>
      <c r="X32" s="35">
        <v>1.0033003300330032</v>
      </c>
      <c r="Y32" s="35">
        <v>1.3043478260869568</v>
      </c>
      <c r="Z32" s="35">
        <v>2.041982182628062</v>
      </c>
    </row>
    <row r="33" spans="1:30" s="20" customFormat="1" ht="12">
      <c r="A33" s="20">
        <v>2385</v>
      </c>
      <c r="B33" s="35">
        <v>727.13414634146341</v>
      </c>
      <c r="C33" s="20">
        <v>258</v>
      </c>
      <c r="D33" s="21">
        <v>0.12285714285714285</v>
      </c>
      <c r="E33" s="21">
        <v>0.37714285714285717</v>
      </c>
      <c r="F33" s="34">
        <v>65693.023255813969</v>
      </c>
      <c r="G33" s="34">
        <v>22624.186046511633</v>
      </c>
      <c r="H33" s="35">
        <v>10.42493023255814</v>
      </c>
      <c r="I33" s="35">
        <v>1.7681860465116281</v>
      </c>
      <c r="J33" s="35">
        <v>0.7060465116279071</v>
      </c>
      <c r="K33" s="35">
        <v>0.78586046511627927</v>
      </c>
      <c r="L33" s="35">
        <v>2.3944186046511633</v>
      </c>
      <c r="M33" s="35">
        <v>0.68148837209302338</v>
      </c>
      <c r="N33" s="35">
        <v>0.7398139534883722</v>
      </c>
      <c r="O33" s="35">
        <v>0.11972093023255817</v>
      </c>
      <c r="P33" s="35">
        <v>0</v>
      </c>
      <c r="Q33" s="35">
        <v>0.64465116279069778</v>
      </c>
      <c r="R33" s="35">
        <v>0.33153488372093026</v>
      </c>
      <c r="S33" s="35">
        <v>1.8295813953488376</v>
      </c>
      <c r="T33" s="35">
        <v>1.924744186046512</v>
      </c>
      <c r="U33" s="35">
        <v>5.676000000000001</v>
      </c>
      <c r="V33" s="35">
        <v>6.8148837209302346</v>
      </c>
      <c r="W33" s="34">
        <v>1855.488418932528</v>
      </c>
      <c r="X33" s="35">
        <v>0.8984375</v>
      </c>
      <c r="Y33" s="35">
        <v>0.92116182572614114</v>
      </c>
      <c r="Z33" s="35">
        <v>0.344392523364486</v>
      </c>
    </row>
    <row r="34" spans="1:30" s="20" customFormat="1" ht="12">
      <c r="A34" s="20">
        <v>2445</v>
      </c>
      <c r="B34" s="35">
        <v>745.42682926829275</v>
      </c>
      <c r="C34" s="20">
        <v>354</v>
      </c>
      <c r="D34" s="21">
        <v>0.16857142857142857</v>
      </c>
      <c r="E34" s="21">
        <v>0.33142857142857141</v>
      </c>
      <c r="F34" s="34">
        <v>37159.322033898308</v>
      </c>
      <c r="G34" s="34">
        <v>16491.661016949151</v>
      </c>
      <c r="H34" s="35">
        <v>8.2242033898305085</v>
      </c>
      <c r="I34" s="35">
        <v>1.393966101694915</v>
      </c>
      <c r="J34" s="35">
        <v>0.31654237288135595</v>
      </c>
      <c r="K34" s="35">
        <v>0.63701694915254237</v>
      </c>
      <c r="L34" s="35">
        <v>0.62915254237288132</v>
      </c>
      <c r="M34" s="35">
        <v>1.9778983050847458</v>
      </c>
      <c r="N34" s="35">
        <v>0.45023728813559322</v>
      </c>
      <c r="O34" s="35">
        <v>0.37552542372881353</v>
      </c>
      <c r="P34" s="35">
        <v>7.0779661016949144E-2</v>
      </c>
      <c r="Q34" s="35">
        <v>0</v>
      </c>
      <c r="R34" s="35">
        <v>0.2654237288135593</v>
      </c>
      <c r="S34" s="35">
        <v>2.1076610169491525</v>
      </c>
      <c r="T34" s="35">
        <v>0.62522033898305085</v>
      </c>
      <c r="U34" s="35">
        <v>1.9189152542372878</v>
      </c>
      <c r="V34" s="35">
        <v>1.9189152542372878</v>
      </c>
      <c r="W34" s="34">
        <v>1714.636140637776</v>
      </c>
      <c r="X34" s="35">
        <v>0.49691358024691362</v>
      </c>
      <c r="Y34" s="35">
        <v>4.393013100436681</v>
      </c>
      <c r="Z34" s="35">
        <v>0.44380952380952371</v>
      </c>
    </row>
    <row r="35" spans="1:30" s="20" customFormat="1" ht="12">
      <c r="A35" s="20">
        <v>2505</v>
      </c>
      <c r="B35" s="35">
        <v>763.71951219512198</v>
      </c>
      <c r="C35" s="20">
        <v>401</v>
      </c>
      <c r="D35" s="21">
        <v>0.19095238095238093</v>
      </c>
      <c r="E35" s="21">
        <v>0.30904761904761907</v>
      </c>
      <c r="F35" s="34">
        <v>33825.685785536167</v>
      </c>
      <c r="G35" s="34">
        <v>13263.229426433918</v>
      </c>
      <c r="H35" s="35">
        <v>8.1149276807980062</v>
      </c>
      <c r="I35" s="35">
        <v>1.1960374064837909</v>
      </c>
      <c r="J35" s="35">
        <v>0.31721695760598512</v>
      </c>
      <c r="K35" s="35">
        <v>0.31721695760598512</v>
      </c>
      <c r="L35" s="35">
        <v>1.5634264339152124</v>
      </c>
      <c r="M35" s="35">
        <v>0.31721695760598512</v>
      </c>
      <c r="N35" s="35">
        <v>0.31721695760598512</v>
      </c>
      <c r="O35" s="35">
        <v>0</v>
      </c>
      <c r="P35" s="35">
        <v>0</v>
      </c>
      <c r="Q35" s="35">
        <v>0.16993765586034915</v>
      </c>
      <c r="R35" s="35">
        <v>9.8725685785536185E-2</v>
      </c>
      <c r="S35" s="35">
        <v>0.63443391521197023</v>
      </c>
      <c r="T35" s="35">
        <v>0.35929675810473821</v>
      </c>
      <c r="U35" s="35">
        <v>1.4954513715710727</v>
      </c>
      <c r="V35" s="35">
        <v>1.5747556109725687</v>
      </c>
      <c r="W35" s="34">
        <v>1424.4741873804971</v>
      </c>
      <c r="X35" s="35">
        <v>1</v>
      </c>
      <c r="Y35" s="35">
        <v>1</v>
      </c>
      <c r="Z35" s="35">
        <v>0.39210526315789473</v>
      </c>
      <c r="AA35" s="20">
        <v>-46.75</v>
      </c>
      <c r="AB35" s="20">
        <v>-16.23</v>
      </c>
      <c r="AD35" s="105">
        <f>(AB35+1000)/(AA35+1000)</f>
        <v>1.0320167846839758</v>
      </c>
    </row>
    <row r="36" spans="1:30" s="20" customFormat="1" ht="12">
      <c r="A36" s="20">
        <v>2565</v>
      </c>
      <c r="B36" s="35">
        <v>782.01219512195132</v>
      </c>
      <c r="C36" s="20">
        <v>249</v>
      </c>
      <c r="D36" s="21">
        <v>0.11857142857142856</v>
      </c>
      <c r="E36" s="21">
        <v>0.38142857142857145</v>
      </c>
      <c r="F36" s="34">
        <v>0</v>
      </c>
      <c r="G36" s="34">
        <v>21006.144578313259</v>
      </c>
      <c r="H36" s="35">
        <v>4.4457108433734938</v>
      </c>
      <c r="I36" s="35">
        <v>1.3607349397590363</v>
      </c>
      <c r="J36" s="35">
        <v>0.42140963855421693</v>
      </c>
      <c r="K36" s="35">
        <v>0.75918072289156624</v>
      </c>
      <c r="L36" s="35">
        <v>0.77848192771084335</v>
      </c>
      <c r="M36" s="35">
        <v>0.53078313253012055</v>
      </c>
      <c r="N36" s="35">
        <v>0.50504819277108437</v>
      </c>
      <c r="O36" s="35">
        <v>6.112048192771085E-2</v>
      </c>
      <c r="P36" s="35">
        <v>0</v>
      </c>
      <c r="Q36" s="35">
        <v>0.32168674698795185</v>
      </c>
      <c r="R36" s="35">
        <v>0.13832530120481928</v>
      </c>
      <c r="S36" s="35">
        <v>1.3124819277108435</v>
      </c>
      <c r="T36" s="35">
        <v>0.61763855421686764</v>
      </c>
      <c r="U36" s="35">
        <v>3.0463734939759042</v>
      </c>
      <c r="V36" s="35">
        <v>2.0266265060240967</v>
      </c>
      <c r="W36" s="34">
        <v>3617.728531855957</v>
      </c>
      <c r="X36" s="35">
        <v>0.55508474576271194</v>
      </c>
      <c r="Y36" s="35">
        <v>1.0509554140127388</v>
      </c>
      <c r="Z36" s="35"/>
    </row>
    <row r="37" spans="1:30" s="20" customFormat="1" ht="12">
      <c r="A37" s="20">
        <v>2625</v>
      </c>
      <c r="B37" s="35">
        <v>800.30487804878055</v>
      </c>
      <c r="C37" s="20">
        <v>258</v>
      </c>
      <c r="D37" s="21">
        <v>0.12285714285714285</v>
      </c>
      <c r="E37" s="21">
        <v>0.37714285714285717</v>
      </c>
      <c r="F37" s="34">
        <v>0</v>
      </c>
      <c r="G37" s="34">
        <v>35986.883720930236</v>
      </c>
      <c r="H37" s="35">
        <v>3.4043720930232566</v>
      </c>
      <c r="I37" s="35">
        <v>1.3568372093023258</v>
      </c>
      <c r="J37" s="35">
        <v>0.46046511627906983</v>
      </c>
      <c r="K37" s="35">
        <v>0.86260465116279095</v>
      </c>
      <c r="L37" s="35">
        <v>1.2033488372093026</v>
      </c>
      <c r="M37" s="35">
        <v>0.51879069767441877</v>
      </c>
      <c r="N37" s="35">
        <v>0.54027906976744189</v>
      </c>
      <c r="O37" s="35">
        <v>5.218604651162792E-2</v>
      </c>
      <c r="P37" s="35">
        <v>0</v>
      </c>
      <c r="Q37" s="35">
        <v>0.29776744186046517</v>
      </c>
      <c r="R37" s="35">
        <v>0.1534883720930233</v>
      </c>
      <c r="S37" s="35">
        <v>1.1388837209302327</v>
      </c>
      <c r="T37" s="35">
        <v>0.48809302325581405</v>
      </c>
      <c r="U37" s="35">
        <v>2.7965581395348846</v>
      </c>
      <c r="V37" s="35">
        <v>1.5594418604651166</v>
      </c>
      <c r="W37" s="34">
        <v>7558.3494519664728</v>
      </c>
      <c r="X37" s="35">
        <v>0.53380782918149461</v>
      </c>
      <c r="Y37" s="35">
        <v>0.96022727272727293</v>
      </c>
      <c r="Z37" s="35"/>
      <c r="AA37" s="20">
        <v>-48.06</v>
      </c>
      <c r="AB37" s="20">
        <v>-18.91</v>
      </c>
      <c r="AD37" s="105">
        <f>(AB37+1000)/(AA37+1000)</f>
        <v>1.0306216778368384</v>
      </c>
    </row>
    <row r="38" spans="1:30" s="20" customFormat="1" ht="12">
      <c r="A38" s="20">
        <v>2685</v>
      </c>
      <c r="B38" s="35">
        <v>818.59756097560978</v>
      </c>
      <c r="C38" s="20">
        <v>292</v>
      </c>
      <c r="D38" s="21">
        <v>0.13904761904761903</v>
      </c>
      <c r="E38" s="21">
        <v>0.36095238095238097</v>
      </c>
      <c r="F38" s="34">
        <v>0</v>
      </c>
      <c r="G38" s="34">
        <v>15718.116438356166</v>
      </c>
      <c r="H38" s="35">
        <v>9.3478013698630154</v>
      </c>
      <c r="I38" s="35">
        <v>2.5154178082191785</v>
      </c>
      <c r="J38" s="35">
        <v>0.85145205479452069</v>
      </c>
      <c r="K38" s="35">
        <v>1.4822534246575345</v>
      </c>
      <c r="L38" s="35">
        <v>0.82549315068493156</v>
      </c>
      <c r="M38" s="35">
        <v>0.79174657534246584</v>
      </c>
      <c r="N38" s="35">
        <v>0.79953424657534256</v>
      </c>
      <c r="O38" s="35">
        <v>8.5664383561643853E-2</v>
      </c>
      <c r="P38" s="35">
        <v>0</v>
      </c>
      <c r="Q38" s="35">
        <v>0.32448630136986306</v>
      </c>
      <c r="R38" s="35">
        <v>0.15315753424657536</v>
      </c>
      <c r="S38" s="35">
        <v>1.9469178082191785</v>
      </c>
      <c r="T38" s="35">
        <v>0.55811643835616453</v>
      </c>
      <c r="U38" s="35">
        <v>1.8352945205479454</v>
      </c>
      <c r="V38" s="35">
        <v>1.5056164383561645</v>
      </c>
      <c r="W38" s="34">
        <v>1324.945295404814</v>
      </c>
      <c r="X38" s="35">
        <v>0.57443082311733795</v>
      </c>
      <c r="Y38" s="35">
        <v>0.99025974025974028</v>
      </c>
      <c r="Z38" s="35"/>
    </row>
    <row r="39" spans="1:30" s="20" customFormat="1" ht="12">
      <c r="A39" s="20">
        <v>2745</v>
      </c>
      <c r="B39" s="35">
        <v>836.89024390243912</v>
      </c>
      <c r="C39" s="20">
        <v>471</v>
      </c>
      <c r="D39" s="21">
        <v>0.22428571428571428</v>
      </c>
      <c r="E39" s="21">
        <v>0.27571428571428569</v>
      </c>
      <c r="F39" s="34">
        <v>0</v>
      </c>
      <c r="G39" s="34">
        <v>32258.04458598726</v>
      </c>
      <c r="H39" s="35">
        <v>13.9218152866242</v>
      </c>
      <c r="I39" s="35">
        <v>1.6435732484076431</v>
      </c>
      <c r="J39" s="35">
        <v>0.5728535031847134</v>
      </c>
      <c r="K39" s="35">
        <v>0.78306369426751588</v>
      </c>
      <c r="L39" s="35">
        <v>0.43025477707006365</v>
      </c>
      <c r="M39" s="35">
        <v>0.52736942675159237</v>
      </c>
      <c r="N39" s="35">
        <v>0.40075159235668789</v>
      </c>
      <c r="O39" s="35">
        <v>4.4254777070063686E-2</v>
      </c>
      <c r="P39" s="35">
        <v>2.8273885350318467E-2</v>
      </c>
      <c r="Q39" s="35">
        <v>0.23356687898089168</v>
      </c>
      <c r="R39" s="35">
        <v>0.10940764331210188</v>
      </c>
      <c r="S39" s="35">
        <v>0.80150318471337578</v>
      </c>
      <c r="T39" s="35">
        <v>0.3306815286624204</v>
      </c>
      <c r="U39" s="35">
        <v>1.1002229299363055</v>
      </c>
      <c r="V39" s="35">
        <v>0.77322929936305729</v>
      </c>
      <c r="W39" s="34">
        <v>2072.421418417312</v>
      </c>
      <c r="X39" s="35">
        <v>0.73155416012558871</v>
      </c>
      <c r="Y39" s="35">
        <v>1.3159509202453989</v>
      </c>
      <c r="Z39" s="35"/>
      <c r="AA39" s="20">
        <v>-46.71</v>
      </c>
    </row>
    <row r="40" spans="1:30" s="20" customFormat="1" ht="12">
      <c r="A40" s="20">
        <v>2805</v>
      </c>
      <c r="B40" s="35">
        <v>855.18292682926835</v>
      </c>
      <c r="C40" s="20">
        <v>239</v>
      </c>
      <c r="D40" s="21">
        <v>0.1138095238095238</v>
      </c>
      <c r="E40" s="21">
        <v>0.3861904761904762</v>
      </c>
      <c r="F40" s="34">
        <v>0</v>
      </c>
      <c r="G40" s="34">
        <v>43749.8870292887</v>
      </c>
      <c r="H40" s="35">
        <v>18.534234309623429</v>
      </c>
      <c r="I40" s="35">
        <v>2.3040543933054396</v>
      </c>
      <c r="J40" s="35">
        <v>0.85171966527196652</v>
      </c>
      <c r="K40" s="35">
        <v>1.465907949790795</v>
      </c>
      <c r="L40" s="35">
        <v>1.5337740585774058</v>
      </c>
      <c r="M40" s="35">
        <v>0.95351882845188296</v>
      </c>
      <c r="N40" s="35">
        <v>1.1706903765690377</v>
      </c>
      <c r="O40" s="35">
        <v>0</v>
      </c>
      <c r="P40" s="35">
        <v>1.7475523012552303</v>
      </c>
      <c r="Q40" s="35">
        <v>1.12318410041841</v>
      </c>
      <c r="R40" s="35">
        <v>0.24431799163179915</v>
      </c>
      <c r="S40" s="35">
        <v>2.0495564853556485</v>
      </c>
      <c r="T40" s="35">
        <v>0.29861087866108788</v>
      </c>
      <c r="U40" s="35">
        <v>10.261355648535565</v>
      </c>
      <c r="V40" s="35">
        <v>2.0495564853556485</v>
      </c>
      <c r="W40" s="34">
        <v>2099.4951962221139</v>
      </c>
      <c r="X40" s="35">
        <v>0.58101851851851849</v>
      </c>
      <c r="Y40" s="35">
        <v>0.8144927536231884</v>
      </c>
      <c r="Z40" s="35"/>
    </row>
    <row r="41" spans="1:30" s="20" customFormat="1" ht="12">
      <c r="A41" s="20">
        <v>2865</v>
      </c>
      <c r="B41" s="35">
        <v>873.47560975609758</v>
      </c>
      <c r="C41" s="20">
        <v>427</v>
      </c>
      <c r="D41" s="21">
        <v>0.20333333333333331</v>
      </c>
      <c r="E41" s="21">
        <v>0.29666666666666669</v>
      </c>
      <c r="F41" s="34">
        <v>0</v>
      </c>
      <c r="G41" s="34">
        <v>58401.508196721319</v>
      </c>
      <c r="H41" s="35">
        <v>10.793803278688525</v>
      </c>
      <c r="I41" s="35">
        <v>0.99796721311475445</v>
      </c>
      <c r="J41" s="35">
        <v>0.3822622950819673</v>
      </c>
      <c r="K41" s="35">
        <v>0.84768852459016408</v>
      </c>
      <c r="L41" s="35">
        <v>0.35162295081967215</v>
      </c>
      <c r="M41" s="35">
        <v>0.34432786885245903</v>
      </c>
      <c r="N41" s="35">
        <v>0.33265573770491808</v>
      </c>
      <c r="O41" s="35">
        <v>3.5016393442622959E-2</v>
      </c>
      <c r="P41" s="35">
        <v>0</v>
      </c>
      <c r="Q41" s="35">
        <v>0.21155737704918037</v>
      </c>
      <c r="R41" s="35">
        <v>9.0459016393442643E-2</v>
      </c>
      <c r="S41" s="35">
        <v>0.78203278688524613</v>
      </c>
      <c r="T41" s="35">
        <v>0.19988524590163939</v>
      </c>
      <c r="U41" s="35">
        <v>0</v>
      </c>
      <c r="V41" s="35">
        <v>0.66531147540983615</v>
      </c>
      <c r="W41" s="34">
        <v>4952.7344716654288</v>
      </c>
      <c r="X41" s="35">
        <v>0.45094664371772808</v>
      </c>
      <c r="Y41" s="35">
        <v>1.0350877192982455</v>
      </c>
      <c r="Z41" s="35"/>
      <c r="AA41" s="20">
        <v>-44.51</v>
      </c>
    </row>
    <row r="42" spans="1:30" s="20" customFormat="1" ht="12">
      <c r="A42" s="20">
        <v>2925</v>
      </c>
      <c r="B42" s="35">
        <v>891.76829268292693</v>
      </c>
      <c r="C42" s="20">
        <v>472</v>
      </c>
      <c r="D42" s="21">
        <v>0.22476190476190475</v>
      </c>
      <c r="E42" s="21">
        <v>0.27523809523809528</v>
      </c>
      <c r="F42" s="34">
        <v>0</v>
      </c>
      <c r="G42" s="34">
        <v>44187.610169491534</v>
      </c>
      <c r="H42" s="35">
        <v>7.3486822033898331</v>
      </c>
      <c r="I42" s="35">
        <v>1.1290593220338985</v>
      </c>
      <c r="J42" s="35">
        <v>0.41635593220338996</v>
      </c>
      <c r="K42" s="35">
        <v>0.62086016949152556</v>
      </c>
      <c r="L42" s="35">
        <v>0.58412288135593238</v>
      </c>
      <c r="M42" s="35">
        <v>0.35512711864406782</v>
      </c>
      <c r="N42" s="35">
        <v>0.36369915254237295</v>
      </c>
      <c r="O42" s="35">
        <v>2.6940677966101702E-2</v>
      </c>
      <c r="P42" s="35">
        <v>2.5716101694915262E-2</v>
      </c>
      <c r="Q42" s="35">
        <v>0.19470762711864412</v>
      </c>
      <c r="R42" s="35">
        <v>9.4292372881355946E-2</v>
      </c>
      <c r="S42" s="35">
        <v>1.6690974576271191</v>
      </c>
      <c r="T42" s="35">
        <v>0.14450000000000005</v>
      </c>
      <c r="U42" s="35">
        <v>0.51799576271186454</v>
      </c>
      <c r="V42" s="35">
        <v>0.45309322033898314</v>
      </c>
      <c r="W42" s="34">
        <v>5212.1912465694058</v>
      </c>
      <c r="X42" s="35">
        <v>0.67061143984220917</v>
      </c>
      <c r="Y42" s="35">
        <v>0.97643097643097632</v>
      </c>
      <c r="Z42" s="35"/>
    </row>
    <row r="43" spans="1:30" s="20" customFormat="1" ht="12">
      <c r="A43" s="20">
        <v>2985</v>
      </c>
      <c r="B43" s="35">
        <v>910.06097560975616</v>
      </c>
      <c r="C43" s="20">
        <v>378</v>
      </c>
      <c r="D43" s="21">
        <v>0.18</v>
      </c>
      <c r="E43" s="21">
        <v>0.32</v>
      </c>
      <c r="F43" s="34">
        <v>0</v>
      </c>
      <c r="G43" s="34">
        <v>158567.11111111112</v>
      </c>
      <c r="H43" s="35">
        <v>1.911111111111111</v>
      </c>
      <c r="I43" s="35">
        <v>2.4266666666666667</v>
      </c>
      <c r="J43" s="35">
        <v>6.7644444444444449</v>
      </c>
      <c r="K43" s="35">
        <v>0.82311111111111124</v>
      </c>
      <c r="L43" s="35">
        <v>2.1226666666666665</v>
      </c>
      <c r="M43" s="35">
        <v>0.83733333333333337</v>
      </c>
      <c r="N43" s="35">
        <v>0.40533333333333343</v>
      </c>
      <c r="O43" s="35">
        <v>0</v>
      </c>
      <c r="P43" s="35">
        <v>0</v>
      </c>
      <c r="Q43" s="35">
        <v>0</v>
      </c>
      <c r="R43" s="35">
        <v>0</v>
      </c>
      <c r="S43" s="35">
        <v>0.80533333333333335</v>
      </c>
      <c r="T43" s="35">
        <v>0</v>
      </c>
      <c r="U43" s="35">
        <v>0</v>
      </c>
      <c r="V43" s="35">
        <v>3.941333333333334</v>
      </c>
      <c r="W43" s="34">
        <v>36554.918032786889</v>
      </c>
      <c r="X43" s="35">
        <v>8.218142548596111</v>
      </c>
      <c r="Y43" s="35">
        <v>2.0657894736842102</v>
      </c>
      <c r="Z43" s="35"/>
      <c r="AA43" s="20">
        <v>-38.950000000000003</v>
      </c>
    </row>
    <row r="44" spans="1:30" s="20" customFormat="1" ht="12">
      <c r="A44" s="20">
        <v>3045</v>
      </c>
      <c r="B44" s="35">
        <v>928.35365853658539</v>
      </c>
      <c r="C44" s="20">
        <v>383</v>
      </c>
      <c r="D44" s="21">
        <v>0.18238095238095237</v>
      </c>
      <c r="E44" s="21">
        <v>0.31761904761904763</v>
      </c>
      <c r="F44" s="34">
        <v>0</v>
      </c>
      <c r="G44" s="34">
        <v>114116.21148825066</v>
      </c>
      <c r="H44" s="35">
        <v>2.8351853785900785</v>
      </c>
      <c r="I44" s="35">
        <v>1.0501331592689296</v>
      </c>
      <c r="J44" s="35">
        <v>3.1382088772845957</v>
      </c>
      <c r="K44" s="35">
        <v>0.47543342036553532</v>
      </c>
      <c r="L44" s="35">
        <v>1.9957754569190602</v>
      </c>
      <c r="M44" s="35">
        <v>0.31521409921671023</v>
      </c>
      <c r="N44" s="35">
        <v>0.23858746736292435</v>
      </c>
      <c r="O44" s="35">
        <v>0</v>
      </c>
      <c r="P44" s="35">
        <v>0</v>
      </c>
      <c r="Q44" s="35">
        <v>0</v>
      </c>
      <c r="R44" s="35">
        <v>0</v>
      </c>
      <c r="S44" s="35">
        <v>0.17763446475195821</v>
      </c>
      <c r="T44" s="35">
        <v>0</v>
      </c>
      <c r="U44" s="35">
        <v>0</v>
      </c>
      <c r="V44" s="35">
        <v>1.4141096605744128</v>
      </c>
      <c r="W44" s="34">
        <v>29371.13402061856</v>
      </c>
      <c r="X44" s="35">
        <v>6.6007326007326004</v>
      </c>
      <c r="Y44" s="35">
        <v>1.3211678832116787</v>
      </c>
      <c r="Z44" s="35"/>
      <c r="AA44" s="20">
        <v>-48.64</v>
      </c>
      <c r="AB44" s="20">
        <v>-23.35</v>
      </c>
      <c r="AD44" s="105">
        <f>(AB44+1000)/(AA44+1000)</f>
        <v>1.0265829969727547</v>
      </c>
    </row>
    <row r="45" spans="1:30" s="20" customFormat="1" ht="12">
      <c r="A45" s="20">
        <v>3315</v>
      </c>
      <c r="B45" s="35">
        <v>1010.6707317073171</v>
      </c>
      <c r="C45" s="20">
        <v>282</v>
      </c>
      <c r="D45" s="21">
        <v>0.13428571428571429</v>
      </c>
      <c r="E45" s="21">
        <v>0.36571428571428571</v>
      </c>
      <c r="F45" s="34">
        <v>0</v>
      </c>
      <c r="G45" s="34">
        <v>28113.702127659573</v>
      </c>
      <c r="H45" s="35">
        <v>5.2670638297872339</v>
      </c>
      <c r="I45" s="35">
        <v>2.2685957446808507</v>
      </c>
      <c r="J45" s="35">
        <v>1.4461276595744683</v>
      </c>
      <c r="K45" s="35">
        <v>1.6803404255319148</v>
      </c>
      <c r="L45" s="35">
        <v>2.5137021276595748</v>
      </c>
      <c r="M45" s="35">
        <v>0.68085106382978722</v>
      </c>
      <c r="N45" s="35">
        <v>0.71625531914893625</v>
      </c>
      <c r="O45" s="35">
        <v>0</v>
      </c>
      <c r="P45" s="35">
        <v>0</v>
      </c>
      <c r="Q45" s="35">
        <v>0</v>
      </c>
      <c r="R45" s="35">
        <v>0.28051063829787232</v>
      </c>
      <c r="S45" s="35">
        <v>0</v>
      </c>
      <c r="T45" s="35">
        <v>0</v>
      </c>
      <c r="U45" s="35">
        <v>0</v>
      </c>
      <c r="V45" s="35">
        <v>2.1106382978723404</v>
      </c>
      <c r="W45" s="34">
        <v>3730.7553306830505</v>
      </c>
      <c r="X45" s="35">
        <v>0.86061588330632111</v>
      </c>
      <c r="Y45" s="35">
        <v>0.9505703422053231</v>
      </c>
      <c r="Z45" s="35"/>
    </row>
    <row r="46" spans="1:30" s="20" customFormat="1" ht="12">
      <c r="A46" s="20">
        <v>3405</v>
      </c>
      <c r="B46" s="35">
        <v>1038.1097560975611</v>
      </c>
      <c r="C46" s="20">
        <v>413</v>
      </c>
      <c r="D46" s="21">
        <v>0.19666666666666666</v>
      </c>
      <c r="E46" s="21">
        <v>0.30333333333333334</v>
      </c>
      <c r="F46" s="34">
        <v>0</v>
      </c>
      <c r="G46" s="34">
        <v>26260.440677966104</v>
      </c>
      <c r="H46" s="35">
        <v>2.8179152542372883</v>
      </c>
      <c r="I46" s="35">
        <v>0.82825423728813563</v>
      </c>
      <c r="J46" s="35">
        <v>0.33469491525423728</v>
      </c>
      <c r="K46" s="35">
        <v>0.41798305084745768</v>
      </c>
      <c r="L46" s="35">
        <v>1.7521355932203391</v>
      </c>
      <c r="M46" s="35">
        <v>0.19433898305084749</v>
      </c>
      <c r="N46" s="35">
        <v>0.25757627118644072</v>
      </c>
      <c r="O46" s="35">
        <v>0</v>
      </c>
      <c r="P46" s="35">
        <v>0</v>
      </c>
      <c r="Q46" s="35">
        <v>0</v>
      </c>
      <c r="R46" s="35">
        <v>7.8661016949152548E-2</v>
      </c>
      <c r="S46" s="35">
        <v>0</v>
      </c>
      <c r="T46" s="35">
        <v>0</v>
      </c>
      <c r="U46" s="35">
        <v>0</v>
      </c>
      <c r="V46" s="35">
        <v>3.238983050847458</v>
      </c>
      <c r="W46" s="34">
        <v>7202.1996615905246</v>
      </c>
      <c r="X46" s="35">
        <v>0.80073800738007372</v>
      </c>
      <c r="Y46" s="35">
        <v>0.75449101796407181</v>
      </c>
      <c r="Z46" s="35"/>
    </row>
    <row r="47" spans="1:30" s="20" customFormat="1" ht="12">
      <c r="A47" s="20">
        <v>3495</v>
      </c>
      <c r="B47" s="35">
        <v>1065.5487804878048</v>
      </c>
      <c r="C47" s="20">
        <v>445</v>
      </c>
      <c r="D47" s="21">
        <v>0.2119047619047619</v>
      </c>
      <c r="E47" s="21">
        <v>0.28809523809523807</v>
      </c>
      <c r="F47" s="34">
        <v>0</v>
      </c>
      <c r="G47" s="34">
        <v>22724.887640449437</v>
      </c>
      <c r="H47" s="35">
        <v>2.7843595505617973</v>
      </c>
      <c r="I47" s="35">
        <v>0.72192134831460675</v>
      </c>
      <c r="J47" s="35">
        <v>0.24471910112359549</v>
      </c>
      <c r="K47" s="35">
        <v>0.27870786516853929</v>
      </c>
      <c r="L47" s="35">
        <v>1.8000449438202248</v>
      </c>
      <c r="M47" s="35">
        <v>8.9730337078651676E-2</v>
      </c>
      <c r="N47" s="35">
        <v>0.15770786516853932</v>
      </c>
      <c r="O47" s="35">
        <v>0</v>
      </c>
      <c r="P47" s="35">
        <v>0</v>
      </c>
      <c r="Q47" s="35">
        <v>0</v>
      </c>
      <c r="R47" s="35">
        <v>0</v>
      </c>
      <c r="S47" s="35">
        <v>0</v>
      </c>
      <c r="T47" s="35">
        <v>0</v>
      </c>
      <c r="U47" s="35">
        <v>0</v>
      </c>
      <c r="V47" s="35">
        <v>1.2657415730337078</v>
      </c>
      <c r="W47" s="34">
        <v>6481.1942613416059</v>
      </c>
      <c r="X47" s="35">
        <v>0.87804878048780488</v>
      </c>
      <c r="Y47" s="35">
        <v>0.56896551724137923</v>
      </c>
      <c r="Z47" s="35"/>
    </row>
    <row r="48" spans="1:30" s="20" customFormat="1" ht="12">
      <c r="A48" s="20">
        <v>3585</v>
      </c>
      <c r="B48" s="35">
        <v>1092.9878048780488</v>
      </c>
      <c r="C48" s="20">
        <v>397</v>
      </c>
      <c r="D48" s="21">
        <v>0.18904761904761905</v>
      </c>
      <c r="E48" s="21">
        <v>0.31095238095238098</v>
      </c>
      <c r="F48" s="34">
        <v>0</v>
      </c>
      <c r="G48" s="34">
        <v>3010.0503778337534</v>
      </c>
      <c r="H48" s="35">
        <v>1.6250982367758189</v>
      </c>
      <c r="I48" s="35">
        <v>0.69412090680100758</v>
      </c>
      <c r="J48" s="35">
        <v>4.6302141057934518</v>
      </c>
      <c r="K48" s="35">
        <v>0.76813853904282126</v>
      </c>
      <c r="L48" s="35">
        <v>0.29442569269521413</v>
      </c>
      <c r="M48" s="35">
        <v>0.51647858942065494</v>
      </c>
      <c r="N48" s="35">
        <v>0.60365491183879105</v>
      </c>
      <c r="O48" s="35">
        <v>0</v>
      </c>
      <c r="P48" s="35">
        <v>0</v>
      </c>
      <c r="Q48" s="35">
        <v>0.23027707808564235</v>
      </c>
      <c r="R48" s="35">
        <v>0.10197984886649875</v>
      </c>
      <c r="S48" s="35">
        <v>0.67931738035264488</v>
      </c>
      <c r="T48" s="35">
        <v>2.291256926952141</v>
      </c>
      <c r="U48" s="35">
        <v>0.12007304785894207</v>
      </c>
      <c r="V48" s="35">
        <v>0.46548866498740554</v>
      </c>
      <c r="W48" s="34">
        <v>1297.872340425532</v>
      </c>
      <c r="X48" s="35">
        <v>6.0278372591006431</v>
      </c>
      <c r="Y48" s="35">
        <v>0.85558583106267017</v>
      </c>
      <c r="Z48" s="35"/>
    </row>
    <row r="49" spans="1:30" s="20" customFormat="1" ht="12">
      <c r="A49" s="20">
        <v>3675</v>
      </c>
      <c r="B49" s="35">
        <v>1120.4268292682927</v>
      </c>
      <c r="C49" s="20">
        <v>524</v>
      </c>
      <c r="D49" s="21">
        <v>0.24952380952380951</v>
      </c>
      <c r="E49" s="21">
        <v>0.25047619047619052</v>
      </c>
      <c r="F49" s="34">
        <v>0</v>
      </c>
      <c r="G49" s="34">
        <v>28632.87022900764</v>
      </c>
      <c r="H49" s="35">
        <v>4.6828053435114514</v>
      </c>
      <c r="I49" s="35">
        <v>0.84320610687022923</v>
      </c>
      <c r="J49" s="35">
        <v>7.1471755725190853</v>
      </c>
      <c r="K49" s="35">
        <v>0.79201145038167953</v>
      </c>
      <c r="L49" s="35">
        <v>1.0911488549618322</v>
      </c>
      <c r="M49" s="35">
        <v>0.17366030534351148</v>
      </c>
      <c r="N49" s="35">
        <v>0.19875572519083973</v>
      </c>
      <c r="O49" s="35">
        <v>0</v>
      </c>
      <c r="P49" s="35">
        <v>0</v>
      </c>
      <c r="Q49" s="35">
        <v>0</v>
      </c>
      <c r="R49" s="35">
        <v>7.8297709923664138E-2</v>
      </c>
      <c r="S49" s="35">
        <v>0</v>
      </c>
      <c r="T49" s="35">
        <v>0</v>
      </c>
      <c r="U49" s="35">
        <v>0</v>
      </c>
      <c r="V49" s="35">
        <v>1.4525229007633593</v>
      </c>
      <c r="W49" s="34">
        <v>5181.4713896457761</v>
      </c>
      <c r="X49" s="35">
        <v>9.0240811153358678</v>
      </c>
      <c r="Y49" s="35">
        <v>0.87373737373737381</v>
      </c>
      <c r="Z49" s="35"/>
      <c r="AA49" s="20">
        <v>-43.85</v>
      </c>
      <c r="AB49" s="20">
        <v>-14.64</v>
      </c>
      <c r="AD49" s="105">
        <f>(AB49+1000)/(AA49+1000)</f>
        <v>1.0305495999581655</v>
      </c>
    </row>
    <row r="50" spans="1:30" s="20" customFormat="1" ht="12">
      <c r="A50" s="20">
        <v>3765</v>
      </c>
      <c r="B50" s="35">
        <v>1147.8658536585367</v>
      </c>
      <c r="C50" s="20">
        <v>470</v>
      </c>
      <c r="D50" s="21">
        <v>0.22380952380952379</v>
      </c>
      <c r="E50" s="21">
        <v>0.27619047619047621</v>
      </c>
      <c r="F50" s="34">
        <v>0</v>
      </c>
      <c r="G50" s="34">
        <v>29162.89361702128</v>
      </c>
      <c r="H50" s="35">
        <v>7.1734893617021278</v>
      </c>
      <c r="I50" s="35">
        <v>0.82557446808510648</v>
      </c>
      <c r="J50" s="35">
        <v>3.1505106382978725</v>
      </c>
      <c r="K50" s="35">
        <v>0.4701702127659575</v>
      </c>
      <c r="L50" s="35">
        <v>1.3636170212765959</v>
      </c>
      <c r="M50" s="35">
        <v>0.13451063829787235</v>
      </c>
      <c r="N50" s="35">
        <v>0.19868085106382982</v>
      </c>
      <c r="O50" s="35">
        <v>0</v>
      </c>
      <c r="P50" s="35">
        <v>0</v>
      </c>
      <c r="Q50" s="35">
        <v>0</v>
      </c>
      <c r="R50" s="35">
        <v>0</v>
      </c>
      <c r="S50" s="35">
        <v>0</v>
      </c>
      <c r="T50" s="35">
        <v>0</v>
      </c>
      <c r="U50" s="35">
        <v>0</v>
      </c>
      <c r="V50" s="35">
        <v>0</v>
      </c>
      <c r="W50" s="34">
        <v>3645.7883369330457</v>
      </c>
      <c r="X50" s="35">
        <v>6.7007874015748028</v>
      </c>
      <c r="Y50" s="35">
        <v>0.67701863354037262</v>
      </c>
      <c r="Z50" s="35"/>
    </row>
    <row r="51" spans="1:30" s="20" customFormat="1" ht="12">
      <c r="A51" s="20">
        <v>3855</v>
      </c>
      <c r="B51" s="35">
        <v>1175.3048780487807</v>
      </c>
      <c r="C51" s="20">
        <v>412</v>
      </c>
      <c r="D51" s="21">
        <v>0.19619047619047617</v>
      </c>
      <c r="E51" s="21">
        <v>0.30380952380952386</v>
      </c>
      <c r="F51" s="34">
        <v>0</v>
      </c>
      <c r="G51" s="34">
        <v>18390.504854368937</v>
      </c>
      <c r="H51" s="35">
        <v>8.3079368932038857</v>
      </c>
      <c r="I51" s="35">
        <v>0.87028155339805868</v>
      </c>
      <c r="J51" s="35">
        <v>1.0762378640776702</v>
      </c>
      <c r="K51" s="35">
        <v>0.35926213592233025</v>
      </c>
      <c r="L51" s="35">
        <v>2.0967281553398065</v>
      </c>
      <c r="M51" s="35">
        <v>0.18272815533980588</v>
      </c>
      <c r="N51" s="35">
        <v>0.17343689320388353</v>
      </c>
      <c r="O51" s="35">
        <v>0</v>
      </c>
      <c r="P51" s="35">
        <v>0</v>
      </c>
      <c r="Q51" s="35">
        <v>0</v>
      </c>
      <c r="R51" s="35">
        <v>0</v>
      </c>
      <c r="S51" s="35">
        <v>0</v>
      </c>
      <c r="T51" s="35">
        <v>0</v>
      </c>
      <c r="U51" s="35">
        <v>0</v>
      </c>
      <c r="V51" s="35">
        <v>1.1846359223300975</v>
      </c>
      <c r="W51" s="34">
        <v>2003.7118272313144</v>
      </c>
      <c r="X51" s="35">
        <v>2.9956896551724133</v>
      </c>
      <c r="Y51" s="35">
        <v>1.0535714285714286</v>
      </c>
      <c r="Z51" s="35"/>
      <c r="AA51" s="20">
        <v>-47.65</v>
      </c>
    </row>
    <row r="52" spans="1:30" s="20" customFormat="1" ht="12">
      <c r="A52" s="20">
        <v>3855</v>
      </c>
      <c r="B52" s="35">
        <v>1175.3048780487807</v>
      </c>
      <c r="C52" s="20">
        <v>412</v>
      </c>
      <c r="D52" s="21">
        <v>0.19619047619047617</v>
      </c>
      <c r="E52" s="21">
        <v>0.30380952380952386</v>
      </c>
      <c r="F52" s="34">
        <v>0</v>
      </c>
      <c r="G52" s="34">
        <v>21063.291262135928</v>
      </c>
      <c r="H52" s="35">
        <v>7.8495679611650511</v>
      </c>
      <c r="I52" s="35">
        <v>0.87802427184466048</v>
      </c>
      <c r="J52" s="35">
        <v>1.091723300970874</v>
      </c>
      <c r="K52" s="35">
        <v>0.38868446601941758</v>
      </c>
      <c r="L52" s="35">
        <v>2.5411601941747581</v>
      </c>
      <c r="M52" s="35">
        <v>0.13162621359223306</v>
      </c>
      <c r="N52" s="35">
        <v>0.17963106796116513</v>
      </c>
      <c r="O52" s="35">
        <v>0</v>
      </c>
      <c r="P52" s="35">
        <v>0</v>
      </c>
      <c r="Q52" s="35">
        <v>0</v>
      </c>
      <c r="R52" s="35">
        <v>0</v>
      </c>
      <c r="S52" s="35">
        <v>0</v>
      </c>
      <c r="T52" s="35">
        <v>0</v>
      </c>
      <c r="U52" s="35">
        <v>0</v>
      </c>
      <c r="V52" s="35">
        <v>0.56521844660194187</v>
      </c>
      <c r="W52" s="34">
        <v>2413.4137686302338</v>
      </c>
      <c r="X52" s="35">
        <v>2.8087649402390436</v>
      </c>
      <c r="Y52" s="35">
        <v>0.73275862068965514</v>
      </c>
      <c r="Z52" s="35"/>
    </row>
    <row r="53" spans="1:30" s="20" customFormat="1" thickBot="1">
      <c r="A53" s="112">
        <v>3950</v>
      </c>
      <c r="B53" s="113">
        <v>1204.2682926829268</v>
      </c>
      <c r="C53" s="112">
        <v>323</v>
      </c>
      <c r="D53" s="114">
        <v>0.15380952380952378</v>
      </c>
      <c r="E53" s="114">
        <v>0.34619047619047622</v>
      </c>
      <c r="F53" s="115">
        <v>0</v>
      </c>
      <c r="G53" s="115">
        <v>26113.479876160996</v>
      </c>
      <c r="H53" s="113">
        <v>8.7555108359133147</v>
      </c>
      <c r="I53" s="113">
        <v>1.1253869969040251</v>
      </c>
      <c r="J53" s="113">
        <v>0.89580804953560389</v>
      </c>
      <c r="K53" s="113">
        <v>0.28584829721362237</v>
      </c>
      <c r="L53" s="113">
        <v>2.5433746130030963</v>
      </c>
      <c r="M53" s="113">
        <v>0.15530340557275546</v>
      </c>
      <c r="N53" s="113">
        <v>0.2070712074303406</v>
      </c>
      <c r="O53" s="113">
        <v>0</v>
      </c>
      <c r="P53" s="113">
        <v>0</v>
      </c>
      <c r="Q53" s="113">
        <v>0</v>
      </c>
      <c r="R53" s="113">
        <v>0</v>
      </c>
      <c r="S53" s="113">
        <v>0</v>
      </c>
      <c r="T53" s="113">
        <v>0</v>
      </c>
      <c r="U53" s="113">
        <v>0</v>
      </c>
      <c r="V53" s="113">
        <v>0</v>
      </c>
      <c r="W53" s="115">
        <v>2642.8246013667426</v>
      </c>
      <c r="X53" s="113">
        <v>3.1338582677165352</v>
      </c>
      <c r="Y53" s="113">
        <v>0.75</v>
      </c>
      <c r="Z53" s="113"/>
      <c r="AA53" s="112">
        <v>-48.11</v>
      </c>
      <c r="AB53" s="112">
        <v>-28.49</v>
      </c>
      <c r="AC53" s="112"/>
      <c r="AD53" s="118">
        <f>(AB53+1000)/(AA53+1000)</f>
        <v>1.0206116252928386</v>
      </c>
    </row>
    <row r="54" spans="1:30" s="20" customFormat="1" ht="12">
      <c r="B54" s="35"/>
      <c r="D54" s="21"/>
      <c r="E54" s="21"/>
      <c r="F54" s="34"/>
      <c r="G54" s="34"/>
      <c r="H54" s="35"/>
      <c r="I54" s="35"/>
      <c r="J54" s="35"/>
      <c r="K54" s="35"/>
      <c r="L54" s="35"/>
      <c r="M54" s="35"/>
      <c r="N54" s="35"/>
      <c r="O54" s="35"/>
      <c r="P54" s="35"/>
      <c r="Q54" s="35"/>
      <c r="R54" s="35"/>
      <c r="S54" s="35"/>
      <c r="T54" s="35"/>
      <c r="U54" s="35"/>
      <c r="V54" s="35"/>
      <c r="W54" s="34"/>
      <c r="X54" s="35"/>
      <c r="Y54" s="35"/>
      <c r="Z54" s="35"/>
    </row>
    <row r="55" spans="1:30" s="20" customFormat="1" ht="12">
      <c r="B55" s="32" t="s">
        <v>51</v>
      </c>
      <c r="D55" s="21"/>
      <c r="E55" s="21"/>
      <c r="F55" s="34"/>
      <c r="G55" s="34"/>
      <c r="H55" s="35"/>
      <c r="I55" s="35"/>
      <c r="J55" s="35"/>
      <c r="K55" s="35"/>
      <c r="L55" s="35"/>
      <c r="M55" s="35"/>
      <c r="N55" s="35"/>
      <c r="O55" s="35"/>
      <c r="P55" s="35"/>
      <c r="Q55" s="35"/>
      <c r="R55" s="35"/>
      <c r="S55" s="35"/>
      <c r="T55" s="35"/>
      <c r="U55" s="35"/>
      <c r="V55" s="35"/>
      <c r="W55" s="34"/>
      <c r="X55" s="35"/>
      <c r="Y55" s="35"/>
      <c r="Z55" s="35"/>
    </row>
    <row r="56" spans="1:30" s="20" customFormat="1" ht="12">
      <c r="B56" s="35"/>
      <c r="D56" s="21"/>
      <c r="E56" s="21"/>
      <c r="F56" s="34"/>
      <c r="G56" s="34"/>
      <c r="H56" s="35"/>
      <c r="I56" s="35"/>
      <c r="J56" s="35"/>
      <c r="K56" s="35"/>
      <c r="L56" s="35"/>
      <c r="M56" s="35"/>
      <c r="N56" s="35"/>
      <c r="O56" s="35"/>
      <c r="P56" s="35"/>
      <c r="Q56" s="35"/>
      <c r="R56" s="35"/>
      <c r="S56" s="35"/>
      <c r="T56" s="35"/>
      <c r="U56" s="35"/>
      <c r="V56" s="35"/>
      <c r="W56" s="34"/>
      <c r="X56" s="35"/>
      <c r="Y56" s="35"/>
      <c r="Z56" s="35"/>
    </row>
    <row r="57" spans="1:30" s="20" customFormat="1" ht="12">
      <c r="B57" s="35"/>
      <c r="D57" s="21"/>
      <c r="E57" s="21"/>
      <c r="F57" s="34"/>
      <c r="G57" s="34"/>
      <c r="H57" s="35"/>
      <c r="I57" s="35"/>
      <c r="J57" s="35"/>
      <c r="K57" s="35"/>
      <c r="L57" s="35"/>
      <c r="M57" s="35"/>
      <c r="N57" s="35"/>
      <c r="O57" s="35"/>
      <c r="P57" s="35"/>
      <c r="Q57" s="35"/>
      <c r="R57" s="35"/>
      <c r="S57" s="35"/>
      <c r="T57" s="35"/>
      <c r="U57" s="35"/>
      <c r="V57" s="35"/>
      <c r="W57" s="34"/>
      <c r="X57" s="35"/>
      <c r="Y57" s="35"/>
      <c r="Z57" s="35"/>
    </row>
    <row r="58" spans="1:30" s="20" customFormat="1" ht="12">
      <c r="B58" s="35"/>
      <c r="D58" s="21"/>
      <c r="E58" s="21"/>
      <c r="F58" s="34"/>
      <c r="G58" s="34"/>
      <c r="H58" s="35"/>
      <c r="I58" s="35"/>
      <c r="J58" s="35"/>
      <c r="K58" s="35"/>
      <c r="L58" s="35"/>
      <c r="M58" s="35"/>
      <c r="N58" s="35"/>
      <c r="O58" s="35"/>
      <c r="P58" s="35"/>
      <c r="Q58" s="35"/>
      <c r="R58" s="35"/>
      <c r="S58" s="35"/>
      <c r="T58" s="35"/>
      <c r="U58" s="35"/>
      <c r="V58" s="35"/>
      <c r="W58" s="34"/>
      <c r="X58" s="35"/>
      <c r="Y58" s="35"/>
      <c r="Z58" s="35"/>
    </row>
    <row r="59" spans="1:30" s="20" customFormat="1" ht="12">
      <c r="B59" s="35"/>
      <c r="D59" s="21"/>
      <c r="E59" s="21"/>
      <c r="F59" s="34"/>
      <c r="G59" s="34"/>
      <c r="H59" s="35"/>
      <c r="I59" s="35"/>
      <c r="J59" s="35"/>
      <c r="K59" s="35"/>
      <c r="L59" s="35"/>
      <c r="M59" s="35"/>
      <c r="N59" s="35"/>
      <c r="O59" s="35"/>
      <c r="P59" s="35"/>
      <c r="Q59" s="35"/>
      <c r="R59" s="35"/>
      <c r="S59" s="35"/>
      <c r="T59" s="35"/>
      <c r="U59" s="35"/>
      <c r="V59" s="35"/>
      <c r="W59" s="34"/>
      <c r="X59" s="35"/>
      <c r="Y59" s="35"/>
      <c r="Z59" s="35"/>
    </row>
    <row r="60" spans="1:30" s="20" customFormat="1" ht="12">
      <c r="B60" s="35"/>
      <c r="D60" s="21"/>
      <c r="E60" s="21"/>
      <c r="F60" s="34"/>
      <c r="G60" s="34"/>
      <c r="H60" s="35"/>
      <c r="I60" s="35"/>
      <c r="J60" s="35"/>
      <c r="K60" s="35"/>
      <c r="L60" s="35"/>
      <c r="M60" s="35"/>
      <c r="N60" s="35"/>
      <c r="O60" s="35"/>
      <c r="P60" s="35"/>
      <c r="Q60" s="35"/>
      <c r="R60" s="35"/>
      <c r="S60" s="35"/>
      <c r="T60" s="35"/>
      <c r="U60" s="35"/>
      <c r="V60" s="35"/>
      <c r="W60" s="34"/>
      <c r="X60" s="35"/>
      <c r="Y60" s="35"/>
      <c r="Z60" s="35"/>
    </row>
    <row r="61" spans="1:30" s="20" customFormat="1" ht="12">
      <c r="B61" s="35"/>
      <c r="D61" s="21"/>
      <c r="E61" s="21"/>
      <c r="F61" s="34"/>
      <c r="G61" s="34"/>
      <c r="H61" s="35"/>
      <c r="I61" s="35"/>
      <c r="J61" s="35"/>
      <c r="K61" s="35"/>
      <c r="L61" s="35"/>
      <c r="M61" s="35"/>
      <c r="N61" s="35"/>
      <c r="O61" s="35"/>
      <c r="P61" s="35"/>
      <c r="Q61" s="35"/>
      <c r="R61" s="35"/>
      <c r="S61" s="35"/>
      <c r="T61" s="35"/>
      <c r="U61" s="35"/>
      <c r="V61" s="35"/>
      <c r="W61" s="34"/>
      <c r="X61" s="35"/>
      <c r="Y61" s="35"/>
      <c r="Z61" s="35"/>
    </row>
    <row r="62" spans="1:30" s="20" customFormat="1" ht="12">
      <c r="B62" s="35"/>
      <c r="D62" s="21"/>
      <c r="E62" s="21"/>
      <c r="F62" s="34"/>
      <c r="G62" s="34"/>
      <c r="H62" s="35"/>
      <c r="I62" s="35"/>
      <c r="J62" s="35"/>
      <c r="K62" s="35"/>
      <c r="L62" s="35"/>
      <c r="M62" s="35"/>
      <c r="N62" s="35"/>
      <c r="O62" s="35"/>
      <c r="P62" s="35"/>
      <c r="Q62" s="35"/>
      <c r="R62" s="35"/>
      <c r="S62" s="35"/>
      <c r="T62" s="35"/>
      <c r="U62" s="35"/>
      <c r="V62" s="35"/>
      <c r="W62" s="34"/>
      <c r="X62" s="35"/>
      <c r="Y62" s="35"/>
      <c r="Z62" s="35"/>
    </row>
    <row r="63" spans="1:30" s="20" customFormat="1" ht="12">
      <c r="B63" s="35"/>
      <c r="D63" s="21"/>
      <c r="E63" s="21"/>
      <c r="F63" s="34"/>
      <c r="G63" s="34"/>
      <c r="H63" s="35"/>
      <c r="I63" s="35"/>
      <c r="J63" s="35"/>
      <c r="K63" s="35"/>
      <c r="L63" s="35"/>
      <c r="M63" s="35"/>
      <c r="N63" s="35"/>
      <c r="O63" s="35"/>
      <c r="P63" s="35"/>
      <c r="Q63" s="35"/>
      <c r="R63" s="35"/>
      <c r="S63" s="35"/>
      <c r="T63" s="35"/>
      <c r="U63" s="35"/>
      <c r="V63" s="35"/>
      <c r="W63" s="34"/>
      <c r="X63" s="35"/>
      <c r="Y63" s="35"/>
      <c r="Z63" s="35"/>
    </row>
    <row r="64" spans="1:30" s="20" customFormat="1" ht="12">
      <c r="B64" s="35"/>
      <c r="D64" s="21"/>
      <c r="E64" s="21"/>
      <c r="F64" s="34"/>
      <c r="G64" s="34"/>
      <c r="H64" s="35"/>
      <c r="I64" s="35"/>
      <c r="J64" s="35"/>
      <c r="K64" s="35"/>
      <c r="L64" s="35"/>
      <c r="M64" s="35"/>
      <c r="N64" s="35"/>
      <c r="O64" s="35"/>
      <c r="P64" s="35"/>
      <c r="Q64" s="35"/>
      <c r="R64" s="35"/>
      <c r="S64" s="35"/>
      <c r="T64" s="35"/>
      <c r="U64" s="35"/>
      <c r="V64" s="35"/>
      <c r="W64" s="34"/>
      <c r="X64" s="35"/>
      <c r="Y64" s="35"/>
      <c r="Z64" s="35"/>
    </row>
    <row r="65" spans="2:26" s="20" customFormat="1" ht="12">
      <c r="B65" s="35"/>
      <c r="D65" s="21"/>
      <c r="E65" s="21"/>
      <c r="F65" s="34"/>
      <c r="G65" s="34"/>
      <c r="H65" s="35"/>
      <c r="I65" s="35"/>
      <c r="J65" s="35"/>
      <c r="K65" s="35"/>
      <c r="L65" s="35"/>
      <c r="M65" s="35"/>
      <c r="N65" s="35"/>
      <c r="O65" s="35"/>
      <c r="P65" s="35"/>
      <c r="Q65" s="35"/>
      <c r="R65" s="35"/>
      <c r="S65" s="35"/>
      <c r="T65" s="35"/>
      <c r="U65" s="35"/>
      <c r="V65" s="35"/>
      <c r="W65" s="34"/>
      <c r="X65" s="35"/>
      <c r="Y65" s="35"/>
      <c r="Z65" s="35"/>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H67"/>
  <sheetViews>
    <sheetView workbookViewId="0"/>
  </sheetViews>
  <sheetFormatPr baseColWidth="10" defaultColWidth="7.5703125" defaultRowHeight="12"/>
  <cols>
    <col min="1" max="1" width="5.7109375" style="20" customWidth="1"/>
    <col min="2" max="2" width="5.42578125" style="35" customWidth="1"/>
    <col min="3" max="3" width="6.5703125" style="20" customWidth="1"/>
    <col min="4" max="4" width="8.7109375" style="20" customWidth="1"/>
    <col min="5" max="5" width="5.140625" style="20" customWidth="1"/>
    <col min="6" max="6" width="5.7109375" style="34" bestFit="1" customWidth="1"/>
    <col min="7" max="7" width="5.85546875" style="34" bestFit="1" customWidth="1"/>
    <col min="8" max="8" width="5.42578125" style="35" customWidth="1"/>
    <col min="9" max="9" width="6.28515625" style="35" customWidth="1"/>
    <col min="10" max="10" width="4.42578125" style="35" customWidth="1"/>
    <col min="11" max="12" width="6.28515625" style="35" customWidth="1"/>
    <col min="13" max="13" width="5" style="35" customWidth="1"/>
    <col min="14" max="14" width="5.42578125" style="35" customWidth="1"/>
    <col min="15" max="15" width="6.28515625" style="35" customWidth="1"/>
    <col min="16" max="16" width="5.42578125" style="35" customWidth="1"/>
    <col min="17" max="17" width="6.28515625" style="35" customWidth="1"/>
    <col min="18" max="22" width="5.42578125" style="35" customWidth="1"/>
    <col min="23" max="23" width="6.28515625" style="35" customWidth="1"/>
    <col min="24" max="24" width="7.42578125" style="20" customWidth="1"/>
    <col min="25" max="26" width="5.85546875" style="20" customWidth="1"/>
    <col min="27" max="27" width="5.85546875" style="21" customWidth="1"/>
    <col min="28" max="28" width="5" style="20" customWidth="1"/>
    <col min="29" max="29" width="5.7109375" style="20" customWidth="1"/>
    <col min="30" max="32" width="5" style="20" customWidth="1"/>
    <col min="33" max="33" width="5.28515625" style="20" customWidth="1"/>
    <col min="34" max="34" width="6.7109375" style="20" bestFit="1" customWidth="1"/>
    <col min="35" max="16384" width="7.5703125" style="20"/>
  </cols>
  <sheetData>
    <row r="1" spans="1:34" ht="14" thickBot="1">
      <c r="A1" s="44" t="s">
        <v>20</v>
      </c>
      <c r="AH1"/>
    </row>
    <row r="2" spans="1:34" s="24" customFormat="1" ht="14">
      <c r="A2" s="106" t="s">
        <v>76</v>
      </c>
      <c r="B2" s="109" t="s">
        <v>76</v>
      </c>
      <c r="C2" s="106" t="s">
        <v>175</v>
      </c>
      <c r="D2" s="107" t="s">
        <v>305</v>
      </c>
      <c r="E2" s="107" t="s">
        <v>177</v>
      </c>
      <c r="F2" s="108" t="s">
        <v>127</v>
      </c>
      <c r="G2" s="108" t="s">
        <v>130</v>
      </c>
      <c r="H2" s="109" t="s">
        <v>131</v>
      </c>
      <c r="I2" s="109" t="s">
        <v>133</v>
      </c>
      <c r="J2" s="109" t="s">
        <v>134</v>
      </c>
      <c r="K2" s="109" t="s">
        <v>303</v>
      </c>
      <c r="L2" s="109" t="s">
        <v>304</v>
      </c>
      <c r="M2" s="109" t="s">
        <v>56</v>
      </c>
      <c r="N2" s="109" t="s">
        <v>278</v>
      </c>
      <c r="O2" s="109" t="s">
        <v>279</v>
      </c>
      <c r="P2" s="131" t="s">
        <v>68</v>
      </c>
      <c r="Q2" s="109" t="s">
        <v>231</v>
      </c>
      <c r="R2" s="109" t="s">
        <v>232</v>
      </c>
      <c r="S2" s="109" t="s">
        <v>233</v>
      </c>
      <c r="T2" s="109" t="s">
        <v>57</v>
      </c>
      <c r="U2" s="131" t="s">
        <v>289</v>
      </c>
      <c r="V2" s="109" t="s">
        <v>67</v>
      </c>
      <c r="W2" s="109" t="s">
        <v>234</v>
      </c>
      <c r="X2" s="106" t="s">
        <v>186</v>
      </c>
      <c r="Y2" s="109" t="s">
        <v>187</v>
      </c>
      <c r="Z2" s="109" t="s">
        <v>189</v>
      </c>
      <c r="AA2" s="107" t="s">
        <v>188</v>
      </c>
      <c r="AB2" s="111" t="s">
        <v>282</v>
      </c>
      <c r="AC2" s="111" t="s">
        <v>281</v>
      </c>
      <c r="AD2" s="111" t="s">
        <v>208</v>
      </c>
      <c r="AE2" s="110" t="s">
        <v>155</v>
      </c>
      <c r="AF2" s="110" t="s">
        <v>173</v>
      </c>
      <c r="AG2" s="110" t="s">
        <v>125</v>
      </c>
      <c r="AH2" s="110" t="s">
        <v>41</v>
      </c>
    </row>
    <row r="3" spans="1:34" s="24" customFormat="1"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50" t="s">
        <v>39</v>
      </c>
      <c r="X3" s="7" t="s">
        <v>271</v>
      </c>
      <c r="Y3" s="7" t="s">
        <v>271</v>
      </c>
      <c r="Z3" s="7" t="s">
        <v>271</v>
      </c>
      <c r="AA3" s="37" t="s">
        <v>271</v>
      </c>
      <c r="AB3" s="7" t="s">
        <v>118</v>
      </c>
      <c r="AC3" s="7" t="s">
        <v>118</v>
      </c>
      <c r="AD3" s="7" t="s">
        <v>118</v>
      </c>
      <c r="AE3" s="7" t="s">
        <v>118</v>
      </c>
      <c r="AF3" s="7" t="s">
        <v>118</v>
      </c>
      <c r="AG3" s="7" t="s">
        <v>118</v>
      </c>
      <c r="AH3" s="4"/>
    </row>
    <row r="4" spans="1:34" ht="13" thickTop="1">
      <c r="A4" s="20">
        <v>90</v>
      </c>
      <c r="B4" s="35">
        <v>27.439024390243905</v>
      </c>
      <c r="C4" s="20">
        <v>540</v>
      </c>
      <c r="D4" s="21">
        <v>0.25714285714285712</v>
      </c>
      <c r="E4" s="21">
        <v>0.24285714285714288</v>
      </c>
      <c r="F4" s="34">
        <v>34519.444444444453</v>
      </c>
      <c r="G4" s="34">
        <v>3957.2222222222231</v>
      </c>
      <c r="H4" s="35">
        <v>1.9748333333333337</v>
      </c>
      <c r="I4" s="35">
        <v>0.97844444444444467</v>
      </c>
      <c r="J4" s="35">
        <v>0.59972222222222227</v>
      </c>
      <c r="K4" s="35">
        <v>0.16338888888888889</v>
      </c>
      <c r="L4" s="35">
        <v>0.24366666666666673</v>
      </c>
      <c r="M4" s="35">
        <v>1.2561111111111114</v>
      </c>
      <c r="N4" s="35">
        <v>0.21438888888888893</v>
      </c>
      <c r="O4" s="35">
        <v>9.4444444444444469E-4</v>
      </c>
      <c r="P4" s="35">
        <v>0</v>
      </c>
      <c r="Q4" s="35">
        <v>0</v>
      </c>
      <c r="R4" s="35">
        <v>0.40705555555555561</v>
      </c>
      <c r="S4" s="35">
        <v>1.0436111111111115</v>
      </c>
      <c r="T4" s="35">
        <v>1.3127777777777778</v>
      </c>
      <c r="U4" s="35">
        <v>0.57800000000000007</v>
      </c>
      <c r="V4" s="35">
        <v>0</v>
      </c>
      <c r="W4" s="35">
        <v>0</v>
      </c>
      <c r="X4" s="34">
        <v>1339.9424368404223</v>
      </c>
      <c r="Y4" s="35">
        <v>0.67054263565891459</v>
      </c>
      <c r="Z4" s="35">
        <v>227</v>
      </c>
      <c r="AA4" s="21">
        <v>0.1146374829001368</v>
      </c>
      <c r="AH4" s="105"/>
    </row>
    <row r="5" spans="1:34">
      <c r="A5" s="20">
        <v>180</v>
      </c>
      <c r="B5" s="35">
        <v>54.878048780487809</v>
      </c>
      <c r="C5" s="20">
        <v>468</v>
      </c>
      <c r="D5" s="21">
        <v>0.22285714285714286</v>
      </c>
      <c r="E5" s="21">
        <v>0.27714285714285714</v>
      </c>
      <c r="F5" s="34">
        <v>61781.538461538454</v>
      </c>
      <c r="G5" s="34">
        <v>27794.230769230766</v>
      </c>
      <c r="H5" s="35">
        <v>3.0828589743589743</v>
      </c>
      <c r="I5" s="35">
        <v>0.89414102564102549</v>
      </c>
      <c r="J5" s="35">
        <v>0.30467948717948717</v>
      </c>
      <c r="K5" s="35">
        <v>0.2288205128205128</v>
      </c>
      <c r="L5" s="35">
        <v>0.60065384615384609</v>
      </c>
      <c r="M5" s="35">
        <v>1.2759230769230769</v>
      </c>
      <c r="N5" s="35">
        <v>0.59194871794871784</v>
      </c>
      <c r="O5" s="35">
        <v>1.1018205128205127</v>
      </c>
      <c r="P5" s="35">
        <v>0.4103846153846154</v>
      </c>
      <c r="Q5" s="35">
        <v>3.108974358974359E-2</v>
      </c>
      <c r="R5" s="35">
        <v>1.1926025641025639</v>
      </c>
      <c r="S5" s="35">
        <v>2.4834487179487179</v>
      </c>
      <c r="T5" s="35">
        <v>2.753307692307692</v>
      </c>
      <c r="U5" s="35">
        <v>3.4783205128205128</v>
      </c>
      <c r="V5" s="35">
        <v>0.66407692307692312</v>
      </c>
      <c r="W5" s="35">
        <v>6.9852435897435896</v>
      </c>
      <c r="X5" s="34">
        <v>6988.7429643527203</v>
      </c>
      <c r="Y5" s="35">
        <v>0.38095238095238093</v>
      </c>
      <c r="Z5" s="35">
        <v>0.53724604966139944</v>
      </c>
      <c r="AA5" s="21">
        <v>0.4498792270531401</v>
      </c>
      <c r="AB5" s="20">
        <v>-88.7</v>
      </c>
      <c r="AC5" s="20">
        <v>-8.6</v>
      </c>
      <c r="AH5" s="105">
        <f>(AC5+1000)/(AB5+1000)</f>
        <v>1.0878964117195216</v>
      </c>
    </row>
    <row r="6" spans="1:34">
      <c r="A6" s="20">
        <v>270</v>
      </c>
      <c r="B6" s="35">
        <v>82.317073170731717</v>
      </c>
      <c r="C6" s="20">
        <v>523</v>
      </c>
      <c r="D6" s="21">
        <v>0.24904761904761905</v>
      </c>
      <c r="E6" s="21">
        <v>0.25095238095238093</v>
      </c>
      <c r="F6" s="34">
        <v>26521.300191204584</v>
      </c>
      <c r="G6" s="34">
        <v>2035.4493307839386</v>
      </c>
      <c r="H6" s="35">
        <v>2.3518508604206501</v>
      </c>
      <c r="I6" s="35">
        <v>0.92602868068833644</v>
      </c>
      <c r="J6" s="35">
        <v>0.27408030592734228</v>
      </c>
      <c r="K6" s="35">
        <v>0.31740917782026767</v>
      </c>
      <c r="L6" s="35">
        <v>0.62373422562141478</v>
      </c>
      <c r="M6" s="35">
        <v>1.2514990439770552</v>
      </c>
      <c r="N6" s="35">
        <v>0.61970363288718922</v>
      </c>
      <c r="O6" s="35">
        <v>1.0005946462715105</v>
      </c>
      <c r="P6" s="35">
        <v>0.33252390057361375</v>
      </c>
      <c r="Q6" s="35">
        <v>2.0152963671128104E-2</v>
      </c>
      <c r="R6" s="35">
        <v>0.93106692160611848</v>
      </c>
      <c r="S6" s="35">
        <v>2.5050133843212237</v>
      </c>
      <c r="T6" s="35">
        <v>2.4455621414913957</v>
      </c>
      <c r="U6" s="35">
        <v>2.5392734225621414</v>
      </c>
      <c r="V6" s="35">
        <v>0.72046845124282977</v>
      </c>
      <c r="W6" s="35">
        <v>6.0438738049713185</v>
      </c>
      <c r="X6" s="34">
        <v>620.96526283430671</v>
      </c>
      <c r="Y6" s="35">
        <v>0.50888529886914391</v>
      </c>
      <c r="Z6" s="35">
        <v>0.61933534743202412</v>
      </c>
      <c r="AA6" s="21">
        <v>7.6747720364741645E-2</v>
      </c>
      <c r="AH6" s="105"/>
    </row>
    <row r="7" spans="1:34">
      <c r="A7" s="20">
        <v>360</v>
      </c>
      <c r="B7" s="35">
        <v>109.75609756097562</v>
      </c>
      <c r="C7" s="20">
        <v>476</v>
      </c>
      <c r="D7" s="21">
        <v>0.22666666666666666</v>
      </c>
      <c r="E7" s="21">
        <v>0.27333333333333332</v>
      </c>
      <c r="F7" s="34">
        <v>17340.588235294119</v>
      </c>
      <c r="G7" s="34">
        <v>2544.4117647058824</v>
      </c>
      <c r="H7" s="35">
        <v>3.0665588235294119</v>
      </c>
      <c r="I7" s="35">
        <v>0.74282352941176466</v>
      </c>
      <c r="J7" s="35">
        <v>0.20138235294117648</v>
      </c>
      <c r="K7" s="35">
        <v>0.19052941176470589</v>
      </c>
      <c r="L7" s="35">
        <v>0.49441176470588227</v>
      </c>
      <c r="M7" s="35">
        <v>2.0813529411764708</v>
      </c>
      <c r="N7" s="35">
        <v>0.56314705882352944</v>
      </c>
      <c r="O7" s="35">
        <v>1.215529411764706</v>
      </c>
      <c r="P7" s="35">
        <v>0.41844117647058815</v>
      </c>
      <c r="Q7" s="35">
        <v>2.1705882352941172E-2</v>
      </c>
      <c r="R7" s="35">
        <v>3.3921470588235296</v>
      </c>
      <c r="S7" s="35">
        <v>6.4406176470588239</v>
      </c>
      <c r="T7" s="35">
        <v>5.7918529411764705</v>
      </c>
      <c r="U7" s="35">
        <v>3.8310882352941174</v>
      </c>
      <c r="V7" s="35">
        <v>0.97314705882352948</v>
      </c>
      <c r="W7" s="35">
        <v>7.4258235294117645</v>
      </c>
      <c r="X7" s="34">
        <v>667.93289015511243</v>
      </c>
      <c r="Y7" s="35">
        <v>0.38536585365853665</v>
      </c>
      <c r="Z7" s="35">
        <v>0.46329365079365081</v>
      </c>
      <c r="AA7" s="21">
        <v>0.14673157162726008</v>
      </c>
      <c r="AB7" s="20">
        <v>-81</v>
      </c>
      <c r="AC7" s="20">
        <v>-18.5</v>
      </c>
      <c r="AH7" s="105">
        <f t="shared" ref="AH7:AH65" si="0">(AC7+1000)/(AB7+1000)</f>
        <v>1.0680087051142546</v>
      </c>
    </row>
    <row r="8" spans="1:34">
      <c r="A8" s="20">
        <v>450</v>
      </c>
      <c r="B8" s="35">
        <v>137.19512195121953</v>
      </c>
      <c r="C8" s="20">
        <v>550</v>
      </c>
      <c r="D8" s="21">
        <v>0.26190476190476186</v>
      </c>
      <c r="E8" s="21">
        <v>0.23809523809523814</v>
      </c>
      <c r="F8" s="34">
        <v>15927.272727272733</v>
      </c>
      <c r="G8" s="34">
        <v>1336.3636363636367</v>
      </c>
      <c r="H8" s="35">
        <v>4.1927272727272742</v>
      </c>
      <c r="I8" s="35">
        <v>0.80727272727272759</v>
      </c>
      <c r="J8" s="35">
        <v>0.31181818181818199</v>
      </c>
      <c r="K8" s="35">
        <v>0.14181818181818187</v>
      </c>
      <c r="L8" s="35">
        <v>0.43272727272727285</v>
      </c>
      <c r="M8" s="35">
        <v>1.1190909090909096</v>
      </c>
      <c r="N8" s="35">
        <v>0.37454545454545468</v>
      </c>
      <c r="O8" s="35">
        <v>0.59181818181818202</v>
      </c>
      <c r="P8" s="35">
        <v>0.18909090909090914</v>
      </c>
      <c r="Q8" s="35">
        <v>9.0909090909090942E-4</v>
      </c>
      <c r="R8" s="35">
        <v>0.6663636363636366</v>
      </c>
      <c r="S8" s="35">
        <v>1.9718181818181826</v>
      </c>
      <c r="T8" s="35">
        <v>1.8672727272727279</v>
      </c>
      <c r="U8" s="35">
        <v>1.8636363636363642</v>
      </c>
      <c r="V8" s="35">
        <v>0.33363636363636373</v>
      </c>
      <c r="W8" s="35">
        <v>3.783636363636365</v>
      </c>
      <c r="X8" s="34">
        <v>267.27272727272725</v>
      </c>
      <c r="Y8" s="35">
        <v>0.32773109243697485</v>
      </c>
      <c r="Z8" s="35">
        <v>0.63287250384024574</v>
      </c>
      <c r="AA8" s="21">
        <v>8.3904109589041084E-2</v>
      </c>
      <c r="AH8" s="105"/>
    </row>
    <row r="9" spans="1:34">
      <c r="A9" s="20">
        <v>540</v>
      </c>
      <c r="B9" s="35">
        <v>164.63414634146343</v>
      </c>
      <c r="C9" s="20">
        <v>530</v>
      </c>
      <c r="D9" s="21">
        <v>0.25238095238095237</v>
      </c>
      <c r="E9" s="21">
        <v>0.24761904761904763</v>
      </c>
      <c r="F9" s="34">
        <v>13539.622641509435</v>
      </c>
      <c r="G9" s="34">
        <v>5798.4905660377362</v>
      </c>
      <c r="H9" s="35">
        <v>6.0840000000000005</v>
      </c>
      <c r="I9" s="35">
        <v>2.0299622641509436</v>
      </c>
      <c r="J9" s="35">
        <v>0.35418867924528302</v>
      </c>
      <c r="K9" s="35">
        <v>0.62890566037735862</v>
      </c>
      <c r="L9" s="35">
        <v>2.030943396226415</v>
      </c>
      <c r="M9" s="35">
        <v>1.2725283018867926</v>
      </c>
      <c r="N9" s="35">
        <v>2.1575094339622645</v>
      </c>
      <c r="O9" s="35">
        <v>2.8580377358490567</v>
      </c>
      <c r="P9" s="35">
        <v>0.79766037735849049</v>
      </c>
      <c r="Q9" s="35">
        <v>9.7132075471698123E-2</v>
      </c>
      <c r="R9" s="35">
        <v>2.7618867924528301</v>
      </c>
      <c r="S9" s="35">
        <v>5.9554716981132083</v>
      </c>
      <c r="T9" s="35">
        <v>5.3206792452830198</v>
      </c>
      <c r="U9" s="35">
        <v>3.5203018867924531</v>
      </c>
      <c r="V9" s="35">
        <v>0.6190943396226416</v>
      </c>
      <c r="W9" s="35">
        <v>6.8914716981132083</v>
      </c>
      <c r="X9" s="34">
        <v>714.63119709794444</v>
      </c>
      <c r="Y9" s="35">
        <v>0.30966183574879236</v>
      </c>
      <c r="Z9" s="35">
        <v>0.75489186405767261</v>
      </c>
      <c r="AA9" s="21">
        <v>0.42826086956521736</v>
      </c>
      <c r="AB9" s="20">
        <v>-61.5</v>
      </c>
      <c r="AC9" s="20">
        <v>-20.3</v>
      </c>
      <c r="AH9" s="105">
        <f t="shared" si="0"/>
        <v>1.0438998401704849</v>
      </c>
    </row>
    <row r="10" spans="1:34">
      <c r="A10" s="20">
        <v>630</v>
      </c>
      <c r="B10" s="35">
        <v>192.07317073170734</v>
      </c>
      <c r="C10" s="20">
        <v>409</v>
      </c>
      <c r="D10" s="21">
        <v>0.19476190476190475</v>
      </c>
      <c r="E10" s="21">
        <v>0.30523809523809525</v>
      </c>
      <c r="F10" s="34">
        <v>19762.860635696823</v>
      </c>
      <c r="G10" s="34">
        <v>11487.848410757948</v>
      </c>
      <c r="H10" s="35">
        <v>21.179643031784845</v>
      </c>
      <c r="I10" s="35">
        <v>1.4340220048899759</v>
      </c>
      <c r="J10" s="35">
        <v>0.49367970660146704</v>
      </c>
      <c r="K10" s="35">
        <v>0.19120293398533011</v>
      </c>
      <c r="L10" s="35">
        <v>0.32911980440097804</v>
      </c>
      <c r="M10" s="35">
        <v>2.6737066014669928</v>
      </c>
      <c r="N10" s="35">
        <v>0.18493398533007335</v>
      </c>
      <c r="O10" s="35">
        <v>0.15515647921760395</v>
      </c>
      <c r="P10" s="35">
        <v>3.2911980440097806E-2</v>
      </c>
      <c r="Q10" s="35">
        <v>0</v>
      </c>
      <c r="R10" s="35">
        <v>0.57360880195599029</v>
      </c>
      <c r="S10" s="35">
        <v>2.1047995110024451</v>
      </c>
      <c r="T10" s="35">
        <v>2.7975183374083135</v>
      </c>
      <c r="U10" s="35">
        <v>2.2489853300733502</v>
      </c>
      <c r="V10" s="35">
        <v>0</v>
      </c>
      <c r="W10" s="35">
        <v>0.73973594132029341</v>
      </c>
      <c r="X10" s="34">
        <v>508.00471273130501</v>
      </c>
      <c r="Y10" s="35">
        <v>0.580952380952381</v>
      </c>
      <c r="Z10" s="35">
        <v>1.1919191919191916</v>
      </c>
      <c r="AA10" s="21">
        <v>0.58128469468675659</v>
      </c>
      <c r="AH10" s="105"/>
    </row>
    <row r="11" spans="1:34">
      <c r="A11" s="20">
        <v>720</v>
      </c>
      <c r="B11" s="35">
        <v>219.51219512195124</v>
      </c>
      <c r="C11" s="20">
        <v>425</v>
      </c>
      <c r="D11" s="21">
        <v>0.20238095238095238</v>
      </c>
      <c r="E11" s="21">
        <v>0.29761904761904762</v>
      </c>
      <c r="F11" s="34">
        <v>23367.647058823532</v>
      </c>
      <c r="G11" s="34">
        <v>32205.882352941178</v>
      </c>
      <c r="H11" s="35">
        <v>32.52058823529412</v>
      </c>
      <c r="I11" s="35">
        <v>1.4455882352941176</v>
      </c>
      <c r="J11" s="35">
        <v>0.21617647058823528</v>
      </c>
      <c r="K11" s="35">
        <v>0.18235294117647058</v>
      </c>
      <c r="L11" s="35">
        <v>0.44705882352941173</v>
      </c>
      <c r="M11" s="35">
        <v>2.3691176470588236</v>
      </c>
      <c r="N11" s="35">
        <v>0.44558823529411762</v>
      </c>
      <c r="O11" s="35">
        <v>0.82352941176470595</v>
      </c>
      <c r="P11" s="35">
        <v>0.28088235294117647</v>
      </c>
      <c r="Q11" s="35">
        <v>2.7941176470588233E-2</v>
      </c>
      <c r="R11" s="35">
        <v>2.9941176470588231</v>
      </c>
      <c r="S11" s="35">
        <v>8.2308823529411779</v>
      </c>
      <c r="T11" s="35">
        <v>6.6397058823529411</v>
      </c>
      <c r="U11" s="35">
        <v>3.6602941176470583</v>
      </c>
      <c r="V11" s="35">
        <v>0.73823529411764699</v>
      </c>
      <c r="W11" s="35">
        <v>4.6808823529411763</v>
      </c>
      <c r="X11" s="34">
        <v>948.17508767372385</v>
      </c>
      <c r="Y11" s="35">
        <v>0.40789473684210525</v>
      </c>
      <c r="Z11" s="35">
        <v>0.54107142857142854</v>
      </c>
      <c r="AA11" s="21">
        <v>1.3782252989301447</v>
      </c>
      <c r="AB11" s="20">
        <v>-58.8</v>
      </c>
      <c r="AC11" s="20">
        <v>-13.7</v>
      </c>
      <c r="AH11" s="105">
        <f t="shared" si="0"/>
        <v>1.0479175520611983</v>
      </c>
    </row>
    <row r="12" spans="1:34">
      <c r="A12" s="20">
        <v>810</v>
      </c>
      <c r="B12" s="35">
        <v>246.95121951219514</v>
      </c>
      <c r="C12" s="20">
        <v>409</v>
      </c>
      <c r="D12" s="21">
        <v>0.19476190476190475</v>
      </c>
      <c r="E12" s="21">
        <v>0.30523809523809525</v>
      </c>
      <c r="F12" s="34">
        <v>38961.515892420546</v>
      </c>
      <c r="G12" s="34">
        <v>39212.273838630812</v>
      </c>
      <c r="H12" s="35">
        <v>40.685476772616141</v>
      </c>
      <c r="I12" s="35">
        <v>2.3916039119804404</v>
      </c>
      <c r="J12" s="35">
        <v>0.5030831295843522</v>
      </c>
      <c r="K12" s="35">
        <v>0.34165770171149146</v>
      </c>
      <c r="L12" s="35">
        <v>0.89175794621026905</v>
      </c>
      <c r="M12" s="35">
        <v>1.9700171149144254</v>
      </c>
      <c r="N12" s="35">
        <v>0.88862347188264068</v>
      </c>
      <c r="O12" s="35">
        <v>2.0515134474327632</v>
      </c>
      <c r="P12" s="35">
        <v>0.76324449877750622</v>
      </c>
      <c r="Q12" s="35">
        <v>5.642053789731051E-2</v>
      </c>
      <c r="R12" s="35">
        <v>3.9008533007334965</v>
      </c>
      <c r="S12" s="35">
        <v>8.3972567237163815</v>
      </c>
      <c r="T12" s="35">
        <v>7.6653569682151597</v>
      </c>
      <c r="U12" s="35">
        <v>4.8647041564792177</v>
      </c>
      <c r="V12" s="35">
        <v>1.0798264058679707</v>
      </c>
      <c r="W12" s="35">
        <v>12.341992665036676</v>
      </c>
      <c r="X12" s="34">
        <v>910.2815979043877</v>
      </c>
      <c r="Y12" s="35">
        <v>0.383128295254833</v>
      </c>
      <c r="Z12" s="35">
        <v>0.4331550802139037</v>
      </c>
      <c r="AA12" s="21">
        <v>1.0064360418342719</v>
      </c>
      <c r="AH12" s="105"/>
    </row>
    <row r="13" spans="1:34">
      <c r="A13" s="20">
        <v>900</v>
      </c>
      <c r="B13" s="35">
        <v>274.39024390243907</v>
      </c>
      <c r="C13" s="20">
        <v>333</v>
      </c>
      <c r="D13" s="21">
        <v>0.15857142857142856</v>
      </c>
      <c r="E13" s="21">
        <v>0.34142857142857141</v>
      </c>
      <c r="F13" s="34">
        <v>51072.792792792796</v>
      </c>
      <c r="G13" s="34">
        <v>17182.162162162163</v>
      </c>
      <c r="H13" s="35">
        <v>13.722045045045046</v>
      </c>
      <c r="I13" s="35">
        <v>1.0636576576576577</v>
      </c>
      <c r="J13" s="35">
        <v>0.24976576576576578</v>
      </c>
      <c r="K13" s="35">
        <v>0.20670270270270275</v>
      </c>
      <c r="L13" s="35">
        <v>0.99475675675675679</v>
      </c>
      <c r="M13" s="35">
        <v>2.7366576576576573</v>
      </c>
      <c r="N13" s="35">
        <v>1.2380630630630629</v>
      </c>
      <c r="O13" s="35">
        <v>3.0854684684684686</v>
      </c>
      <c r="P13" s="35">
        <v>1.0249009009009009</v>
      </c>
      <c r="Q13" s="35">
        <v>0</v>
      </c>
      <c r="R13" s="35">
        <v>4.980243243243244</v>
      </c>
      <c r="S13" s="35">
        <v>11.719612612612613</v>
      </c>
      <c r="T13" s="35">
        <v>11.103810810810812</v>
      </c>
      <c r="U13" s="35">
        <v>9.8269909909909909</v>
      </c>
      <c r="V13" s="35">
        <v>2.5256486486486489</v>
      </c>
      <c r="W13" s="35">
        <v>20.330072072072074</v>
      </c>
      <c r="X13" s="34">
        <v>1162.0795107033639</v>
      </c>
      <c r="Y13" s="35">
        <v>0.20779220779220783</v>
      </c>
      <c r="Z13" s="35">
        <v>0.40125610607117929</v>
      </c>
      <c r="AA13" s="21">
        <v>0.33642495784148396</v>
      </c>
      <c r="AB13" s="20">
        <v>-55.8</v>
      </c>
      <c r="AC13" s="20">
        <v>-12</v>
      </c>
      <c r="AH13" s="105">
        <f t="shared" si="0"/>
        <v>1.0463884770175809</v>
      </c>
    </row>
    <row r="14" spans="1:34">
      <c r="A14" s="20">
        <v>990</v>
      </c>
      <c r="B14" s="35">
        <v>301.82926829268297</v>
      </c>
      <c r="C14" s="20">
        <v>436</v>
      </c>
      <c r="D14" s="21">
        <v>0.20761904761904762</v>
      </c>
      <c r="E14" s="21">
        <v>0.29238095238095241</v>
      </c>
      <c r="F14" s="34">
        <v>816.78899082568819</v>
      </c>
      <c r="G14" s="34">
        <v>260.75566055045874</v>
      </c>
      <c r="H14" s="35">
        <v>0.37177981651376152</v>
      </c>
      <c r="I14" s="35">
        <v>0.90128440366972495</v>
      </c>
      <c r="J14" s="35">
        <v>1.1266055045871562E-2</v>
      </c>
      <c r="K14" s="35">
        <v>0.41402752293577988</v>
      </c>
      <c r="L14" s="35">
        <v>2.0194403669724772</v>
      </c>
      <c r="M14" s="35">
        <v>1.9208623853211013</v>
      </c>
      <c r="N14" s="35">
        <v>1.0660504587155963</v>
      </c>
      <c r="O14" s="35">
        <v>2.4264266055045871</v>
      </c>
      <c r="P14" s="35">
        <v>0.74637614678899089</v>
      </c>
      <c r="Q14" s="35">
        <v>2.8165137614678905E-2</v>
      </c>
      <c r="R14" s="35">
        <v>1.3730504587155965</v>
      </c>
      <c r="S14" s="35">
        <v>3.3840412844036702</v>
      </c>
      <c r="T14" s="35">
        <v>4.1388669724770644</v>
      </c>
      <c r="U14" s="35">
        <v>4.9345321100917428</v>
      </c>
      <c r="V14" s="35">
        <v>1.099848623853211</v>
      </c>
      <c r="W14" s="35">
        <v>16.637146788990826</v>
      </c>
      <c r="X14" s="34">
        <v>204.82522123893801</v>
      </c>
      <c r="Y14" s="35">
        <v>0.20502092050209206</v>
      </c>
      <c r="Z14" s="35">
        <v>0.43934997098084738</v>
      </c>
      <c r="AA14" s="21">
        <v>0.31924482758620687</v>
      </c>
      <c r="AC14" s="20">
        <v>-11.6</v>
      </c>
      <c r="AH14" s="105"/>
    </row>
    <row r="15" spans="1:34">
      <c r="A15" s="20">
        <v>1080</v>
      </c>
      <c r="B15" s="35">
        <v>329.26829268292687</v>
      </c>
      <c r="C15" s="20">
        <v>427</v>
      </c>
      <c r="D15" s="21">
        <v>0.20333333333333331</v>
      </c>
      <c r="E15" s="21">
        <v>0.29666666666666669</v>
      </c>
      <c r="F15" s="34">
        <v>19711.311475409842</v>
      </c>
      <c r="G15" s="34">
        <v>21505.901639344265</v>
      </c>
      <c r="H15" s="35">
        <v>15.382409836065575</v>
      </c>
      <c r="I15" s="35">
        <v>0.88562295081967224</v>
      </c>
      <c r="J15" s="35">
        <v>0.13277049180327871</v>
      </c>
      <c r="K15" s="35">
        <v>0.30055737704918034</v>
      </c>
      <c r="L15" s="35">
        <v>0.8155901639344264</v>
      </c>
      <c r="M15" s="35">
        <v>6.6720819672131162</v>
      </c>
      <c r="N15" s="35">
        <v>0.42457377049180334</v>
      </c>
      <c r="O15" s="35">
        <v>0.8433114754098362</v>
      </c>
      <c r="P15" s="35">
        <v>0.29326229508196727</v>
      </c>
      <c r="Q15" s="35">
        <v>0</v>
      </c>
      <c r="R15" s="35">
        <v>5.1722131147540988</v>
      </c>
      <c r="S15" s="35">
        <v>12.6584262295082</v>
      </c>
      <c r="T15" s="35">
        <v>17.959032786885249</v>
      </c>
      <c r="U15" s="35">
        <v>11.577295081967215</v>
      </c>
      <c r="V15" s="35">
        <v>0.80829508196721334</v>
      </c>
      <c r="W15" s="35">
        <v>5.3370819672131153</v>
      </c>
      <c r="X15" s="34">
        <v>1321.9730941704038</v>
      </c>
      <c r="Y15" s="35">
        <v>0.36851520572450797</v>
      </c>
      <c r="Z15" s="35">
        <v>0.50346020761245669</v>
      </c>
      <c r="AA15" s="21">
        <v>1.0910436713545519</v>
      </c>
      <c r="AB15" s="20">
        <v>-51.9</v>
      </c>
      <c r="AC15" s="20">
        <v>-6.4</v>
      </c>
      <c r="AH15" s="105">
        <f t="shared" si="0"/>
        <v>1.0479907182786625</v>
      </c>
    </row>
    <row r="16" spans="1:34">
      <c r="A16" s="20">
        <v>1170</v>
      </c>
      <c r="B16" s="35">
        <v>356.70731707317077</v>
      </c>
      <c r="C16" s="20">
        <v>410</v>
      </c>
      <c r="D16" s="21">
        <v>0.19523809523809524</v>
      </c>
      <c r="E16" s="21">
        <v>0.30476190476190479</v>
      </c>
      <c r="F16" s="34">
        <v>20214.634146341465</v>
      </c>
      <c r="G16" s="34">
        <v>17607.804878048784</v>
      </c>
      <c r="H16" s="35">
        <v>16.739902439024391</v>
      </c>
      <c r="I16" s="35">
        <v>2.2509268292682929</v>
      </c>
      <c r="J16" s="35">
        <v>0.36995121951219517</v>
      </c>
      <c r="K16" s="35">
        <v>0.44019512195121951</v>
      </c>
      <c r="L16" s="35">
        <v>1.4360975609756099</v>
      </c>
      <c r="M16" s="35">
        <v>2.0511219512195122</v>
      </c>
      <c r="N16" s="35">
        <v>1.7966829268292686</v>
      </c>
      <c r="O16" s="35">
        <v>3.1562926829268294</v>
      </c>
      <c r="P16" s="35">
        <v>1.9637073170731709</v>
      </c>
      <c r="Q16" s="35">
        <v>4.5268292682926835E-2</v>
      </c>
      <c r="R16" s="35">
        <v>4.2583414634146353</v>
      </c>
      <c r="S16" s="35">
        <v>8.2560000000000002</v>
      </c>
      <c r="T16" s="35">
        <v>8.0280975609756098</v>
      </c>
      <c r="U16" s="35">
        <v>6.6965853658536592</v>
      </c>
      <c r="V16" s="35">
        <v>2.0870243902439025</v>
      </c>
      <c r="W16" s="35">
        <v>18.967414634146344</v>
      </c>
      <c r="X16" s="34">
        <v>927.17409173105386</v>
      </c>
      <c r="Y16" s="35">
        <v>0.30652173913043473</v>
      </c>
      <c r="Z16" s="35">
        <v>0.56923837784371911</v>
      </c>
      <c r="AA16" s="21">
        <v>0.87104247104247112</v>
      </c>
      <c r="AB16" s="20">
        <v>-45.6</v>
      </c>
      <c r="AC16" s="20">
        <v>-10.4</v>
      </c>
      <c r="AH16" s="105">
        <f t="shared" si="0"/>
        <v>1.0368818105616093</v>
      </c>
    </row>
    <row r="17" spans="1:34">
      <c r="A17" s="20">
        <v>1260</v>
      </c>
      <c r="B17" s="35">
        <v>384.14634146341467</v>
      </c>
      <c r="C17" s="20">
        <v>441</v>
      </c>
      <c r="D17" s="21">
        <v>0.21</v>
      </c>
      <c r="E17" s="21">
        <v>0.28999999999999998</v>
      </c>
      <c r="F17" s="34">
        <v>10122.380952380954</v>
      </c>
      <c r="G17" s="34">
        <v>34882.857142857145</v>
      </c>
      <c r="H17" s="35">
        <v>17.195619047619051</v>
      </c>
      <c r="I17" s="35">
        <v>1.9084761904761907</v>
      </c>
      <c r="J17" s="35">
        <v>0.28585714285714292</v>
      </c>
      <c r="K17" s="35">
        <v>0.45985714285714296</v>
      </c>
      <c r="L17" s="35">
        <v>1.3160476190476191</v>
      </c>
      <c r="M17" s="35">
        <v>1.7013333333333336</v>
      </c>
      <c r="N17" s="35">
        <v>1.0868095238095241</v>
      </c>
      <c r="O17" s="35">
        <v>2.0645238095238101</v>
      </c>
      <c r="P17" s="35">
        <v>0.72914285714285731</v>
      </c>
      <c r="Q17" s="35">
        <v>0</v>
      </c>
      <c r="R17" s="35">
        <v>3.2687142857142861</v>
      </c>
      <c r="S17" s="35">
        <v>7.5897142857142876</v>
      </c>
      <c r="T17" s="35">
        <v>7.1188095238095253</v>
      </c>
      <c r="U17" s="35">
        <v>4.8195238095238109</v>
      </c>
      <c r="V17" s="35">
        <v>1.5936190476190477</v>
      </c>
      <c r="W17" s="35">
        <v>14.187904761904763</v>
      </c>
      <c r="X17" s="34">
        <v>1825.9360994650858</v>
      </c>
      <c r="Y17" s="35">
        <v>0.34942287513116482</v>
      </c>
      <c r="Z17" s="35">
        <v>0.52642140468227427</v>
      </c>
      <c r="AA17" s="21">
        <v>3.4461118690313777</v>
      </c>
      <c r="AB17" s="20">
        <v>-52.8</v>
      </c>
      <c r="AC17" s="20">
        <v>-10.3</v>
      </c>
      <c r="AH17" s="105">
        <f t="shared" si="0"/>
        <v>1.0448690878378379</v>
      </c>
    </row>
    <row r="18" spans="1:34">
      <c r="A18" s="20">
        <v>1350</v>
      </c>
      <c r="B18" s="35">
        <v>411.58536585365857</v>
      </c>
      <c r="C18" s="20">
        <v>459</v>
      </c>
      <c r="D18" s="21">
        <v>0.21857142857142856</v>
      </c>
      <c r="E18" s="21">
        <v>0.28142857142857147</v>
      </c>
      <c r="F18" s="34">
        <v>17781.503267973862</v>
      </c>
      <c r="G18" s="34">
        <v>28146.535947712426</v>
      </c>
      <c r="H18" s="35">
        <v>22.258424836601311</v>
      </c>
      <c r="I18" s="35">
        <v>25.200549019607848</v>
      </c>
      <c r="J18" s="35">
        <v>0.46224183006535957</v>
      </c>
      <c r="K18" s="35">
        <v>14.189150326797387</v>
      </c>
      <c r="L18" s="35">
        <v>23.468751633986933</v>
      </c>
      <c r="M18" s="35">
        <v>2.1348104575163402</v>
      </c>
      <c r="N18" s="35">
        <v>12.327307189542488</v>
      </c>
      <c r="O18" s="35">
        <v>12.982686274509806</v>
      </c>
      <c r="P18" s="35">
        <v>2.118071895424837</v>
      </c>
      <c r="Q18" s="35">
        <v>0.36567320261437913</v>
      </c>
      <c r="R18" s="35">
        <v>5.196679738562092</v>
      </c>
      <c r="S18" s="35">
        <v>6.0657973856209173</v>
      </c>
      <c r="T18" s="35">
        <v>5.3022614379084985</v>
      </c>
      <c r="U18" s="35">
        <v>10.564607843137257</v>
      </c>
      <c r="V18" s="35">
        <v>1.2927320261437911</v>
      </c>
      <c r="W18" s="35">
        <v>17.601241830065366</v>
      </c>
      <c r="X18" s="34">
        <v>593.07089177677108</v>
      </c>
      <c r="Y18" s="35">
        <v>0.60459757502606015</v>
      </c>
      <c r="Z18" s="35">
        <v>0.94951899236338411</v>
      </c>
      <c r="AA18" s="21">
        <v>1.5829109341057204</v>
      </c>
      <c r="AB18" s="20">
        <v>-52</v>
      </c>
      <c r="AC18" s="20">
        <v>-9.6</v>
      </c>
      <c r="AH18" s="105">
        <f t="shared" si="0"/>
        <v>1.0447257383966244</v>
      </c>
    </row>
    <row r="19" spans="1:34">
      <c r="A19" s="20">
        <v>1440</v>
      </c>
      <c r="B19" s="35">
        <v>439.02439024390247</v>
      </c>
      <c r="C19" s="20">
        <v>464</v>
      </c>
      <c r="D19" s="21">
        <v>0.22095238095238093</v>
      </c>
      <c r="E19" s="21">
        <v>0.2790476190476191</v>
      </c>
      <c r="F19" s="34">
        <v>7830.172413793106</v>
      </c>
      <c r="G19" s="34">
        <v>8297.4568965517265</v>
      </c>
      <c r="H19" s="35">
        <v>9.0274310344827597</v>
      </c>
      <c r="I19" s="35">
        <v>0.76028448275862093</v>
      </c>
      <c r="J19" s="35">
        <v>0.22859051724137938</v>
      </c>
      <c r="K19" s="35">
        <v>0.6579870689655174</v>
      </c>
      <c r="L19" s="35">
        <v>0.53800862068965538</v>
      </c>
      <c r="M19" s="35">
        <v>1.7289525862068971</v>
      </c>
      <c r="N19" s="35">
        <v>0.41929310344827603</v>
      </c>
      <c r="O19" s="35">
        <v>0.96740517241379342</v>
      </c>
      <c r="P19" s="35">
        <v>0.33467672413793115</v>
      </c>
      <c r="Q19" s="35">
        <v>0</v>
      </c>
      <c r="R19" s="35">
        <v>0.72997413793103461</v>
      </c>
      <c r="S19" s="35">
        <v>1.7187228448275869</v>
      </c>
      <c r="T19" s="35">
        <v>2.6622586206896561</v>
      </c>
      <c r="U19" s="35">
        <v>3.2760431034482766</v>
      </c>
      <c r="V19" s="35">
        <v>0.69082327586206915</v>
      </c>
      <c r="W19" s="35">
        <v>5.9926077586206921</v>
      </c>
      <c r="X19" s="34">
        <v>847.74193548387109</v>
      </c>
      <c r="Y19" s="35">
        <v>1.2230046948356805</v>
      </c>
      <c r="Z19" s="35">
        <v>0.43342036553524804</v>
      </c>
      <c r="AA19" s="21">
        <v>1.0596774193548386</v>
      </c>
      <c r="AB19" s="20">
        <v>-53.7</v>
      </c>
      <c r="AC19" s="20">
        <v>-9.9</v>
      </c>
      <c r="AH19" s="105">
        <f t="shared" si="0"/>
        <v>1.0462855331290288</v>
      </c>
    </row>
    <row r="20" spans="1:34">
      <c r="A20" s="20">
        <v>1500</v>
      </c>
      <c r="B20" s="35">
        <v>457.31707317073176</v>
      </c>
      <c r="C20" s="20">
        <v>498</v>
      </c>
      <c r="D20" s="21">
        <v>0.23714285714285713</v>
      </c>
      <c r="E20" s="21">
        <v>0.2628571428571429</v>
      </c>
      <c r="F20" s="34">
        <v>9887.2289156626539</v>
      </c>
      <c r="G20" s="34">
        <v>9732.0481927710862</v>
      </c>
      <c r="H20" s="35">
        <v>8.6080963855421704</v>
      </c>
      <c r="I20" s="35">
        <v>1.1106506024096388</v>
      </c>
      <c r="J20" s="35">
        <v>0.49103614457831335</v>
      </c>
      <c r="K20" s="35">
        <v>1.487518072289157</v>
      </c>
      <c r="L20" s="35">
        <v>0.66062650602409645</v>
      </c>
      <c r="M20" s="35">
        <v>1.2104096385542173</v>
      </c>
      <c r="N20" s="35">
        <v>0.60963855421686763</v>
      </c>
      <c r="O20" s="35">
        <v>1.1738313253012052</v>
      </c>
      <c r="P20" s="35">
        <v>0.41455421686746996</v>
      </c>
      <c r="Q20" s="35">
        <v>1.8843373493975909E-2</v>
      </c>
      <c r="R20" s="35">
        <v>2.1658795180722898</v>
      </c>
      <c r="S20" s="35">
        <v>4.1344578313253022</v>
      </c>
      <c r="T20" s="35">
        <v>4.3195662650602413</v>
      </c>
      <c r="U20" s="35">
        <v>2.664674698795181</v>
      </c>
      <c r="V20" s="35">
        <v>0.83797590361445806</v>
      </c>
      <c r="W20" s="35">
        <v>8.8297831325301228</v>
      </c>
      <c r="X20" s="34">
        <v>1001.3686131386862</v>
      </c>
      <c r="Y20" s="35">
        <v>2.2516778523489935</v>
      </c>
      <c r="Z20" s="35">
        <v>0.51935788479697831</v>
      </c>
      <c r="AA20" s="21">
        <v>0.98430493273542585</v>
      </c>
      <c r="AB20" s="20">
        <v>-53.5</v>
      </c>
      <c r="AC20" s="20">
        <v>-12</v>
      </c>
      <c r="AH20" s="105">
        <f t="shared" si="0"/>
        <v>1.0438457474907554</v>
      </c>
    </row>
    <row r="21" spans="1:34">
      <c r="A21" s="20">
        <v>1560</v>
      </c>
      <c r="B21" s="35">
        <v>475.60975609756099</v>
      </c>
      <c r="C21" s="20">
        <v>494</v>
      </c>
      <c r="D21" s="21">
        <v>0.23523809523809525</v>
      </c>
      <c r="E21" s="21">
        <v>0.26476190476190475</v>
      </c>
      <c r="F21" s="34">
        <v>19223.643724696354</v>
      </c>
      <c r="G21" s="34">
        <v>31559.190283400811</v>
      </c>
      <c r="H21" s="35">
        <v>20.390793522267209</v>
      </c>
      <c r="I21" s="35">
        <v>1.6544939271255059</v>
      </c>
      <c r="J21" s="35">
        <v>0.2622429149797571</v>
      </c>
      <c r="K21" s="35">
        <v>0.88577327935222672</v>
      </c>
      <c r="L21" s="35">
        <v>1.1750283400809718</v>
      </c>
      <c r="M21" s="35">
        <v>1.9156113360323883</v>
      </c>
      <c r="N21" s="35">
        <v>1.0748582995951417</v>
      </c>
      <c r="O21" s="35">
        <v>2.135085020242915</v>
      </c>
      <c r="P21" s="35">
        <v>0.61565182186234813</v>
      </c>
      <c r="Q21" s="35">
        <v>4.727125506072874E-2</v>
      </c>
      <c r="R21" s="35">
        <v>3.370890688259109</v>
      </c>
      <c r="S21" s="35">
        <v>7.4913684210526306</v>
      </c>
      <c r="T21" s="35">
        <v>6.7136437246963556</v>
      </c>
      <c r="U21" s="35">
        <v>4.5380404858299599</v>
      </c>
      <c r="V21" s="35">
        <v>1.1885344129554654</v>
      </c>
      <c r="W21" s="35">
        <v>12.369311740890689</v>
      </c>
      <c r="X21" s="34">
        <v>1431.561750140399</v>
      </c>
      <c r="Y21" s="35">
        <v>0.75383141762452099</v>
      </c>
      <c r="Z21" s="35">
        <v>0.50342646283605696</v>
      </c>
      <c r="AA21" s="21">
        <v>1.6416861826697895</v>
      </c>
      <c r="AB21" s="20">
        <v>-51.8</v>
      </c>
      <c r="AC21" s="20">
        <v>-8.9</v>
      </c>
      <c r="AH21" s="105">
        <f t="shared" si="0"/>
        <v>1.0452436194895591</v>
      </c>
    </row>
    <row r="22" spans="1:34">
      <c r="A22" s="20">
        <v>1620</v>
      </c>
      <c r="B22" s="35">
        <v>493.90243902439028</v>
      </c>
      <c r="C22" s="20">
        <v>491</v>
      </c>
      <c r="D22" s="21">
        <v>0.2338095238095238</v>
      </c>
      <c r="E22" s="21">
        <v>0.2661904761904762</v>
      </c>
      <c r="F22" s="34">
        <v>15039.49083503055</v>
      </c>
      <c r="G22" s="34">
        <v>37433.645621181269</v>
      </c>
      <c r="H22" s="35">
        <v>17.654608961303463</v>
      </c>
      <c r="I22" s="35">
        <v>2.0435947046843177</v>
      </c>
      <c r="J22" s="35">
        <v>0.32902443991853364</v>
      </c>
      <c r="K22" s="35">
        <v>0.66715682281059063</v>
      </c>
      <c r="L22" s="35">
        <v>1.4902871690427699</v>
      </c>
      <c r="M22" s="35">
        <v>1.1225539714867618</v>
      </c>
      <c r="N22" s="35">
        <v>1.4618248472505093</v>
      </c>
      <c r="O22" s="35">
        <v>2.2109531568228107</v>
      </c>
      <c r="P22" s="35">
        <v>0.56355397148676178</v>
      </c>
      <c r="Q22" s="35">
        <v>4.6678207739307545E-2</v>
      </c>
      <c r="R22" s="35">
        <v>1.3411446028513239</v>
      </c>
      <c r="S22" s="35">
        <v>1.9536537678207742</v>
      </c>
      <c r="T22" s="35">
        <v>2.1210122199592671</v>
      </c>
      <c r="U22" s="35">
        <v>2.4830529531568231</v>
      </c>
      <c r="V22" s="35">
        <v>0.61706313645621191</v>
      </c>
      <c r="W22" s="35">
        <v>4.0052179226069242</v>
      </c>
      <c r="X22" s="34">
        <v>1900.3583400762921</v>
      </c>
      <c r="Y22" s="35">
        <v>0.44766997708174178</v>
      </c>
      <c r="Z22" s="35">
        <v>0.66117404737384144</v>
      </c>
      <c r="AA22" s="21">
        <v>2.4890234670704015</v>
      </c>
      <c r="AB22" s="20">
        <v>-51.2</v>
      </c>
      <c r="AC22" s="20">
        <v>-8.3000000000000007</v>
      </c>
      <c r="AH22" s="105">
        <f t="shared" si="0"/>
        <v>1.0452150084317033</v>
      </c>
    </row>
    <row r="23" spans="1:34">
      <c r="A23" s="20">
        <v>1680</v>
      </c>
      <c r="B23" s="35">
        <v>512.19512195121956</v>
      </c>
      <c r="C23" s="20">
        <v>464</v>
      </c>
      <c r="D23" s="21">
        <v>0.22095238095238093</v>
      </c>
      <c r="E23" s="21">
        <v>0.2790476190476191</v>
      </c>
      <c r="F23" s="34">
        <v>1098.75</v>
      </c>
      <c r="G23" s="34">
        <v>245.00862068965526</v>
      </c>
      <c r="H23" s="35">
        <v>0.54684913793103462</v>
      </c>
      <c r="I23" s="35">
        <v>1.7087456896551729</v>
      </c>
      <c r="J23" s="35">
        <v>0</v>
      </c>
      <c r="K23" s="35">
        <v>0.64156896551724163</v>
      </c>
      <c r="L23" s="35">
        <v>2.153297413793104</v>
      </c>
      <c r="M23" s="35">
        <v>1.7996767241379317</v>
      </c>
      <c r="N23" s="35">
        <v>1.4081681034482763</v>
      </c>
      <c r="O23" s="35">
        <v>2.6483663793103456</v>
      </c>
      <c r="P23" s="35">
        <v>0.86763362068965555</v>
      </c>
      <c r="Q23" s="35">
        <v>6.4409482758620712E-2</v>
      </c>
      <c r="R23" s="35">
        <v>3.3341379310344843</v>
      </c>
      <c r="S23" s="35">
        <v>6.7390000000000025</v>
      </c>
      <c r="T23" s="35">
        <v>6.5710301724137956</v>
      </c>
      <c r="U23" s="35">
        <v>4.0287499999999996</v>
      </c>
      <c r="V23" s="35">
        <v>1.0924353448275865</v>
      </c>
      <c r="W23" s="35">
        <v>12.4600775862069</v>
      </c>
      <c r="X23" s="34">
        <v>108.62262038073909</v>
      </c>
      <c r="Y23" s="35">
        <v>0.29794721407624636</v>
      </c>
      <c r="Z23" s="35">
        <v>0.53171196948020982</v>
      </c>
      <c r="AA23" s="21">
        <v>0.22298850574712642</v>
      </c>
      <c r="AB23" s="20">
        <v>-45.4</v>
      </c>
      <c r="AC23" s="20">
        <v>-10.9</v>
      </c>
      <c r="AH23" s="105">
        <f t="shared" si="0"/>
        <v>1.0361407919547454</v>
      </c>
    </row>
    <row r="24" spans="1:34">
      <c r="A24" s="20">
        <v>1740</v>
      </c>
      <c r="B24" s="35">
        <v>530.48780487804879</v>
      </c>
      <c r="C24" s="20">
        <v>366</v>
      </c>
      <c r="D24" s="21">
        <v>0.17428571428571427</v>
      </c>
      <c r="E24" s="21">
        <v>0.32571428571428573</v>
      </c>
      <c r="F24" s="34">
        <v>26220</v>
      </c>
      <c r="G24" s="34">
        <v>25061.311475409842</v>
      </c>
      <c r="H24" s="35">
        <v>34.297180327868858</v>
      </c>
      <c r="I24" s="35">
        <v>91.459770491803297</v>
      </c>
      <c r="J24" s="35">
        <v>5.2327868852459034E-2</v>
      </c>
      <c r="K24" s="35">
        <v>29.055049180327874</v>
      </c>
      <c r="L24" s="35">
        <v>61.079704918032796</v>
      </c>
      <c r="M24" s="35">
        <v>3.4536393442622955</v>
      </c>
      <c r="N24" s="35">
        <v>23.629770491803281</v>
      </c>
      <c r="O24" s="35">
        <v>32.820786885245909</v>
      </c>
      <c r="P24" s="35">
        <v>6.2569180327868867</v>
      </c>
      <c r="Q24" s="35">
        <v>0.6111147540983608</v>
      </c>
      <c r="R24" s="35">
        <v>14.007049180327872</v>
      </c>
      <c r="S24" s="35">
        <v>15.01809836065574</v>
      </c>
      <c r="T24" s="35">
        <v>16.638393442622956</v>
      </c>
      <c r="U24" s="35">
        <v>18.269901639344265</v>
      </c>
      <c r="V24" s="35">
        <v>4.1750163934426237</v>
      </c>
      <c r="W24" s="35">
        <v>66.121868852459031</v>
      </c>
      <c r="X24" s="34">
        <v>199.28370807388805</v>
      </c>
      <c r="Y24" s="35">
        <v>0.47569072606553869</v>
      </c>
      <c r="Z24" s="35">
        <v>0.71996355768135745</v>
      </c>
      <c r="AA24" s="21">
        <v>0.9558089807555239</v>
      </c>
      <c r="AB24" s="20">
        <v>-51.5</v>
      </c>
      <c r="AC24" s="20">
        <v>-5.7</v>
      </c>
      <c r="AH24" s="105">
        <f t="shared" si="0"/>
        <v>1.0482867685819715</v>
      </c>
    </row>
    <row r="25" spans="1:34">
      <c r="A25" s="20">
        <v>1800</v>
      </c>
      <c r="B25" s="35">
        <v>548.78048780487813</v>
      </c>
      <c r="C25" s="20">
        <v>389</v>
      </c>
      <c r="D25" s="21">
        <v>0.18523809523809523</v>
      </c>
      <c r="E25" s="21">
        <v>0.3147619047619048</v>
      </c>
      <c r="F25" s="34">
        <v>24112.056555269926</v>
      </c>
      <c r="G25" s="34">
        <v>46253.007712082268</v>
      </c>
      <c r="H25" s="35">
        <v>12.929431876606685</v>
      </c>
      <c r="I25" s="35">
        <v>1.6448534704370184</v>
      </c>
      <c r="J25" s="35">
        <v>0.9267593830334192</v>
      </c>
      <c r="K25" s="35">
        <v>0.83092287917737795</v>
      </c>
      <c r="L25" s="35">
        <v>0.25998200514138819</v>
      </c>
      <c r="M25" s="35">
        <v>4.4791670951156819</v>
      </c>
      <c r="N25" s="35">
        <v>0.18351670951156815</v>
      </c>
      <c r="O25" s="35">
        <v>0.13253984575835479</v>
      </c>
      <c r="P25" s="35">
        <v>6.1172236503856045E-2</v>
      </c>
      <c r="Q25" s="35">
        <v>1.0195372750642676E-2</v>
      </c>
      <c r="R25" s="35">
        <v>0.57264010282776356</v>
      </c>
      <c r="S25" s="35">
        <v>2.04587146529563</v>
      </c>
      <c r="T25" s="35">
        <v>2.3602287917737792</v>
      </c>
      <c r="U25" s="35">
        <v>1.2659254498714654</v>
      </c>
      <c r="V25" s="35">
        <v>0</v>
      </c>
      <c r="W25" s="35">
        <v>0</v>
      </c>
      <c r="X25" s="34">
        <v>3173.6038241809492</v>
      </c>
      <c r="Y25" s="35">
        <v>3.1960784313725492</v>
      </c>
      <c r="Z25" s="35">
        <v>1.3846153846153846</v>
      </c>
      <c r="AA25" s="21">
        <v>1.9182522903453136</v>
      </c>
      <c r="AB25" s="20">
        <v>-50.2</v>
      </c>
      <c r="AC25" s="20">
        <v>-3</v>
      </c>
      <c r="AH25" s="105">
        <f t="shared" si="0"/>
        <v>1.0496946725626448</v>
      </c>
    </row>
    <row r="26" spans="1:34">
      <c r="A26" s="20">
        <v>1860</v>
      </c>
      <c r="B26" s="35">
        <v>567.07317073170736</v>
      </c>
      <c r="C26" s="20">
        <v>412</v>
      </c>
      <c r="D26" s="21">
        <v>0.19619047619047617</v>
      </c>
      <c r="E26" s="21">
        <v>0.30380952380952386</v>
      </c>
      <c r="F26" s="34">
        <v>17746.310679611655</v>
      </c>
      <c r="G26" s="34">
        <v>20316.893203883501</v>
      </c>
      <c r="H26" s="35">
        <v>39.597810679611662</v>
      </c>
      <c r="I26" s="35">
        <v>152.07937864077675</v>
      </c>
      <c r="J26" s="35">
        <v>0</v>
      </c>
      <c r="K26" s="35">
        <v>51.34661165048545</v>
      </c>
      <c r="L26" s="35">
        <v>104.41365533980586</v>
      </c>
      <c r="M26" s="35">
        <v>5.3037621359223319</v>
      </c>
      <c r="N26" s="35">
        <v>31.043655339805838</v>
      </c>
      <c r="O26" s="35">
        <v>42.936470873786426</v>
      </c>
      <c r="P26" s="35">
        <v>9.8286067961165084</v>
      </c>
      <c r="Q26" s="35">
        <v>1.2512233009708742</v>
      </c>
      <c r="R26" s="35">
        <v>15.185019417475733</v>
      </c>
      <c r="S26" s="35">
        <v>13.744873786407769</v>
      </c>
      <c r="T26" s="35">
        <v>21.167043689320398</v>
      </c>
      <c r="U26" s="35">
        <v>24.316781553398062</v>
      </c>
      <c r="V26" s="35">
        <v>5.6816067961165073</v>
      </c>
      <c r="W26" s="35">
        <v>51.058582524271863</v>
      </c>
      <c r="X26" s="34">
        <v>105.99536270288175</v>
      </c>
      <c r="Y26" s="35">
        <v>0.49176146054251263</v>
      </c>
      <c r="Z26" s="35">
        <v>0.723013668986908</v>
      </c>
      <c r="AA26" s="21">
        <v>1.1448516579406631</v>
      </c>
      <c r="AB26" s="20">
        <v>-50.3</v>
      </c>
      <c r="AC26" s="20">
        <v>-5.7</v>
      </c>
      <c r="AH26" s="105">
        <f t="shared" si="0"/>
        <v>1.0469621985890281</v>
      </c>
    </row>
    <row r="27" spans="1:34">
      <c r="A27" s="20">
        <v>1920</v>
      </c>
      <c r="B27" s="35">
        <v>585.36585365853659</v>
      </c>
      <c r="C27" s="20">
        <v>483</v>
      </c>
      <c r="D27" s="21">
        <v>0.23</v>
      </c>
      <c r="E27" s="21">
        <v>0.27</v>
      </c>
      <c r="F27" s="34">
        <v>19440</v>
      </c>
      <c r="G27" s="34">
        <v>43704.782608695648</v>
      </c>
      <c r="H27" s="35">
        <v>10.656782608695652</v>
      </c>
      <c r="I27" s="35">
        <v>0.72782608695652184</v>
      </c>
      <c r="J27" s="35">
        <v>5.2826086956521738E-2</v>
      </c>
      <c r="K27" s="35">
        <v>0.34747826086956524</v>
      </c>
      <c r="L27" s="35">
        <v>1.223217391304348</v>
      </c>
      <c r="M27" s="35">
        <v>1.9792173913043478</v>
      </c>
      <c r="N27" s="35">
        <v>1.2079565217391304</v>
      </c>
      <c r="O27" s="35">
        <v>2.8537826086956519</v>
      </c>
      <c r="P27" s="35">
        <v>0.95908695652173914</v>
      </c>
      <c r="Q27" s="35">
        <v>5.2826086956521738E-2</v>
      </c>
      <c r="R27" s="35">
        <v>1.9064347826086958</v>
      </c>
      <c r="S27" s="35">
        <v>3.6696521739130432</v>
      </c>
      <c r="T27" s="35">
        <v>4.251913043478261</v>
      </c>
      <c r="U27" s="35">
        <v>6.0421304347826092</v>
      </c>
      <c r="V27" s="35">
        <v>1.6446521739130435</v>
      </c>
      <c r="W27" s="35">
        <v>16.501695652173915</v>
      </c>
      <c r="X27" s="34">
        <v>3838.9358630645488</v>
      </c>
      <c r="Y27" s="35">
        <v>0.28406909788867557</v>
      </c>
      <c r="Z27" s="35">
        <v>0.42328259975318799</v>
      </c>
      <c r="AA27" s="21">
        <v>2.2481884057971007</v>
      </c>
      <c r="AB27" s="20">
        <v>-51</v>
      </c>
      <c r="AC27" s="20">
        <v>-2.5</v>
      </c>
      <c r="AH27" s="105">
        <f t="shared" si="0"/>
        <v>1.0511064278187565</v>
      </c>
    </row>
    <row r="28" spans="1:34">
      <c r="A28" s="20">
        <v>1980</v>
      </c>
      <c r="B28" s="35">
        <v>603.65853658536594</v>
      </c>
      <c r="C28" s="20">
        <v>423</v>
      </c>
      <c r="D28" s="21">
        <v>0.20142857142857143</v>
      </c>
      <c r="E28" s="21">
        <v>0.2985714285714286</v>
      </c>
      <c r="F28" s="34">
        <v>21611.48936170213</v>
      </c>
      <c r="G28" s="34">
        <v>38553.829787234048</v>
      </c>
      <c r="H28" s="35">
        <v>6.4567659574468088</v>
      </c>
      <c r="I28" s="35">
        <v>1.0331418439716311</v>
      </c>
      <c r="J28" s="35">
        <v>9.6347517730496463E-2</v>
      </c>
      <c r="K28" s="35">
        <v>0.40317730496453907</v>
      </c>
      <c r="L28" s="35">
        <v>1.4407659574468086</v>
      </c>
      <c r="M28" s="35">
        <v>1.9269503546099291</v>
      </c>
      <c r="N28" s="35">
        <v>0.88639716312056749</v>
      </c>
      <c r="O28" s="35">
        <v>1.7046099290780141</v>
      </c>
      <c r="P28" s="35">
        <v>0.40465957446808515</v>
      </c>
      <c r="Q28" s="35">
        <v>3.2609929078014188E-2</v>
      </c>
      <c r="R28" s="35">
        <v>1.1976737588652484</v>
      </c>
      <c r="S28" s="35">
        <v>3.4477588652482272</v>
      </c>
      <c r="T28" s="35">
        <v>3.4181134751773055</v>
      </c>
      <c r="U28" s="35">
        <v>4.6231985815602847</v>
      </c>
      <c r="V28" s="35">
        <v>1.0183191489361703</v>
      </c>
      <c r="W28" s="35">
        <v>8.7676241134751773</v>
      </c>
      <c r="X28" s="34">
        <v>5147.4371660399775</v>
      </c>
      <c r="Y28" s="35">
        <v>0.27983539094650212</v>
      </c>
      <c r="Z28" s="35">
        <v>0.52</v>
      </c>
      <c r="AA28" s="21">
        <v>1.7839506172839508</v>
      </c>
      <c r="AB28" s="20">
        <v>-49.5</v>
      </c>
      <c r="AC28" s="20">
        <v>-1.3</v>
      </c>
      <c r="AH28" s="105">
        <f t="shared" si="0"/>
        <v>1.0507101525512887</v>
      </c>
    </row>
    <row r="29" spans="1:34">
      <c r="A29" s="20">
        <v>2040</v>
      </c>
      <c r="B29" s="35">
        <v>621.95121951219517</v>
      </c>
      <c r="C29" s="20">
        <v>432</v>
      </c>
      <c r="D29" s="21">
        <v>0.20571428571428568</v>
      </c>
      <c r="E29" s="21">
        <v>0.29428571428571432</v>
      </c>
      <c r="F29" s="34">
        <v>23203.61111111112</v>
      </c>
      <c r="G29" s="34">
        <v>49296.944444444453</v>
      </c>
      <c r="H29" s="35">
        <v>12.854972222222226</v>
      </c>
      <c r="I29" s="35">
        <v>0.82400000000000007</v>
      </c>
      <c r="J29" s="35">
        <v>0.28181944444444451</v>
      </c>
      <c r="K29" s="35">
        <v>0.25177777777777782</v>
      </c>
      <c r="L29" s="35">
        <v>0.64518055555555576</v>
      </c>
      <c r="M29" s="35">
        <v>2.5120555555555564</v>
      </c>
      <c r="N29" s="35">
        <v>0.6709305555555557</v>
      </c>
      <c r="O29" s="35">
        <v>1.3490138888888892</v>
      </c>
      <c r="P29" s="35">
        <v>0.51500000000000001</v>
      </c>
      <c r="Q29" s="35">
        <v>3.4333333333333348E-2</v>
      </c>
      <c r="R29" s="35">
        <v>3.3718194444444456</v>
      </c>
      <c r="S29" s="35">
        <v>8.8122222222222248</v>
      </c>
      <c r="T29" s="35">
        <v>7.2686527777777803</v>
      </c>
      <c r="U29" s="35">
        <v>2.6837222222222228</v>
      </c>
      <c r="V29" s="35">
        <v>0.88122222222222246</v>
      </c>
      <c r="W29" s="35">
        <v>7.3788055555555578</v>
      </c>
      <c r="X29" s="34">
        <v>3603.8485672453457</v>
      </c>
      <c r="Y29" s="35">
        <v>0.39024390243902435</v>
      </c>
      <c r="Z29" s="35">
        <v>0.4973488865323436</v>
      </c>
      <c r="AA29" s="21">
        <v>2.1245376078914915</v>
      </c>
      <c r="AB29" s="20">
        <v>-49.7</v>
      </c>
      <c r="AC29" s="20">
        <v>-0.7</v>
      </c>
      <c r="AH29" s="105">
        <f t="shared" si="0"/>
        <v>1.0515626644217615</v>
      </c>
    </row>
    <row r="30" spans="1:34">
      <c r="A30" s="20">
        <v>2100</v>
      </c>
      <c r="B30" s="35">
        <v>640.2439024390244</v>
      </c>
      <c r="C30" s="20">
        <v>419</v>
      </c>
      <c r="D30" s="21">
        <v>0.19952380952380952</v>
      </c>
      <c r="E30" s="21">
        <v>0.30047619047619045</v>
      </c>
      <c r="F30" s="34">
        <v>18493.269689737466</v>
      </c>
      <c r="G30" s="34">
        <v>50675.775656324578</v>
      </c>
      <c r="H30" s="35">
        <v>12.374527446300714</v>
      </c>
      <c r="I30" s="35">
        <v>2.24690214797136</v>
      </c>
      <c r="J30" s="35">
        <v>0.21987112171837705</v>
      </c>
      <c r="K30" s="35">
        <v>0.72135799522673016</v>
      </c>
      <c r="L30" s="35">
        <v>2.5239999999999996</v>
      </c>
      <c r="M30" s="35">
        <v>1.8719164677804296</v>
      </c>
      <c r="N30" s="35">
        <v>0.82526968973747017</v>
      </c>
      <c r="O30" s="35">
        <v>1.7905942720763723</v>
      </c>
      <c r="P30" s="35">
        <v>0.25450835322195703</v>
      </c>
      <c r="Q30" s="35">
        <v>1.9577565632458233E-2</v>
      </c>
      <c r="R30" s="35">
        <v>1.6445155131264917</v>
      </c>
      <c r="S30" s="35">
        <v>4.8010214797136035</v>
      </c>
      <c r="T30" s="35">
        <v>4.5853670644391409</v>
      </c>
      <c r="U30" s="35">
        <v>1.569217183770883</v>
      </c>
      <c r="V30" s="35">
        <v>0</v>
      </c>
      <c r="W30" s="35">
        <v>5.4470811455847254</v>
      </c>
      <c r="X30" s="34">
        <v>3465.8564218766096</v>
      </c>
      <c r="Y30" s="35">
        <v>0.28579952267303099</v>
      </c>
      <c r="Z30" s="35">
        <v>0.46089150546677882</v>
      </c>
      <c r="AA30" s="21">
        <v>2.7402280130293164</v>
      </c>
      <c r="AH30" s="105"/>
    </row>
    <row r="31" spans="1:34">
      <c r="A31" s="20">
        <v>2160</v>
      </c>
      <c r="B31" s="35">
        <v>658.53658536585374</v>
      </c>
      <c r="C31" s="20">
        <v>378</v>
      </c>
      <c r="D31" s="21">
        <v>0.18</v>
      </c>
      <c r="E31" s="21">
        <v>0.32</v>
      </c>
      <c r="F31" s="34">
        <v>23182.222222222223</v>
      </c>
      <c r="G31" s="34">
        <v>48515.555555555555</v>
      </c>
      <c r="H31" s="35">
        <v>12.956444444444445</v>
      </c>
      <c r="I31" s="35">
        <v>0.97777777777777786</v>
      </c>
      <c r="J31" s="35">
        <v>0.2951111111111111</v>
      </c>
      <c r="K31" s="35">
        <v>0.56711111111111112</v>
      </c>
      <c r="L31" s="35">
        <v>1.8435555555555554</v>
      </c>
      <c r="M31" s="35">
        <v>2.6204444444444444</v>
      </c>
      <c r="N31" s="35">
        <v>1.7102222222222223</v>
      </c>
      <c r="O31" s="35">
        <v>3.8577777777777782</v>
      </c>
      <c r="P31" s="35">
        <v>1.2888888888888888</v>
      </c>
      <c r="Q31" s="35">
        <v>8.1777777777777783E-2</v>
      </c>
      <c r="R31" s="35">
        <v>3.7866666666666666</v>
      </c>
      <c r="S31" s="35">
        <v>8.7644444444444449</v>
      </c>
      <c r="T31" s="35">
        <v>9.658666666666667</v>
      </c>
      <c r="U31" s="35">
        <v>7.9466666666666663</v>
      </c>
      <c r="V31" s="35">
        <v>2.3644444444444446</v>
      </c>
      <c r="W31" s="35">
        <v>22.8</v>
      </c>
      <c r="X31" s="34">
        <v>3481.7555498851743</v>
      </c>
      <c r="Y31" s="35">
        <v>0.30761812921890069</v>
      </c>
      <c r="Z31" s="35">
        <v>0.4433179723502304</v>
      </c>
      <c r="AA31" s="21">
        <v>2.0927914110429446</v>
      </c>
      <c r="AB31" s="20">
        <v>-49.1</v>
      </c>
      <c r="AC31" s="20">
        <v>-1.7</v>
      </c>
      <c r="AH31" s="105">
        <f t="shared" si="0"/>
        <v>1.0498475128825324</v>
      </c>
    </row>
    <row r="32" spans="1:34">
      <c r="A32" s="20">
        <v>2220</v>
      </c>
      <c r="B32" s="35">
        <v>676.82926829268297</v>
      </c>
      <c r="C32" s="20">
        <v>347</v>
      </c>
      <c r="D32" s="21">
        <v>0.16523809523809524</v>
      </c>
      <c r="E32" s="21">
        <v>0.33476190476190476</v>
      </c>
      <c r="F32" s="34">
        <v>23115.936599423629</v>
      </c>
      <c r="G32" s="34">
        <v>57799.971181556197</v>
      </c>
      <c r="H32" s="35">
        <v>12.706674351585013</v>
      </c>
      <c r="I32" s="35">
        <v>1.0676685878962535</v>
      </c>
      <c r="J32" s="35">
        <v>0.4355763688760807</v>
      </c>
      <c r="K32" s="35">
        <v>0.3059164265129683</v>
      </c>
      <c r="L32" s="35">
        <v>1.3371181556195966</v>
      </c>
      <c r="M32" s="35">
        <v>2.0542997118155619</v>
      </c>
      <c r="N32" s="35">
        <v>1.4222074927953889</v>
      </c>
      <c r="O32" s="35">
        <v>3.2678357348703169</v>
      </c>
      <c r="P32" s="35">
        <v>1.039305475504323</v>
      </c>
      <c r="Q32" s="35">
        <v>4.0518731988472625E-3</v>
      </c>
      <c r="R32" s="35">
        <v>1.8010576368876081</v>
      </c>
      <c r="S32" s="35">
        <v>3.8796685878962536</v>
      </c>
      <c r="T32" s="35">
        <v>5.2998501440922192</v>
      </c>
      <c r="U32" s="35">
        <v>7.9031786743515848</v>
      </c>
      <c r="V32" s="35">
        <v>2.1333112391930835</v>
      </c>
      <c r="W32" s="35">
        <v>19.505717579250721</v>
      </c>
      <c r="X32" s="34">
        <v>4196.2053243123992</v>
      </c>
      <c r="Y32" s="35">
        <v>0.22878787878787879</v>
      </c>
      <c r="Z32" s="35">
        <v>0.43521388716676995</v>
      </c>
      <c r="AA32" s="21">
        <v>2.5004382120946542</v>
      </c>
      <c r="AH32" s="105"/>
    </row>
    <row r="33" spans="1:34">
      <c r="A33" s="20">
        <v>2280</v>
      </c>
      <c r="B33" s="35">
        <v>695.1219512195122</v>
      </c>
      <c r="C33" s="20">
        <v>366</v>
      </c>
      <c r="D33" s="21">
        <v>0.17428571428571427</v>
      </c>
      <c r="E33" s="21">
        <v>0.32571428571428573</v>
      </c>
      <c r="F33" s="34">
        <v>24089.508196721319</v>
      </c>
      <c r="G33" s="34">
        <v>27434.75409836066</v>
      </c>
      <c r="H33" s="35">
        <v>8.2192131147540994</v>
      </c>
      <c r="I33" s="35">
        <v>1.2128852459016397</v>
      </c>
      <c r="J33" s="35">
        <v>0.32144262295081971</v>
      </c>
      <c r="K33" s="35">
        <v>0.53075409836065579</v>
      </c>
      <c r="L33" s="35">
        <v>2.6836721311475413</v>
      </c>
      <c r="M33" s="35">
        <v>2.4108196721311477</v>
      </c>
      <c r="N33" s="35">
        <v>2.6425573770491808</v>
      </c>
      <c r="O33" s="35">
        <v>6.3933442622950825</v>
      </c>
      <c r="P33" s="35">
        <v>2.1099344262295086</v>
      </c>
      <c r="Q33" s="35">
        <v>0.10839344262295084</v>
      </c>
      <c r="R33" s="35">
        <v>4.3488196721311478</v>
      </c>
      <c r="S33" s="35">
        <v>6.0831147540983617</v>
      </c>
      <c r="T33" s="35">
        <v>8.0790491803278712</v>
      </c>
      <c r="U33" s="35">
        <v>12.119508196721315</v>
      </c>
      <c r="V33" s="35">
        <v>3.3751475409836074</v>
      </c>
      <c r="W33" s="35">
        <v>32.904885245901646</v>
      </c>
      <c r="X33" s="34">
        <v>2908.6586090746978</v>
      </c>
      <c r="Y33" s="35">
        <v>0.19777158774373257</v>
      </c>
      <c r="Z33" s="35">
        <v>0.41332943583747445</v>
      </c>
      <c r="AA33" s="21">
        <v>1.1388673390224979</v>
      </c>
      <c r="AB33" s="20">
        <v>-49.3</v>
      </c>
      <c r="AC33" s="20">
        <v>-1.7</v>
      </c>
      <c r="AH33" s="105">
        <f t="shared" si="0"/>
        <v>1.05006837067424</v>
      </c>
    </row>
    <row r="34" spans="1:34">
      <c r="A34" s="20">
        <v>2340</v>
      </c>
      <c r="B34" s="35">
        <v>713.41463414634154</v>
      </c>
      <c r="C34" s="20">
        <v>358</v>
      </c>
      <c r="D34" s="21">
        <v>0.17047619047619048</v>
      </c>
      <c r="E34" s="21">
        <v>0.32952380952380955</v>
      </c>
      <c r="F34" s="34">
        <v>15173.743016759778</v>
      </c>
      <c r="G34" s="34">
        <v>26365.586592178774</v>
      </c>
      <c r="H34" s="35">
        <v>8.1184357541899441</v>
      </c>
      <c r="I34" s="35">
        <v>0.84277094972067046</v>
      </c>
      <c r="J34" s="35">
        <v>0.28414525139664809</v>
      </c>
      <c r="K34" s="35">
        <v>0.23388826815642461</v>
      </c>
      <c r="L34" s="35">
        <v>0.64560893854748613</v>
      </c>
      <c r="M34" s="35">
        <v>2.5186480446927373</v>
      </c>
      <c r="N34" s="35">
        <v>1.0360670391061453</v>
      </c>
      <c r="O34" s="35">
        <v>2.2151731843575417</v>
      </c>
      <c r="P34" s="35">
        <v>0.70359776536312857</v>
      </c>
      <c r="Q34" s="35">
        <v>0</v>
      </c>
      <c r="R34" s="35">
        <v>1.6178882681564248</v>
      </c>
      <c r="S34" s="35">
        <v>4.3646256983240228</v>
      </c>
      <c r="T34" s="35">
        <v>4.4922011173184355</v>
      </c>
      <c r="U34" s="35">
        <v>5.9767150837988838</v>
      </c>
      <c r="V34" s="35">
        <v>1.0341340782122905</v>
      </c>
      <c r="W34" s="35">
        <v>8.5997430167597759</v>
      </c>
      <c r="X34" s="34">
        <v>2942.1915444348583</v>
      </c>
      <c r="Y34" s="35">
        <v>0.36227544910179638</v>
      </c>
      <c r="Z34" s="35">
        <v>0.46771378708551486</v>
      </c>
      <c r="AA34" s="21">
        <v>1.737579617834395</v>
      </c>
      <c r="AH34" s="105"/>
    </row>
    <row r="35" spans="1:34">
      <c r="A35" s="20">
        <v>2400</v>
      </c>
      <c r="B35" s="35">
        <v>731.70731707317077</v>
      </c>
      <c r="C35" s="20">
        <v>455</v>
      </c>
      <c r="D35" s="21">
        <v>0.21666666666666665</v>
      </c>
      <c r="E35" s="21">
        <v>0.28333333333333333</v>
      </c>
      <c r="F35" s="34">
        <v>16123.846153846156</v>
      </c>
      <c r="G35" s="34">
        <v>97213.846153846156</v>
      </c>
      <c r="H35" s="35">
        <v>34.767615384615389</v>
      </c>
      <c r="I35" s="35">
        <v>3.3411538461538464</v>
      </c>
      <c r="J35" s="35">
        <v>0.29292307692307695</v>
      </c>
      <c r="K35" s="35">
        <v>0.75323076923076926</v>
      </c>
      <c r="L35" s="35">
        <v>1.6660000000000001</v>
      </c>
      <c r="M35" s="35">
        <v>1.8569230769230771</v>
      </c>
      <c r="N35" s="35">
        <v>1.2972307692307692</v>
      </c>
      <c r="O35" s="35">
        <v>1.7784615384615388</v>
      </c>
      <c r="P35" s="35">
        <v>0.38053846153846155</v>
      </c>
      <c r="Q35" s="35">
        <v>4.1846153846153852E-2</v>
      </c>
      <c r="R35" s="35">
        <v>1.0723076923076922</v>
      </c>
      <c r="S35" s="35">
        <v>2.1655384615384614</v>
      </c>
      <c r="T35" s="35">
        <v>2.539538461538462</v>
      </c>
      <c r="U35" s="35">
        <v>2.4532307692307693</v>
      </c>
      <c r="V35" s="35">
        <v>0.31384615384615383</v>
      </c>
      <c r="W35" s="35">
        <v>0</v>
      </c>
      <c r="X35" s="34">
        <v>2550.9573810994439</v>
      </c>
      <c r="Y35" s="35">
        <v>0.45211930926216637</v>
      </c>
      <c r="Z35" s="35">
        <v>0.7294117647058822</v>
      </c>
      <c r="AA35" s="21">
        <v>6.0291970802919703</v>
      </c>
      <c r="AB35" s="20">
        <v>-48.9</v>
      </c>
      <c r="AC35" s="20">
        <v>-3.5</v>
      </c>
      <c r="AH35" s="105">
        <f t="shared" si="0"/>
        <v>1.0477342025023657</v>
      </c>
    </row>
    <row r="36" spans="1:34">
      <c r="A36" s="20">
        <v>2460</v>
      </c>
      <c r="B36" s="35">
        <v>750</v>
      </c>
      <c r="C36" s="20">
        <v>371</v>
      </c>
      <c r="D36" s="21">
        <v>0.17666666666666667</v>
      </c>
      <c r="E36" s="21">
        <v>0.32333333333333336</v>
      </c>
      <c r="F36" s="34">
        <v>13049.245283018869</v>
      </c>
      <c r="G36" s="34">
        <v>53899.056603773592</v>
      </c>
      <c r="H36" s="35">
        <v>18.82715094339623</v>
      </c>
      <c r="I36" s="35">
        <v>1.4458490566037736</v>
      </c>
      <c r="J36" s="35">
        <v>0.24158490566037738</v>
      </c>
      <c r="K36" s="35">
        <v>0.29283018867924532</v>
      </c>
      <c r="L36" s="35">
        <v>0.21779245283018867</v>
      </c>
      <c r="M36" s="35">
        <v>2.4762452830188679</v>
      </c>
      <c r="N36" s="35">
        <v>0.21230188679245288</v>
      </c>
      <c r="O36" s="35">
        <v>0.10798113207547171</v>
      </c>
      <c r="P36" s="35">
        <v>3.111320754716982E-2</v>
      </c>
      <c r="Q36" s="35">
        <v>3.660377358490566E-3</v>
      </c>
      <c r="R36" s="35">
        <v>1.1804716981132077</v>
      </c>
      <c r="S36" s="35">
        <v>4.225905660377359</v>
      </c>
      <c r="T36" s="35">
        <v>4.3247358490566041</v>
      </c>
      <c r="U36" s="35">
        <v>0.42826415094339626</v>
      </c>
      <c r="V36" s="35">
        <v>0</v>
      </c>
      <c r="W36" s="35">
        <v>0</v>
      </c>
      <c r="X36" s="34">
        <v>2658.6620926243568</v>
      </c>
      <c r="Y36" s="35">
        <v>1.3445378151260508</v>
      </c>
      <c r="Z36" s="35">
        <v>1.9661016949152545</v>
      </c>
      <c r="AA36" s="21">
        <v>4.1304347826086962</v>
      </c>
      <c r="AH36" s="105"/>
    </row>
    <row r="37" spans="1:34">
      <c r="A37" s="20">
        <v>2520</v>
      </c>
      <c r="B37" s="35">
        <v>768.29268292682934</v>
      </c>
      <c r="C37" s="20">
        <v>356</v>
      </c>
      <c r="D37" s="21">
        <v>0.16952380952380952</v>
      </c>
      <c r="E37" s="21">
        <v>0.33047619047619048</v>
      </c>
      <c r="F37" s="34">
        <v>28793.20224719101</v>
      </c>
      <c r="G37" s="34">
        <v>54915.674157303372</v>
      </c>
      <c r="H37" s="35">
        <v>16.83729775280899</v>
      </c>
      <c r="I37" s="35">
        <v>1.8363707865168539</v>
      </c>
      <c r="J37" s="35">
        <v>0.3177584269662922</v>
      </c>
      <c r="K37" s="35">
        <v>0.73883707865168535</v>
      </c>
      <c r="L37" s="35">
        <v>2.7662528089887641</v>
      </c>
      <c r="M37" s="35">
        <v>2.1697247191011235</v>
      </c>
      <c r="N37" s="35">
        <v>2.2126123595505618</v>
      </c>
      <c r="O37" s="35">
        <v>4.6922977528089893</v>
      </c>
      <c r="P37" s="35">
        <v>2.0274157303370788</v>
      </c>
      <c r="Q37" s="35">
        <v>0.16765168539325842</v>
      </c>
      <c r="R37" s="35">
        <v>4.4564157303370795</v>
      </c>
      <c r="S37" s="35">
        <v>10.191662921348314</v>
      </c>
      <c r="T37" s="35">
        <v>9.5054606741573036</v>
      </c>
      <c r="U37" s="35">
        <v>9.2344887640449436</v>
      </c>
      <c r="V37" s="35">
        <v>1.8753595505617977</v>
      </c>
      <c r="W37" s="35">
        <v>22.233342696629212</v>
      </c>
      <c r="X37" s="34">
        <v>2940.8080175383648</v>
      </c>
      <c r="Y37" s="35">
        <v>0.26708949964763917</v>
      </c>
      <c r="Z37" s="35">
        <v>0.47154133776485246</v>
      </c>
      <c r="AA37" s="21">
        <v>1.9072444143534193</v>
      </c>
      <c r="AB37" s="20">
        <v>-49</v>
      </c>
      <c r="AC37" s="20">
        <v>-6</v>
      </c>
      <c r="AH37" s="105">
        <f t="shared" si="0"/>
        <v>1.0452155625657202</v>
      </c>
    </row>
    <row r="38" spans="1:34">
      <c r="A38" s="20">
        <v>2580</v>
      </c>
      <c r="B38" s="35">
        <v>786.58536585365857</v>
      </c>
      <c r="C38" s="20">
        <v>339</v>
      </c>
      <c r="D38" s="21">
        <v>0.16142857142857142</v>
      </c>
      <c r="E38" s="21">
        <v>0.33857142857142858</v>
      </c>
      <c r="F38" s="34">
        <v>1405.2212389380531</v>
      </c>
      <c r="G38" s="34">
        <v>269865.39823008853</v>
      </c>
      <c r="H38" s="35">
        <v>61.120831858407087</v>
      </c>
      <c r="I38" s="35">
        <v>2.5587610619469028</v>
      </c>
      <c r="J38" s="35">
        <v>1.0109203539823008</v>
      </c>
      <c r="K38" s="35">
        <v>0.71729203539823017</v>
      </c>
      <c r="L38" s="35">
        <v>2.8691681415929207</v>
      </c>
      <c r="M38" s="35">
        <v>3.0914867256637169</v>
      </c>
      <c r="N38" s="35">
        <v>3.0138849557522125</v>
      </c>
      <c r="O38" s="35">
        <v>7.1855044247787614</v>
      </c>
      <c r="P38" s="35">
        <v>2.3574159292035399</v>
      </c>
      <c r="Q38" s="35">
        <v>0.11325663716814159</v>
      </c>
      <c r="R38" s="35">
        <v>7.6490176991150438</v>
      </c>
      <c r="S38" s="35">
        <v>13.905398230088496</v>
      </c>
      <c r="T38" s="35">
        <v>14.066893805309734</v>
      </c>
      <c r="U38" s="35">
        <v>13.169230088495576</v>
      </c>
      <c r="V38" s="35">
        <v>3.2173274336283186</v>
      </c>
      <c r="W38" s="35">
        <v>41.334477876106192</v>
      </c>
      <c r="X38" s="34">
        <v>4237.8631183716489</v>
      </c>
      <c r="Y38" s="35">
        <v>0.25</v>
      </c>
      <c r="Z38" s="35">
        <v>0.41943957968476359</v>
      </c>
      <c r="AA38" s="21">
        <v>192.044776119403</v>
      </c>
      <c r="AH38" s="105"/>
    </row>
    <row r="39" spans="1:34">
      <c r="A39" s="20">
        <v>2640</v>
      </c>
      <c r="B39" s="35">
        <v>804.8780487804878</v>
      </c>
      <c r="C39" s="20">
        <v>442</v>
      </c>
      <c r="D39" s="21">
        <v>0.21047619047619046</v>
      </c>
      <c r="E39" s="21">
        <v>0.28952380952380952</v>
      </c>
      <c r="F39" s="34">
        <v>7565.6108597285074</v>
      </c>
      <c r="G39" s="34">
        <v>48268.597285067874</v>
      </c>
      <c r="H39" s="35">
        <v>9.9384615384615387</v>
      </c>
      <c r="I39" s="35">
        <v>0.63688687782805442</v>
      </c>
      <c r="J39" s="35">
        <v>0.20358371040723983</v>
      </c>
      <c r="K39" s="35">
        <v>0.26961085972850679</v>
      </c>
      <c r="L39" s="35">
        <v>1.3563076923076922</v>
      </c>
      <c r="M39" s="35">
        <v>1.3975746606334842</v>
      </c>
      <c r="N39" s="35">
        <v>1.383819004524887</v>
      </c>
      <c r="O39" s="35">
        <v>3.2931040723981906</v>
      </c>
      <c r="P39" s="35">
        <v>1.0426787330316742</v>
      </c>
      <c r="Q39" s="35">
        <v>0</v>
      </c>
      <c r="R39" s="35">
        <v>3.0867692307692312</v>
      </c>
      <c r="S39" s="35">
        <v>5.2532850678733034</v>
      </c>
      <c r="T39" s="35">
        <v>7.796705882352942</v>
      </c>
      <c r="U39" s="35">
        <v>9.155764705882353</v>
      </c>
      <c r="V39" s="35">
        <v>1.9464253393665161</v>
      </c>
      <c r="W39" s="35">
        <v>22.436850678733034</v>
      </c>
      <c r="X39" s="34">
        <v>4564.2559833506766</v>
      </c>
      <c r="Y39" s="35">
        <v>0.19878296146044627</v>
      </c>
      <c r="Z39" s="35">
        <v>0.42021720969089388</v>
      </c>
      <c r="AA39" s="21">
        <v>6.38</v>
      </c>
      <c r="AB39" s="20">
        <v>-47.3</v>
      </c>
      <c r="AC39" s="20">
        <v>-12</v>
      </c>
      <c r="AH39" s="105">
        <f t="shared" si="0"/>
        <v>1.0370525873832266</v>
      </c>
    </row>
    <row r="40" spans="1:34">
      <c r="A40" s="20">
        <v>2700</v>
      </c>
      <c r="B40" s="35">
        <v>823.17073170731715</v>
      </c>
      <c r="C40" s="20">
        <v>420</v>
      </c>
      <c r="D40" s="21">
        <v>0.2</v>
      </c>
      <c r="E40" s="21">
        <v>0.3</v>
      </c>
      <c r="F40" s="34">
        <v>19935</v>
      </c>
      <c r="G40" s="34">
        <v>76335</v>
      </c>
      <c r="H40" s="35">
        <v>12.947999999999999</v>
      </c>
      <c r="I40" s="35">
        <v>0.76649999999999996</v>
      </c>
      <c r="J40" s="35">
        <v>0.60899999999999999</v>
      </c>
      <c r="K40" s="35">
        <v>0.1875</v>
      </c>
      <c r="L40" s="35">
        <v>0.92699999999999982</v>
      </c>
      <c r="M40" s="35">
        <v>1.92</v>
      </c>
      <c r="N40" s="35">
        <v>0.87749999999999995</v>
      </c>
      <c r="O40" s="35">
        <v>1.7565</v>
      </c>
      <c r="P40" s="35">
        <v>0.47249999999999998</v>
      </c>
      <c r="Q40" s="35">
        <v>9.9000000000000005E-2</v>
      </c>
      <c r="R40" s="35">
        <v>1.4354999999999998</v>
      </c>
      <c r="S40" s="35">
        <v>3.1919999999999997</v>
      </c>
      <c r="T40" s="35">
        <v>3.669</v>
      </c>
      <c r="U40" s="35">
        <v>3.72</v>
      </c>
      <c r="V40" s="35">
        <v>0.61349999999999993</v>
      </c>
      <c r="W40" s="35">
        <v>6.6150000000000002</v>
      </c>
      <c r="X40" s="34">
        <v>5566.0067811440449</v>
      </c>
      <c r="Y40" s="35">
        <v>0.2022653721682848</v>
      </c>
      <c r="Z40" s="35">
        <v>0.49957301451750641</v>
      </c>
      <c r="AA40" s="21">
        <v>3.8291948833709557</v>
      </c>
      <c r="AH40" s="105"/>
    </row>
    <row r="41" spans="1:34">
      <c r="A41" s="20">
        <v>2760</v>
      </c>
      <c r="B41" s="35">
        <v>841.46341463414637</v>
      </c>
      <c r="C41" s="20">
        <v>426</v>
      </c>
      <c r="D41" s="21">
        <v>0.20285714285714287</v>
      </c>
      <c r="E41" s="21">
        <v>0.29714285714285715</v>
      </c>
      <c r="F41" s="34">
        <v>144970.14084507042</v>
      </c>
      <c r="G41" s="34">
        <v>31405.070422535209</v>
      </c>
      <c r="H41" s="35">
        <v>5.4006760563380274</v>
      </c>
      <c r="I41" s="35">
        <v>0.44236619718309855</v>
      </c>
      <c r="J41" s="35">
        <v>0.75729577464788722</v>
      </c>
      <c r="K41" s="35">
        <v>0.10546478873239434</v>
      </c>
      <c r="L41" s="35">
        <v>0.19774647887323946</v>
      </c>
      <c r="M41" s="35">
        <v>2.1122253521126759</v>
      </c>
      <c r="N41" s="35">
        <v>0.14208450704225351</v>
      </c>
      <c r="O41" s="35">
        <v>0.19335211267605631</v>
      </c>
      <c r="P41" s="35">
        <v>3.8084507042253517E-2</v>
      </c>
      <c r="Q41" s="35">
        <v>2.6366197183098586E-2</v>
      </c>
      <c r="R41" s="35">
        <v>2.2059718309859155</v>
      </c>
      <c r="S41" s="35">
        <v>5.7654084507042249</v>
      </c>
      <c r="T41" s="35">
        <v>4.7092957746478863</v>
      </c>
      <c r="U41" s="35">
        <v>0.83639436619718299</v>
      </c>
      <c r="V41" s="35">
        <v>0.14354929577464789</v>
      </c>
      <c r="W41" s="35">
        <v>0</v>
      </c>
      <c r="X41" s="34">
        <v>5374.7806467786413</v>
      </c>
      <c r="Y41" s="35">
        <v>0.53333333333333321</v>
      </c>
      <c r="Z41" s="35">
        <v>0.73484848484848486</v>
      </c>
      <c r="AA41" s="21">
        <v>0.21663130241487319</v>
      </c>
      <c r="AB41" s="20">
        <v>-47.4</v>
      </c>
      <c r="AC41" s="20">
        <v>-3.6</v>
      </c>
      <c r="AH41" s="105">
        <f t="shared" si="0"/>
        <v>1.0459794247323115</v>
      </c>
    </row>
    <row r="42" spans="1:34">
      <c r="A42" s="20">
        <v>2820</v>
      </c>
      <c r="B42" s="35">
        <v>859.7560975609756</v>
      </c>
      <c r="C42" s="20">
        <v>369</v>
      </c>
      <c r="D42" s="21">
        <v>0.17571428571428568</v>
      </c>
      <c r="E42" s="21">
        <v>0.32428571428571429</v>
      </c>
      <c r="F42" s="34">
        <v>10298.048780487807</v>
      </c>
      <c r="G42" s="34">
        <v>26907.804878048784</v>
      </c>
      <c r="H42" s="35">
        <v>4.0952276422764236</v>
      </c>
      <c r="I42" s="35">
        <v>0.30820325203252036</v>
      </c>
      <c r="J42" s="35">
        <v>0.20485365853658538</v>
      </c>
      <c r="K42" s="35">
        <v>8.6739837398374001E-2</v>
      </c>
      <c r="L42" s="35">
        <v>0.26391056910569111</v>
      </c>
      <c r="M42" s="35">
        <v>2.799666666666667</v>
      </c>
      <c r="N42" s="35">
        <v>0.24545528455284557</v>
      </c>
      <c r="O42" s="35">
        <v>0.35803252032520333</v>
      </c>
      <c r="P42" s="35">
        <v>6.8284552845528465E-2</v>
      </c>
      <c r="Q42" s="35">
        <v>2.3991869918699189E-2</v>
      </c>
      <c r="R42" s="35">
        <v>0.62194308943089449</v>
      </c>
      <c r="S42" s="35">
        <v>2.1629593495934962</v>
      </c>
      <c r="T42" s="35">
        <v>2.2663089430894314</v>
      </c>
      <c r="U42" s="35">
        <v>1.6646666666666672</v>
      </c>
      <c r="V42" s="35">
        <v>0.25652845528455293</v>
      </c>
      <c r="W42" s="35">
        <v>0</v>
      </c>
      <c r="X42" s="34">
        <v>6110.6454316848285</v>
      </c>
      <c r="Y42" s="35">
        <v>0.3286713286713287</v>
      </c>
      <c r="Z42" s="35">
        <v>0.68556701030927836</v>
      </c>
      <c r="AA42" s="21">
        <v>2.6129032258064515</v>
      </c>
      <c r="AH42" s="105"/>
    </row>
    <row r="43" spans="1:34">
      <c r="A43" s="20">
        <v>2280</v>
      </c>
      <c r="B43" s="35">
        <v>695.1219512195122</v>
      </c>
      <c r="C43" s="20">
        <v>459</v>
      </c>
      <c r="D43" s="21">
        <v>0.21857142857142856</v>
      </c>
      <c r="E43" s="21">
        <v>0.28142857142857147</v>
      </c>
      <c r="F43" s="34">
        <v>45773.529411764714</v>
      </c>
      <c r="G43" s="34">
        <v>63258.888888888905</v>
      </c>
      <c r="H43" s="35">
        <v>5.6447581699346427</v>
      </c>
      <c r="I43" s="35">
        <v>0.75323529411764722</v>
      </c>
      <c r="J43" s="35">
        <v>0.35279738562091517</v>
      </c>
      <c r="K43" s="35">
        <v>0.1892745098039216</v>
      </c>
      <c r="L43" s="35">
        <v>1.2167647058823532</v>
      </c>
      <c r="M43" s="35">
        <v>1.9365228758169939</v>
      </c>
      <c r="N43" s="35">
        <v>1.2270653594771244</v>
      </c>
      <c r="O43" s="35">
        <v>2.7245228758169939</v>
      </c>
      <c r="P43" s="35">
        <v>0.55881045751633995</v>
      </c>
      <c r="Q43" s="35">
        <v>0.13133333333333336</v>
      </c>
      <c r="R43" s="35">
        <v>4.690660130718955</v>
      </c>
      <c r="S43" s="35">
        <v>8.1169150326797403</v>
      </c>
      <c r="T43" s="35">
        <v>8.6989019607843154</v>
      </c>
      <c r="U43" s="35">
        <v>6.8640980392156887</v>
      </c>
      <c r="V43" s="35">
        <v>1.5386601307189547</v>
      </c>
      <c r="W43" s="35">
        <v>13.784849673202617</v>
      </c>
      <c r="X43" s="34">
        <v>9887.3012678607356</v>
      </c>
      <c r="Y43" s="35">
        <v>0.15555555555555556</v>
      </c>
      <c r="Z43" s="35">
        <v>0.45037807183364836</v>
      </c>
      <c r="AA43" s="21">
        <v>1.3819971870604784</v>
      </c>
      <c r="AB43" s="20">
        <v>-48.7</v>
      </c>
      <c r="AC43" s="20">
        <v>-9</v>
      </c>
      <c r="AH43" s="105">
        <f t="shared" si="0"/>
        <v>1.0417323662356774</v>
      </c>
    </row>
    <row r="44" spans="1:34">
      <c r="A44" s="20">
        <v>2940</v>
      </c>
      <c r="B44" s="35">
        <v>896.34146341463418</v>
      </c>
      <c r="C44" s="20">
        <v>413</v>
      </c>
      <c r="D44" s="21">
        <v>0.19666666666666666</v>
      </c>
      <c r="E44" s="21">
        <v>0.30333333333333334</v>
      </c>
      <c r="F44" s="34">
        <v>75730.508474576287</v>
      </c>
      <c r="G44" s="34">
        <v>23752.542372881358</v>
      </c>
      <c r="H44" s="35">
        <v>4.625576271186441</v>
      </c>
      <c r="I44" s="35">
        <v>4.901661016949153</v>
      </c>
      <c r="J44" s="35">
        <v>0.38250847457627118</v>
      </c>
      <c r="K44" s="35">
        <v>2.4030169491525428</v>
      </c>
      <c r="L44" s="35">
        <v>13.258237288135595</v>
      </c>
      <c r="M44" s="35">
        <v>2.2595762711864409</v>
      </c>
      <c r="N44" s="35">
        <v>11.862389830508477</v>
      </c>
      <c r="O44" s="35">
        <v>22.601932203389829</v>
      </c>
      <c r="P44" s="35">
        <v>6.2712881355932204</v>
      </c>
      <c r="Q44" s="35">
        <v>0.48738983050847462</v>
      </c>
      <c r="R44" s="35">
        <v>11.607898305084747</v>
      </c>
      <c r="S44" s="35">
        <v>13.372372881355934</v>
      </c>
      <c r="T44" s="35">
        <v>18.610271186440681</v>
      </c>
      <c r="U44" s="35">
        <v>23.72169491525424</v>
      </c>
      <c r="V44" s="35">
        <v>4.7643898305084749</v>
      </c>
      <c r="W44" s="35">
        <v>64.446508474576277</v>
      </c>
      <c r="X44" s="34">
        <v>2493.1196373644161</v>
      </c>
      <c r="Y44" s="35">
        <v>0.18124709167054445</v>
      </c>
      <c r="Z44" s="35">
        <v>0.52483963422956204</v>
      </c>
      <c r="AA44" s="21">
        <v>0.31364562118126271</v>
      </c>
      <c r="AH44" s="105"/>
    </row>
    <row r="45" spans="1:34">
      <c r="A45" s="20">
        <v>3000</v>
      </c>
      <c r="B45" s="35">
        <v>914.63414634146352</v>
      </c>
      <c r="C45" s="20">
        <v>413</v>
      </c>
      <c r="D45" s="21">
        <v>0.19666666666666666</v>
      </c>
      <c r="E45" s="21">
        <v>0.30333333333333334</v>
      </c>
      <c r="F45" s="34">
        <v>72198.474576271197</v>
      </c>
      <c r="G45" s="34">
        <v>13233.559322033898</v>
      </c>
      <c r="H45" s="35">
        <v>3.806576271186441</v>
      </c>
      <c r="I45" s="35">
        <v>3.8713559322033899</v>
      </c>
      <c r="J45" s="35">
        <v>1.0380169491525424</v>
      </c>
      <c r="K45" s="35">
        <v>1.3896779661016951</v>
      </c>
      <c r="L45" s="35">
        <v>11.859305084745765</v>
      </c>
      <c r="M45" s="35">
        <v>0.88532203389830499</v>
      </c>
      <c r="N45" s="35">
        <v>11.958016949152542</v>
      </c>
      <c r="O45" s="35">
        <v>25.277949152542373</v>
      </c>
      <c r="P45" s="35">
        <v>7.946305084745763</v>
      </c>
      <c r="Q45" s="35">
        <v>0.64933898305084747</v>
      </c>
      <c r="R45" s="35">
        <v>12.690644067796612</v>
      </c>
      <c r="S45" s="35">
        <v>13.491135593220339</v>
      </c>
      <c r="T45" s="35">
        <v>20.906864406779665</v>
      </c>
      <c r="U45" s="35">
        <v>27.983271186440682</v>
      </c>
      <c r="V45" s="35">
        <v>7.1057118644067803</v>
      </c>
      <c r="W45" s="35">
        <v>68.735847457627131</v>
      </c>
      <c r="X45" s="34">
        <v>1723.5837685817594</v>
      </c>
      <c r="Y45" s="35">
        <v>0.11718038756665365</v>
      </c>
      <c r="Z45" s="35">
        <v>0.47306119958508752</v>
      </c>
      <c r="AA45" s="21">
        <v>0.18329416791283909</v>
      </c>
      <c r="AB45" s="20">
        <v>-48.7</v>
      </c>
      <c r="AC45" s="20">
        <v>-12</v>
      </c>
      <c r="AH45" s="105">
        <f t="shared" si="0"/>
        <v>1.0385787869231577</v>
      </c>
    </row>
    <row r="46" spans="1:34">
      <c r="A46" s="20">
        <v>3090</v>
      </c>
      <c r="B46" s="35">
        <v>942.07317073170736</v>
      </c>
      <c r="C46" s="20">
        <v>389</v>
      </c>
      <c r="D46" s="21">
        <v>0.18523809523809523</v>
      </c>
      <c r="E46" s="21">
        <v>0.3147619047619048</v>
      </c>
      <c r="F46" s="34">
        <v>137552.57069408742</v>
      </c>
      <c r="G46" s="34">
        <v>44383.856041131112</v>
      </c>
      <c r="H46" s="35">
        <v>5.2761053984575845</v>
      </c>
      <c r="I46" s="35">
        <v>0.42480719794344479</v>
      </c>
      <c r="J46" s="35">
        <v>0.57264010282776356</v>
      </c>
      <c r="K46" s="35">
        <v>9.3457583547557857E-2</v>
      </c>
      <c r="L46" s="35">
        <v>0.1070514138817481</v>
      </c>
      <c r="M46" s="35">
        <v>2.562437017994859</v>
      </c>
      <c r="N46" s="35">
        <v>5.0976863753213371E-2</v>
      </c>
      <c r="O46" s="35">
        <v>9.3457583547557857E-2</v>
      </c>
      <c r="P46" s="35">
        <v>2.8886889460154247E-2</v>
      </c>
      <c r="Q46" s="35">
        <v>2.5488431876606685E-2</v>
      </c>
      <c r="R46" s="35">
        <v>3.602365038560412</v>
      </c>
      <c r="S46" s="35">
        <v>6.2582596401028292</v>
      </c>
      <c r="T46" s="35">
        <v>5.5666735218509</v>
      </c>
      <c r="U46" s="35">
        <v>1.4018637532133678</v>
      </c>
      <c r="V46" s="35">
        <v>0</v>
      </c>
      <c r="W46" s="35">
        <v>0</v>
      </c>
      <c r="X46" s="34">
        <v>7785.3949329359157</v>
      </c>
      <c r="Y46" s="35">
        <v>0.87301587301587291</v>
      </c>
      <c r="Z46" s="35">
        <v>0.54545454545454541</v>
      </c>
      <c r="AA46" s="21">
        <v>0.32266831377393451</v>
      </c>
      <c r="AH46" s="105"/>
    </row>
    <row r="47" spans="1:34">
      <c r="A47" s="20">
        <v>3180</v>
      </c>
      <c r="B47" s="35">
        <v>969.51219512195132</v>
      </c>
      <c r="C47" s="20">
        <v>436</v>
      </c>
      <c r="D47" s="21">
        <v>0.20761904761904762</v>
      </c>
      <c r="E47" s="21">
        <v>0.29238095238095241</v>
      </c>
      <c r="F47" s="34">
        <v>51373.211009174316</v>
      </c>
      <c r="G47" s="34">
        <v>16448.440366972478</v>
      </c>
      <c r="H47" s="35">
        <v>2.3813623853211014</v>
      </c>
      <c r="I47" s="35">
        <v>0.24362844036697248</v>
      </c>
      <c r="J47" s="35">
        <v>0.42811009174311931</v>
      </c>
      <c r="K47" s="35">
        <v>5.210550458715596E-2</v>
      </c>
      <c r="L47" s="35">
        <v>9.1536697247706425E-2</v>
      </c>
      <c r="M47" s="35">
        <v>1.9166376146788993</v>
      </c>
      <c r="N47" s="35">
        <v>4.9288990825688085E-2</v>
      </c>
      <c r="O47" s="35">
        <v>5.773853211009175E-2</v>
      </c>
      <c r="P47" s="35">
        <v>8.4495412844036704E-3</v>
      </c>
      <c r="Q47" s="35">
        <v>0</v>
      </c>
      <c r="R47" s="35">
        <v>0.43233486238532109</v>
      </c>
      <c r="S47" s="35">
        <v>1.718073394495413</v>
      </c>
      <c r="T47" s="35">
        <v>1.9419862385321101</v>
      </c>
      <c r="U47" s="35">
        <v>1.2392660550458718</v>
      </c>
      <c r="V47" s="35">
        <v>0</v>
      </c>
      <c r="W47" s="35">
        <v>0</v>
      </c>
      <c r="X47" s="34">
        <v>6266.094420600858</v>
      </c>
      <c r="Y47" s="35">
        <v>0.56923076923076921</v>
      </c>
      <c r="Z47" s="35">
        <v>0.85365853658536595</v>
      </c>
      <c r="AA47" s="21">
        <v>0.32017543859649122</v>
      </c>
      <c r="AB47" s="20">
        <v>-47.6</v>
      </c>
      <c r="AC47" s="20">
        <v>-13.1</v>
      </c>
      <c r="AH47" s="105">
        <f t="shared" si="0"/>
        <v>1.0362242755144897</v>
      </c>
    </row>
    <row r="48" spans="1:34">
      <c r="A48" s="20">
        <v>3270</v>
      </c>
      <c r="B48" s="35">
        <v>996.95121951219517</v>
      </c>
      <c r="C48" s="20">
        <v>424</v>
      </c>
      <c r="D48" s="21">
        <v>0.20190476190476189</v>
      </c>
      <c r="E48" s="21">
        <v>0.29809523809523808</v>
      </c>
      <c r="F48" s="34">
        <v>10512.075471698114</v>
      </c>
      <c r="G48" s="34">
        <v>13523.962264150943</v>
      </c>
      <c r="H48" s="35">
        <v>2.1585188679245282</v>
      </c>
      <c r="I48" s="35">
        <v>8.4008018867924541</v>
      </c>
      <c r="J48" s="35">
        <v>3.3957547169811322E-2</v>
      </c>
      <c r="K48" s="35">
        <v>3.8091509433962267</v>
      </c>
      <c r="L48" s="35">
        <v>14.777438679245284</v>
      </c>
      <c r="M48" s="35">
        <v>1.815990566037736</v>
      </c>
      <c r="N48" s="35">
        <v>12.040165094339622</v>
      </c>
      <c r="O48" s="35">
        <v>18.286877358490564</v>
      </c>
      <c r="P48" s="35">
        <v>4.5872216981132077</v>
      </c>
      <c r="Q48" s="35">
        <v>0.41191981132075473</v>
      </c>
      <c r="R48" s="35">
        <v>10.977146226415094</v>
      </c>
      <c r="S48" s="35">
        <v>10.148877358490566</v>
      </c>
      <c r="T48" s="35">
        <v>11.476174528301886</v>
      </c>
      <c r="U48" s="35">
        <v>15.167212264150944</v>
      </c>
      <c r="V48" s="35">
        <v>3.388372641509434</v>
      </c>
      <c r="W48" s="35">
        <v>39.491150943396228</v>
      </c>
      <c r="X48" s="34">
        <v>1280.7606263982102</v>
      </c>
      <c r="Y48" s="35">
        <v>0.25776800879208711</v>
      </c>
      <c r="Z48" s="35">
        <v>0.65840465041175522</v>
      </c>
      <c r="AA48" s="21">
        <v>1.2865168539325842</v>
      </c>
      <c r="AH48" s="105"/>
    </row>
    <row r="49" spans="1:34">
      <c r="A49" s="20">
        <v>3360</v>
      </c>
      <c r="B49" s="35">
        <v>1024.3902439024391</v>
      </c>
      <c r="C49" s="20">
        <v>424</v>
      </c>
      <c r="D49" s="21">
        <v>0.20190476190476189</v>
      </c>
      <c r="E49" s="21">
        <v>0.29809523809523808</v>
      </c>
      <c r="F49" s="34">
        <v>73200.660377358494</v>
      </c>
      <c r="G49" s="34">
        <v>29454.481132075474</v>
      </c>
      <c r="H49" s="35">
        <v>5.7860707547169818</v>
      </c>
      <c r="I49" s="35">
        <v>0.84303301886792448</v>
      </c>
      <c r="J49" s="35">
        <v>0.49164622641509437</v>
      </c>
      <c r="K49" s="35">
        <v>0.22441509433962264</v>
      </c>
      <c r="L49" s="35">
        <v>0.43554245283018866</v>
      </c>
      <c r="M49" s="35">
        <v>2.1127500000000001</v>
      </c>
      <c r="N49" s="35">
        <v>0.22441509433962264</v>
      </c>
      <c r="O49" s="35">
        <v>0.26427830188679241</v>
      </c>
      <c r="P49" s="35">
        <v>3.9863207547169807E-2</v>
      </c>
      <c r="Q49" s="35">
        <v>6.3485849056603774E-2</v>
      </c>
      <c r="R49" s="35">
        <v>1.702306603773585</v>
      </c>
      <c r="S49" s="35">
        <v>4.6950000000000003</v>
      </c>
      <c r="T49" s="35">
        <v>4.2195943396226419</v>
      </c>
      <c r="U49" s="35">
        <v>0.54184433962264156</v>
      </c>
      <c r="V49" s="35">
        <v>0</v>
      </c>
      <c r="W49" s="35">
        <v>0</v>
      </c>
      <c r="X49" s="34">
        <v>4443.2071269487751</v>
      </c>
      <c r="Y49" s="35">
        <v>0.51525423728813557</v>
      </c>
      <c r="Z49" s="35">
        <v>0.84916201117318446</v>
      </c>
      <c r="AA49" s="21">
        <v>0.40237999193223073</v>
      </c>
      <c r="AB49" s="20">
        <v>-48.2</v>
      </c>
      <c r="AC49" s="20">
        <v>-11.2</v>
      </c>
      <c r="AH49" s="105">
        <f t="shared" si="0"/>
        <v>1.0388737129649086</v>
      </c>
    </row>
    <row r="50" spans="1:34">
      <c r="A50" s="20">
        <v>3450</v>
      </c>
      <c r="B50" s="35">
        <v>1051.8292682926831</v>
      </c>
      <c r="C50" s="20">
        <v>415</v>
      </c>
      <c r="D50" s="21">
        <v>0.19761904761904761</v>
      </c>
      <c r="E50" s="21">
        <v>0.30238095238095242</v>
      </c>
      <c r="F50" s="34">
        <v>37426.746987951818</v>
      </c>
      <c r="G50" s="34">
        <v>14995.180722891568</v>
      </c>
      <c r="H50" s="35">
        <v>2.54</v>
      </c>
      <c r="I50" s="35">
        <v>3.6110843373493982</v>
      </c>
      <c r="J50" s="35">
        <v>1.116987951807229</v>
      </c>
      <c r="K50" s="35">
        <v>1.8820481927710844</v>
      </c>
      <c r="L50" s="35">
        <v>12.638795180722893</v>
      </c>
      <c r="M50" s="35">
        <v>2.6777108433734949</v>
      </c>
      <c r="N50" s="35">
        <v>12.286867469879518</v>
      </c>
      <c r="O50" s="35">
        <v>23.885180722891565</v>
      </c>
      <c r="P50" s="35">
        <v>6.6713253012048206</v>
      </c>
      <c r="Q50" s="35">
        <v>0</v>
      </c>
      <c r="R50" s="35">
        <v>13.572168674698796</v>
      </c>
      <c r="S50" s="35">
        <v>14.260722891566269</v>
      </c>
      <c r="T50" s="35">
        <v>22.431566265060244</v>
      </c>
      <c r="U50" s="35">
        <v>29.99036144578314</v>
      </c>
      <c r="V50" s="35">
        <v>6.9008433734939763</v>
      </c>
      <c r="W50" s="35">
        <v>76.628433734939776</v>
      </c>
      <c r="X50" s="34">
        <v>2437.8109452736317</v>
      </c>
      <c r="Y50" s="35">
        <v>0.14891041162227603</v>
      </c>
      <c r="Z50" s="35">
        <v>0.51441383728379242</v>
      </c>
      <c r="AA50" s="21">
        <v>0.40065412919051507</v>
      </c>
      <c r="AH50" s="105"/>
    </row>
    <row r="51" spans="1:34">
      <c r="A51" s="20">
        <v>3540</v>
      </c>
      <c r="B51" s="35">
        <v>1079.2682926829268</v>
      </c>
      <c r="C51" s="20">
        <v>337</v>
      </c>
      <c r="D51" s="21">
        <v>0.16047619047619049</v>
      </c>
      <c r="E51" s="21">
        <v>0.33952380952380951</v>
      </c>
      <c r="F51" s="34">
        <v>66349.19881305637</v>
      </c>
      <c r="G51" s="34">
        <v>97577.329376854585</v>
      </c>
      <c r="H51" s="35">
        <v>28.477685459940648</v>
      </c>
      <c r="I51" s="35">
        <v>5.0777448071216611</v>
      </c>
      <c r="J51" s="35">
        <v>0.97323442136498517</v>
      </c>
      <c r="K51" s="35">
        <v>2.1580415430267057</v>
      </c>
      <c r="L51" s="35">
        <v>11.128724035608307</v>
      </c>
      <c r="M51" s="35">
        <v>2.5600296735905039</v>
      </c>
      <c r="N51" s="35">
        <v>8.7802670623145396</v>
      </c>
      <c r="O51" s="35">
        <v>15.529436201780413</v>
      </c>
      <c r="P51" s="35">
        <v>3.8929376854599407</v>
      </c>
      <c r="Q51" s="35">
        <v>0</v>
      </c>
      <c r="R51" s="35">
        <v>7.13</v>
      </c>
      <c r="S51" s="35">
        <v>8.0186053412462908</v>
      </c>
      <c r="T51" s="35">
        <v>12.398160237388723</v>
      </c>
      <c r="U51" s="35">
        <v>22.109347181008896</v>
      </c>
      <c r="V51" s="35">
        <v>5.1623738872403555</v>
      </c>
      <c r="W51" s="35">
        <v>41.997181008902075</v>
      </c>
      <c r="X51" s="34">
        <v>2907.9445145018917</v>
      </c>
      <c r="Y51" s="35">
        <v>0.1939163498098859</v>
      </c>
      <c r="Z51" s="35">
        <v>0.56539509536784749</v>
      </c>
      <c r="AA51" s="21">
        <v>1.4706632653061225</v>
      </c>
      <c r="AB51" s="20">
        <v>-47.3</v>
      </c>
      <c r="AC51" s="20">
        <v>-11.8</v>
      </c>
      <c r="AH51" s="105">
        <f t="shared" si="0"/>
        <v>1.037262517056786</v>
      </c>
    </row>
    <row r="52" spans="1:34">
      <c r="A52" s="20">
        <v>3630</v>
      </c>
      <c r="B52" s="35">
        <v>1106.7073170731708</v>
      </c>
      <c r="C52" s="20">
        <v>425</v>
      </c>
      <c r="D52" s="21">
        <v>0.20238095238095238</v>
      </c>
      <c r="E52" s="21">
        <v>0.29761904761904762</v>
      </c>
      <c r="F52" s="34">
        <v>39000</v>
      </c>
      <c r="G52" s="34">
        <v>42838.235294117643</v>
      </c>
      <c r="H52" s="35">
        <v>5.7205882352941178</v>
      </c>
      <c r="I52" s="35">
        <v>2.2647058823529411</v>
      </c>
      <c r="J52" s="35">
        <v>1.0735294117647058</v>
      </c>
      <c r="K52" s="35">
        <v>1.0147058823529411</v>
      </c>
      <c r="L52" s="35">
        <v>6.7647058823529402</v>
      </c>
      <c r="M52" s="35">
        <v>2.4852941176470589</v>
      </c>
      <c r="N52" s="35">
        <v>6.5441176470588234</v>
      </c>
      <c r="O52" s="35">
        <v>12.73529411764706</v>
      </c>
      <c r="P52" s="35">
        <v>3.4558823529411766</v>
      </c>
      <c r="Q52" s="35">
        <v>0</v>
      </c>
      <c r="R52" s="35">
        <v>6.9705882352941178</v>
      </c>
      <c r="S52" s="35">
        <v>11.838235294117649</v>
      </c>
      <c r="T52" s="35">
        <v>16</v>
      </c>
      <c r="U52" s="35">
        <v>18.838235294117649</v>
      </c>
      <c r="V52" s="35">
        <v>4.2941176470588234</v>
      </c>
      <c r="W52" s="35">
        <v>38.397058823529413</v>
      </c>
      <c r="X52" s="34">
        <v>5364.6408839778996</v>
      </c>
      <c r="Y52" s="35">
        <v>0.15</v>
      </c>
      <c r="Z52" s="35">
        <v>0.51385681293302532</v>
      </c>
      <c r="AA52" s="21">
        <v>1.0984162895927601</v>
      </c>
      <c r="AH52" s="105"/>
    </row>
    <row r="53" spans="1:34">
      <c r="A53" s="20">
        <v>3720</v>
      </c>
      <c r="B53" s="35">
        <v>1134.1463414634147</v>
      </c>
      <c r="C53" s="20">
        <v>425</v>
      </c>
      <c r="D53" s="21">
        <v>0.20238095238095238</v>
      </c>
      <c r="E53" s="21">
        <v>0.29761904761904762</v>
      </c>
      <c r="F53" s="34">
        <v>100323.5294117647</v>
      </c>
      <c r="G53" s="34">
        <v>42867.647058823532</v>
      </c>
      <c r="H53" s="35">
        <v>23.27941176470588</v>
      </c>
      <c r="I53" s="35">
        <v>80.764705882352942</v>
      </c>
      <c r="J53" s="35">
        <v>0.47058823529411764</v>
      </c>
      <c r="K53" s="35">
        <v>30.911764705882351</v>
      </c>
      <c r="L53" s="35">
        <v>77.544117647058812</v>
      </c>
      <c r="M53" s="35">
        <v>2.0441176470588234</v>
      </c>
      <c r="N53" s="35">
        <v>53.602941176470594</v>
      </c>
      <c r="O53" s="35">
        <v>69.632352941176478</v>
      </c>
      <c r="P53" s="35">
        <v>17.25</v>
      </c>
      <c r="Q53" s="35">
        <v>1.6323529411764708</v>
      </c>
      <c r="R53" s="35">
        <v>35.647058823529406</v>
      </c>
      <c r="S53" s="35">
        <v>26.308823529411764</v>
      </c>
      <c r="T53" s="35">
        <v>34</v>
      </c>
      <c r="U53" s="35">
        <v>51.308823529411761</v>
      </c>
      <c r="V53" s="35">
        <v>9.8529411764705888</v>
      </c>
      <c r="W53" s="35">
        <v>108.25</v>
      </c>
      <c r="X53" s="34">
        <v>412.0141342756184</v>
      </c>
      <c r="Y53" s="35">
        <v>0.39863455338516979</v>
      </c>
      <c r="Z53" s="35">
        <v>0.76979936642027458</v>
      </c>
      <c r="AA53" s="21">
        <v>0.42729404866608039</v>
      </c>
      <c r="AB53" s="20">
        <v>-48.1</v>
      </c>
      <c r="AC53" s="20">
        <v>-9.8000000000000007</v>
      </c>
      <c r="AH53" s="105">
        <f t="shared" si="0"/>
        <v>1.0402353188360123</v>
      </c>
    </row>
    <row r="54" spans="1:34">
      <c r="A54" s="20">
        <v>3810</v>
      </c>
      <c r="B54" s="35">
        <v>1161.5853658536587</v>
      </c>
      <c r="C54" s="20">
        <v>414</v>
      </c>
      <c r="D54" s="21">
        <v>0.19714285714285715</v>
      </c>
      <c r="E54" s="21">
        <v>0.30285714285714282</v>
      </c>
      <c r="F54" s="34">
        <v>86689.565217391282</v>
      </c>
      <c r="G54" s="34">
        <v>27037.681159420288</v>
      </c>
      <c r="H54" s="35">
        <v>20.477971014492748</v>
      </c>
      <c r="I54" s="35">
        <v>9.8626086956521721</v>
      </c>
      <c r="J54" s="35">
        <v>1.2597101449275361</v>
      </c>
      <c r="K54" s="35">
        <v>4.8391304347826081</v>
      </c>
      <c r="L54" s="35">
        <v>29.265217391304343</v>
      </c>
      <c r="M54" s="35">
        <v>1.9663768115942026</v>
      </c>
      <c r="N54" s="35">
        <v>26.162028985507245</v>
      </c>
      <c r="O54" s="35">
        <v>49.835362318840566</v>
      </c>
      <c r="P54" s="35">
        <v>14.071884057971014</v>
      </c>
      <c r="Q54" s="35">
        <v>0.98318840579710132</v>
      </c>
      <c r="R54" s="35">
        <v>25.83942028985507</v>
      </c>
      <c r="S54" s="35">
        <v>20.109275362318836</v>
      </c>
      <c r="T54" s="35">
        <v>30.939710144927535</v>
      </c>
      <c r="U54" s="35">
        <v>54.84347826086956</v>
      </c>
      <c r="V54" s="35">
        <v>12.888985507246376</v>
      </c>
      <c r="W54" s="35">
        <v>120.74782608695649</v>
      </c>
      <c r="X54" s="34">
        <v>891.1392405063292</v>
      </c>
      <c r="Y54" s="35">
        <v>0.16535433070866143</v>
      </c>
      <c r="Z54" s="35">
        <v>0.52496917385943287</v>
      </c>
      <c r="AA54" s="21">
        <v>0.31189083820662772</v>
      </c>
      <c r="AH54" s="105"/>
    </row>
    <row r="55" spans="1:34">
      <c r="A55" s="20">
        <v>3900</v>
      </c>
      <c r="B55" s="35">
        <v>1189.0243902439024</v>
      </c>
      <c r="C55" s="20">
        <v>369</v>
      </c>
      <c r="D55" s="21">
        <v>0.17571428571428568</v>
      </c>
      <c r="E55" s="21">
        <v>0.32428571428571429</v>
      </c>
      <c r="F55" s="34">
        <v>80797.235772357744</v>
      </c>
      <c r="G55" s="34">
        <v>21408.130081300817</v>
      </c>
      <c r="H55" s="35">
        <v>23.161382113821144</v>
      </c>
      <c r="I55" s="35">
        <v>18.71365853658537</v>
      </c>
      <c r="J55" s="35">
        <v>1.3472357723577237</v>
      </c>
      <c r="K55" s="35">
        <v>8.6001626016260175</v>
      </c>
      <c r="L55" s="35">
        <v>35.489512195121961</v>
      </c>
      <c r="M55" s="35">
        <v>2.8974796747967488</v>
      </c>
      <c r="N55" s="35">
        <v>24.637804878048783</v>
      </c>
      <c r="O55" s="35">
        <v>36.965934959349603</v>
      </c>
      <c r="P55" s="35">
        <v>8.9692682926829299</v>
      </c>
      <c r="Q55" s="35">
        <v>0.79357723577235784</v>
      </c>
      <c r="R55" s="35">
        <v>18.861300813008132</v>
      </c>
      <c r="S55" s="35">
        <v>20.190081300813009</v>
      </c>
      <c r="T55" s="35">
        <v>23.401300813008135</v>
      </c>
      <c r="U55" s="35">
        <v>35.249593495934967</v>
      </c>
      <c r="V55" s="35">
        <v>8.028048780487806</v>
      </c>
      <c r="W55" s="35">
        <v>70.646829268292706</v>
      </c>
      <c r="X55" s="34">
        <v>511.23843102688397</v>
      </c>
      <c r="Y55" s="35">
        <v>0.24232969318772749</v>
      </c>
      <c r="Z55" s="35">
        <v>0.66650024962556154</v>
      </c>
      <c r="AA55" s="21">
        <v>0.26496116948378251</v>
      </c>
      <c r="AB55" s="20">
        <v>-48.6</v>
      </c>
      <c r="AC55" s="20">
        <v>-11.5</v>
      </c>
      <c r="AH55" s="105">
        <f t="shared" si="0"/>
        <v>1.0389951650199707</v>
      </c>
    </row>
    <row r="56" spans="1:34">
      <c r="A56" s="20">
        <v>3990</v>
      </c>
      <c r="B56" s="35">
        <v>1216.4634146341464</v>
      </c>
      <c r="C56" s="20">
        <v>405</v>
      </c>
      <c r="D56" s="21">
        <v>0.19285714285714287</v>
      </c>
      <c r="E56" s="21">
        <v>0.30714285714285716</v>
      </c>
      <c r="F56" s="34">
        <v>69596.296296296307</v>
      </c>
      <c r="G56" s="34">
        <v>39018.518518518518</v>
      </c>
      <c r="H56" s="35">
        <v>63.810407407407403</v>
      </c>
      <c r="I56" s="35">
        <v>45.245555555555555</v>
      </c>
      <c r="J56" s="35">
        <v>1.0511111111111111</v>
      </c>
      <c r="K56" s="35">
        <v>15.718888888888888</v>
      </c>
      <c r="L56" s="35">
        <v>59.41962962962964</v>
      </c>
      <c r="M56" s="35">
        <v>3.3125925925925928</v>
      </c>
      <c r="N56" s="35">
        <v>41.725925925925921</v>
      </c>
      <c r="O56" s="35">
        <v>65.614814814814821</v>
      </c>
      <c r="P56" s="35">
        <v>17.598148148148148</v>
      </c>
      <c r="Q56" s="35">
        <v>1.6085185185185185</v>
      </c>
      <c r="R56" s="35">
        <v>34.893703703703707</v>
      </c>
      <c r="S56" s="35">
        <v>28.364074074074072</v>
      </c>
      <c r="T56" s="35">
        <v>37.457777777777778</v>
      </c>
      <c r="U56" s="35">
        <v>56.568888888888893</v>
      </c>
      <c r="V56" s="35">
        <v>11.450740740740741</v>
      </c>
      <c r="W56" s="35">
        <v>128.93629629629629</v>
      </c>
      <c r="X56" s="34">
        <v>357.78436555339755</v>
      </c>
      <c r="Y56" s="35">
        <v>0.26454033771106933</v>
      </c>
      <c r="Z56" s="35">
        <v>0.63592233009708721</v>
      </c>
      <c r="AA56" s="21">
        <v>0.56064073226544608</v>
      </c>
      <c r="AB56" s="20">
        <v>-47.3</v>
      </c>
      <c r="AC56" s="20">
        <v>-12.9</v>
      </c>
      <c r="AH56" s="105">
        <f t="shared" si="0"/>
        <v>1.0361079038522094</v>
      </c>
    </row>
    <row r="57" spans="1:34">
      <c r="A57" s="20">
        <v>4080</v>
      </c>
      <c r="B57" s="35">
        <v>1243.9024390243903</v>
      </c>
      <c r="C57" s="20">
        <v>350</v>
      </c>
      <c r="D57" s="21">
        <v>0.16666666666666666</v>
      </c>
      <c r="E57" s="21">
        <v>0.33333333333333337</v>
      </c>
      <c r="F57" s="34">
        <v>142380</v>
      </c>
      <c r="G57" s="34">
        <v>39760</v>
      </c>
      <c r="H57" s="35">
        <v>73</v>
      </c>
      <c r="I57" s="35">
        <v>25.56</v>
      </c>
      <c r="J57" s="35">
        <v>1.74</v>
      </c>
      <c r="K57" s="35">
        <v>9.3800000000000008</v>
      </c>
      <c r="L57" s="35">
        <v>47.7</v>
      </c>
      <c r="M57" s="35">
        <v>6.66</v>
      </c>
      <c r="N57" s="35">
        <v>40.380000000000003</v>
      </c>
      <c r="O57" s="35">
        <v>74.260000000000005</v>
      </c>
      <c r="P57" s="35">
        <v>20.66</v>
      </c>
      <c r="Q57" s="35">
        <v>2.94</v>
      </c>
      <c r="R57" s="35">
        <v>41.56</v>
      </c>
      <c r="S57" s="35">
        <v>39.380000000000003</v>
      </c>
      <c r="T57" s="35">
        <v>50.86</v>
      </c>
      <c r="U57" s="35">
        <v>81.88</v>
      </c>
      <c r="V57" s="35">
        <v>19.440000000000001</v>
      </c>
      <c r="W57" s="35">
        <v>178.24</v>
      </c>
      <c r="X57" s="34">
        <v>403.40909090909093</v>
      </c>
      <c r="Y57" s="35">
        <v>0.19664570230607967</v>
      </c>
      <c r="Z57" s="35">
        <v>0.54376514947481824</v>
      </c>
      <c r="AA57" s="21">
        <v>0.27925270403146507</v>
      </c>
      <c r="AB57" s="20">
        <v>-46.9</v>
      </c>
      <c r="AC57" s="20">
        <v>-9.4</v>
      </c>
      <c r="AH57" s="105">
        <f t="shared" si="0"/>
        <v>1.0393452943028014</v>
      </c>
    </row>
    <row r="58" spans="1:34">
      <c r="A58" s="20">
        <v>4170</v>
      </c>
      <c r="B58" s="35">
        <v>1271.3414634146343</v>
      </c>
      <c r="C58" s="20">
        <v>383</v>
      </c>
      <c r="D58" s="21">
        <v>0.18238095238095237</v>
      </c>
      <c r="E58" s="21">
        <v>0.31761904761904763</v>
      </c>
      <c r="F58" s="34">
        <v>72133.524804177563</v>
      </c>
      <c r="G58" s="34">
        <v>104734.67362924284</v>
      </c>
      <c r="H58" s="35">
        <v>80.005169712793744</v>
      </c>
      <c r="I58" s="35">
        <v>50.782558746736299</v>
      </c>
      <c r="J58" s="35">
        <v>1.3235509138381203</v>
      </c>
      <c r="K58" s="35">
        <v>21.612193211488254</v>
      </c>
      <c r="L58" s="35">
        <v>74.014360313315947</v>
      </c>
      <c r="M58" s="35">
        <v>3.7268407310704963</v>
      </c>
      <c r="N58" s="35">
        <v>54.248172323759796</v>
      </c>
      <c r="O58" s="35">
        <v>76.74853785900784</v>
      </c>
      <c r="P58" s="35">
        <v>18.372976501305487</v>
      </c>
      <c r="Q58" s="35">
        <v>2.2291383812010448</v>
      </c>
      <c r="R58" s="35">
        <v>37.024595300261105</v>
      </c>
      <c r="S58" s="35">
        <v>24.346370757180161</v>
      </c>
      <c r="T58" s="35">
        <v>34.987023498694519</v>
      </c>
      <c r="U58" s="35">
        <v>58.845770234986951</v>
      </c>
      <c r="V58" s="35">
        <v>10.51874673629243</v>
      </c>
      <c r="W58" s="35">
        <v>117.16908616187992</v>
      </c>
      <c r="X58" s="34">
        <v>800.79893475366168</v>
      </c>
      <c r="Y58" s="35">
        <v>0.29199999999999998</v>
      </c>
      <c r="Z58" s="35">
        <v>0.70683004311322895</v>
      </c>
      <c r="AA58" s="21">
        <v>1.4519555770159343</v>
      </c>
      <c r="AB58" s="20">
        <v>-48.8</v>
      </c>
      <c r="AC58" s="20">
        <v>-10</v>
      </c>
      <c r="AH58" s="105">
        <f t="shared" si="0"/>
        <v>1.0407905803195963</v>
      </c>
    </row>
    <row r="59" spans="1:34">
      <c r="A59" s="20">
        <v>4260</v>
      </c>
      <c r="B59" s="35">
        <v>1298.780487804878</v>
      </c>
      <c r="C59" s="20">
        <v>385</v>
      </c>
      <c r="D59" s="21">
        <v>0.18333333333333332</v>
      </c>
      <c r="E59" s="21">
        <v>0.31666666666666665</v>
      </c>
      <c r="F59" s="34">
        <v>91493.636363636368</v>
      </c>
      <c r="G59" s="34">
        <v>14560.909090909092</v>
      </c>
      <c r="H59" s="35">
        <v>59.245454545454535</v>
      </c>
      <c r="I59" s="35">
        <v>247.53545454545454</v>
      </c>
      <c r="J59" s="35">
        <v>0</v>
      </c>
      <c r="K59" s="35">
        <v>111.56454545454547</v>
      </c>
      <c r="L59" s="35">
        <v>379.43</v>
      </c>
      <c r="M59" s="35">
        <v>4.37</v>
      </c>
      <c r="N59" s="35">
        <v>187.23636363636365</v>
      </c>
      <c r="O59" s="35">
        <v>338.32090909090914</v>
      </c>
      <c r="P59" s="35">
        <v>78.590909090909093</v>
      </c>
      <c r="Q59" s="35">
        <v>6.8572727272727283</v>
      </c>
      <c r="R59" s="35">
        <v>137.81909090909093</v>
      </c>
      <c r="S59" s="35">
        <v>105.88181818181818</v>
      </c>
      <c r="T59" s="35">
        <v>144.22727272727275</v>
      </c>
      <c r="U59" s="35">
        <v>185.9581818181818</v>
      </c>
      <c r="V59" s="35">
        <v>40.677272727272729</v>
      </c>
      <c r="W59" s="35">
        <v>355.92181818181814</v>
      </c>
      <c r="X59" s="34">
        <v>47.463543719385179</v>
      </c>
      <c r="Y59" s="35">
        <v>0.29403195702644885</v>
      </c>
      <c r="Z59" s="35">
        <v>0.55342829427681617</v>
      </c>
      <c r="AA59" s="21">
        <v>0.15914668680385124</v>
      </c>
      <c r="AB59" s="20">
        <v>-48.1</v>
      </c>
      <c r="AC59" s="20">
        <v>-8.6</v>
      </c>
      <c r="AH59" s="105">
        <f t="shared" si="0"/>
        <v>1.0414959554575061</v>
      </c>
    </row>
    <row r="60" spans="1:34">
      <c r="A60" s="20">
        <v>4350</v>
      </c>
      <c r="B60" s="35">
        <v>1326.219512195122</v>
      </c>
      <c r="C60" s="20">
        <v>437</v>
      </c>
      <c r="D60" s="21">
        <v>0.20809523809523808</v>
      </c>
      <c r="E60" s="21">
        <v>0.29190476190476189</v>
      </c>
      <c r="F60" s="34">
        <v>108081.57894736843</v>
      </c>
      <c r="G60" s="34">
        <v>56067.757437070941</v>
      </c>
      <c r="H60" s="35">
        <v>1343.606224256293</v>
      </c>
      <c r="I60" s="35">
        <v>2172.2924485125859</v>
      </c>
      <c r="J60" s="35">
        <v>0</v>
      </c>
      <c r="K60" s="35">
        <v>1274.8716704805493</v>
      </c>
      <c r="L60" s="35">
        <v>1291.5082379862702</v>
      </c>
      <c r="M60" s="35">
        <v>28.44768878718536</v>
      </c>
      <c r="N60" s="35">
        <v>698.60958810068655</v>
      </c>
      <c r="O60" s="35">
        <v>429.47874141876434</v>
      </c>
      <c r="P60" s="35">
        <v>76.407574370709384</v>
      </c>
      <c r="Q60" s="35">
        <v>49.965812356979399</v>
      </c>
      <c r="R60" s="35">
        <v>175.96045766590387</v>
      </c>
      <c r="S60" s="35">
        <v>152.24002288329521</v>
      </c>
      <c r="T60" s="35">
        <v>101.93755148741418</v>
      </c>
      <c r="U60" s="35">
        <v>158.84695652173912</v>
      </c>
      <c r="V60" s="35">
        <v>49.025972540045771</v>
      </c>
      <c r="W60" s="35">
        <v>260.96686498855837</v>
      </c>
      <c r="X60" s="34">
        <v>15.946920732193869</v>
      </c>
      <c r="Y60" s="35">
        <v>0.98711849679591612</v>
      </c>
      <c r="Z60" s="35">
        <v>1.626645327759088</v>
      </c>
      <c r="AA60" s="21">
        <v>0.51875405580791689</v>
      </c>
      <c r="AB60" s="20">
        <v>-48.2</v>
      </c>
      <c r="AC60" s="20">
        <v>-9.1</v>
      </c>
      <c r="AD60" s="20">
        <v>-31.3</v>
      </c>
      <c r="AE60" s="20">
        <v>-28.3</v>
      </c>
      <c r="AF60" s="20">
        <v>-28.6</v>
      </c>
      <c r="AG60" s="20">
        <v>-29.5</v>
      </c>
      <c r="AH60" s="105">
        <f t="shared" si="0"/>
        <v>1.0410800588358899</v>
      </c>
    </row>
    <row r="61" spans="1:34">
      <c r="A61" s="20">
        <v>4440</v>
      </c>
      <c r="B61" s="35">
        <v>1353.6585365853659</v>
      </c>
      <c r="C61" s="20">
        <v>365</v>
      </c>
      <c r="D61" s="21">
        <v>0.1738095238095238</v>
      </c>
      <c r="E61" s="21">
        <v>0.3261904761904762</v>
      </c>
      <c r="F61" s="34">
        <v>105902.87671232878</v>
      </c>
      <c r="G61" s="34">
        <v>18654.520547945209</v>
      </c>
      <c r="H61" s="35">
        <v>872.53986301369866</v>
      </c>
      <c r="I61" s="35">
        <v>2440.8520547945209</v>
      </c>
      <c r="J61" s="35">
        <v>0</v>
      </c>
      <c r="K61" s="35">
        <v>1180.2268493150686</v>
      </c>
      <c r="L61" s="35">
        <v>1928.3782191780822</v>
      </c>
      <c r="M61" s="35">
        <v>16.965479452054794</v>
      </c>
      <c r="N61" s="35">
        <v>724.56109589041091</v>
      </c>
      <c r="O61" s="35">
        <v>702.94136986301373</v>
      </c>
      <c r="P61" s="35">
        <v>180.90005479452054</v>
      </c>
      <c r="Q61" s="35">
        <v>31.549410958904115</v>
      </c>
      <c r="R61" s="35">
        <v>140.68210958904112</v>
      </c>
      <c r="S61" s="35">
        <v>82.28632876712328</v>
      </c>
      <c r="T61" s="35">
        <v>204.12249315068496</v>
      </c>
      <c r="U61" s="35">
        <v>312.89861643835621</v>
      </c>
      <c r="V61" s="35">
        <v>62.479506849315072</v>
      </c>
      <c r="W61" s="35">
        <v>411.35469863013697</v>
      </c>
      <c r="X61" s="34">
        <v>5.6300374391825683</v>
      </c>
      <c r="Y61" s="35">
        <v>0.61203079228830315</v>
      </c>
      <c r="Z61" s="35">
        <v>1.0307560871422468</v>
      </c>
      <c r="AA61" s="21">
        <v>0.17614743930533405</v>
      </c>
      <c r="AB61" s="20">
        <v>-48.1</v>
      </c>
      <c r="AC61" s="20">
        <v>-11.7</v>
      </c>
      <c r="AD61" s="20">
        <v>-30.4</v>
      </c>
      <c r="AE61" s="20">
        <v>-29</v>
      </c>
      <c r="AF61" s="20">
        <v>-26.7</v>
      </c>
      <c r="AG61" s="20">
        <v>-29.3</v>
      </c>
      <c r="AH61" s="105">
        <f t="shared" si="0"/>
        <v>1.0382393108519803</v>
      </c>
    </row>
    <row r="62" spans="1:34">
      <c r="A62" s="20">
        <v>4530</v>
      </c>
      <c r="B62" s="35">
        <v>1381.0975609756099</v>
      </c>
      <c r="C62" s="20">
        <v>362</v>
      </c>
      <c r="D62" s="21">
        <v>0.17238095238095238</v>
      </c>
      <c r="E62" s="21">
        <v>0.32761904761904759</v>
      </c>
      <c r="F62" s="34">
        <v>211626.51933701654</v>
      </c>
      <c r="G62" s="34">
        <v>124334.14364640883</v>
      </c>
      <c r="H62" s="35">
        <v>5182.0464088397775</v>
      </c>
      <c r="I62" s="35">
        <v>28360.994475138119</v>
      </c>
      <c r="J62" s="35">
        <v>0</v>
      </c>
      <c r="K62" s="35">
        <v>12197.555801104971</v>
      </c>
      <c r="L62" s="35">
        <v>26302.69613259668</v>
      </c>
      <c r="M62" s="35">
        <v>259.61546961325962</v>
      </c>
      <c r="N62" s="35">
        <v>7870.1878453038671</v>
      </c>
      <c r="O62" s="35">
        <v>10817.564640883977</v>
      </c>
      <c r="P62" s="35">
        <v>2652.5250828729281</v>
      </c>
      <c r="Q62" s="35">
        <v>291.05060773480659</v>
      </c>
      <c r="R62" s="35">
        <v>2497.3829834254138</v>
      </c>
      <c r="S62" s="35">
        <v>1070.6572375690607</v>
      </c>
      <c r="T62" s="35">
        <v>7017.9801104972375</v>
      </c>
      <c r="U62" s="35">
        <v>8232.9082872928175</v>
      </c>
      <c r="V62" s="35">
        <v>2553.0691712707176</v>
      </c>
      <c r="W62" s="35">
        <v>32508.095027624306</v>
      </c>
      <c r="X62" s="34">
        <v>3.7067045911689549</v>
      </c>
      <c r="Y62" s="35">
        <v>0.46373785180100441</v>
      </c>
      <c r="Z62" s="35">
        <v>0.72753786148494326</v>
      </c>
      <c r="AA62" s="21">
        <v>0.58751683879658745</v>
      </c>
      <c r="AB62" s="20">
        <v>-32.799999999999997</v>
      </c>
      <c r="AC62" s="20">
        <v>-13.8</v>
      </c>
      <c r="AD62" s="20">
        <v>-29.9</v>
      </c>
      <c r="AE62" s="20">
        <v>-29</v>
      </c>
      <c r="AF62" s="20">
        <v>-27.9</v>
      </c>
      <c r="AG62" s="20">
        <v>-29.3</v>
      </c>
      <c r="AH62" s="105">
        <f t="shared" si="0"/>
        <v>1.0196443341604633</v>
      </c>
    </row>
    <row r="63" spans="1:34">
      <c r="A63" s="20">
        <v>4620</v>
      </c>
      <c r="B63" s="35">
        <v>1408.5365853658539</v>
      </c>
      <c r="C63" s="20">
        <v>427</v>
      </c>
      <c r="D63" s="21">
        <v>0.20333333333333331</v>
      </c>
      <c r="E63" s="21">
        <v>0.29666666666666669</v>
      </c>
      <c r="F63" s="34">
        <v>93129.016393442638</v>
      </c>
      <c r="G63" s="34">
        <v>31543.934426229513</v>
      </c>
      <c r="H63" s="35">
        <v>3078.2327868852467</v>
      </c>
      <c r="I63" s="35">
        <v>11587.8</v>
      </c>
      <c r="J63" s="35">
        <v>0</v>
      </c>
      <c r="K63" s="35">
        <v>3714.9475409836068</v>
      </c>
      <c r="L63" s="35">
        <v>7431.7918032786902</v>
      </c>
      <c r="M63" s="35">
        <v>36.883934426229516</v>
      </c>
      <c r="N63" s="35">
        <v>1703.9414754098361</v>
      </c>
      <c r="O63" s="35">
        <v>2260.7896721311481</v>
      </c>
      <c r="P63" s="35">
        <v>572.43049180327876</v>
      </c>
      <c r="Q63" s="35">
        <v>77.225737704918046</v>
      </c>
      <c r="R63" s="35">
        <v>441.54213114754106</v>
      </c>
      <c r="S63" s="35">
        <v>244.954262295082</v>
      </c>
      <c r="T63" s="35">
        <v>772.49081967213124</v>
      </c>
      <c r="U63" s="35">
        <v>904.32754098360681</v>
      </c>
      <c r="V63" s="35">
        <v>164.44573770491806</v>
      </c>
      <c r="W63" s="35">
        <v>1682.9462295081969</v>
      </c>
      <c r="X63" s="34">
        <v>2.1508157580580978</v>
      </c>
      <c r="Y63" s="35">
        <v>0.49987239138543682</v>
      </c>
      <c r="Z63" s="35">
        <v>0.75369305531354658</v>
      </c>
      <c r="AA63" s="21">
        <v>0.33871220429265236</v>
      </c>
      <c r="AB63" s="20">
        <v>-49.1</v>
      </c>
      <c r="AC63" s="20">
        <v>-11.1</v>
      </c>
      <c r="AD63" s="20">
        <v>-30.1</v>
      </c>
      <c r="AE63" s="20">
        <v>-39.200000000000003</v>
      </c>
      <c r="AF63" s="20">
        <v>-29.3</v>
      </c>
      <c r="AG63" s="20">
        <v>-28.9</v>
      </c>
      <c r="AH63" s="105">
        <f t="shared" si="0"/>
        <v>1.0399621411294564</v>
      </c>
    </row>
    <row r="64" spans="1:34">
      <c r="A64" s="20">
        <v>4710</v>
      </c>
      <c r="B64" s="35">
        <v>1435.9756097560976</v>
      </c>
      <c r="C64" s="20">
        <v>406</v>
      </c>
      <c r="D64" s="21">
        <v>0.1933333333333333</v>
      </c>
      <c r="E64" s="21">
        <v>0.3066666666666667</v>
      </c>
      <c r="F64" s="34">
        <v>73108.275862068986</v>
      </c>
      <c r="G64" s="34">
        <v>12356.551724137933</v>
      </c>
      <c r="H64" s="35">
        <v>1405.7917241379314</v>
      </c>
      <c r="I64" s="35">
        <v>5443.2910344827596</v>
      </c>
      <c r="J64" s="35">
        <v>0</v>
      </c>
      <c r="K64" s="35">
        <v>1671.18</v>
      </c>
      <c r="L64" s="35">
        <v>3548.3765517241391</v>
      </c>
      <c r="M64" s="35">
        <v>30.677241379310352</v>
      </c>
      <c r="N64" s="35">
        <v>954.99172413793121</v>
      </c>
      <c r="O64" s="35">
        <v>1119.6875862068969</v>
      </c>
      <c r="P64" s="35">
        <v>368.06344827586213</v>
      </c>
      <c r="Q64" s="35">
        <v>46.364827586206914</v>
      </c>
      <c r="R64" s="35">
        <v>313.08551724137936</v>
      </c>
      <c r="S64" s="35">
        <v>202.65379310344832</v>
      </c>
      <c r="T64" s="35">
        <v>428.64068965517254</v>
      </c>
      <c r="U64" s="35">
        <v>670.71172413793124</v>
      </c>
      <c r="V64" s="35">
        <v>118.12800000000003</v>
      </c>
      <c r="W64" s="35">
        <v>1050.18</v>
      </c>
      <c r="X64" s="34">
        <v>1.8041177424210844</v>
      </c>
      <c r="Y64" s="35">
        <v>0.47097030871427159</v>
      </c>
      <c r="Z64" s="35">
        <v>0.85290909348482047</v>
      </c>
      <c r="AA64" s="21">
        <v>0.16901714037752222</v>
      </c>
      <c r="AB64" s="20">
        <v>-48.6</v>
      </c>
      <c r="AC64" s="20">
        <v>-14.3</v>
      </c>
      <c r="AD64" s="20">
        <v>-29.8</v>
      </c>
      <c r="AE64" s="20">
        <v>-30</v>
      </c>
      <c r="AF64" s="20">
        <v>-28.4</v>
      </c>
      <c r="AG64" s="20">
        <v>-29.5</v>
      </c>
      <c r="AH64" s="105">
        <f t="shared" si="0"/>
        <v>1.0360521336977087</v>
      </c>
    </row>
    <row r="65" spans="1:34" ht="13" thickBot="1">
      <c r="A65" s="112">
        <v>4805</v>
      </c>
      <c r="B65" s="113">
        <v>1464.939024390244</v>
      </c>
      <c r="C65" s="112">
        <v>449</v>
      </c>
      <c r="D65" s="114">
        <v>0.21380952380952378</v>
      </c>
      <c r="E65" s="114">
        <v>0.28619047619047622</v>
      </c>
      <c r="F65" s="115">
        <v>84581.71492204901</v>
      </c>
      <c r="G65" s="115">
        <v>13639.621380846329</v>
      </c>
      <c r="H65" s="113">
        <v>1654.3696213808466</v>
      </c>
      <c r="I65" s="113">
        <v>5007.4677505567943</v>
      </c>
      <c r="J65" s="113">
        <v>0</v>
      </c>
      <c r="K65" s="113">
        <v>1869.6320267260583</v>
      </c>
      <c r="L65" s="113">
        <v>3414.3626503340761</v>
      </c>
      <c r="M65" s="113">
        <v>36.970200445434308</v>
      </c>
      <c r="N65" s="113">
        <v>1012.3838307349669</v>
      </c>
      <c r="O65" s="113">
        <v>985.88093541202693</v>
      </c>
      <c r="P65" s="113">
        <v>236.6655011135858</v>
      </c>
      <c r="Q65" s="113">
        <v>72.347550111358586</v>
      </c>
      <c r="R65" s="113">
        <v>269.16501113585753</v>
      </c>
      <c r="S65" s="113">
        <v>172.67037861915372</v>
      </c>
      <c r="T65" s="113">
        <v>293.60657015590209</v>
      </c>
      <c r="U65" s="113">
        <v>405.25336302895329</v>
      </c>
      <c r="V65" s="113">
        <v>78.986659242761704</v>
      </c>
      <c r="W65" s="113">
        <v>603.08810690423184</v>
      </c>
      <c r="X65" s="115">
        <v>2.047426350919634</v>
      </c>
      <c r="Y65" s="113">
        <v>0.54757863126903794</v>
      </c>
      <c r="Z65" s="113">
        <v>1.0268824503760827</v>
      </c>
      <c r="AA65" s="114">
        <v>0.16125969298939707</v>
      </c>
      <c r="AB65" s="112">
        <v>-49.5</v>
      </c>
      <c r="AC65" s="112">
        <v>-12.4</v>
      </c>
      <c r="AD65" s="112">
        <v>-31.2</v>
      </c>
      <c r="AE65" s="112">
        <v>-29.4</v>
      </c>
      <c r="AF65" s="112">
        <v>-29.3</v>
      </c>
      <c r="AG65" s="112">
        <v>-29.7</v>
      </c>
      <c r="AH65" s="118">
        <f t="shared" si="0"/>
        <v>1.0390320883745396</v>
      </c>
    </row>
    <row r="67" spans="1:34">
      <c r="A67" s="32" t="s">
        <v>51</v>
      </c>
    </row>
  </sheetData>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X70"/>
  <sheetViews>
    <sheetView workbookViewId="0"/>
  </sheetViews>
  <sheetFormatPr baseColWidth="10" defaultRowHeight="13"/>
  <cols>
    <col min="1" max="1" width="9.7109375" customWidth="1"/>
    <col min="2" max="2" width="6.5703125" style="8" bestFit="1" customWidth="1"/>
    <col min="3" max="3" width="7" bestFit="1" customWidth="1"/>
    <col min="4" max="5" width="8" bestFit="1" customWidth="1"/>
    <col min="6" max="7" width="5" bestFit="1" customWidth="1"/>
    <col min="8" max="9" width="6" bestFit="1" customWidth="1"/>
    <col min="10" max="10" width="5.5703125" style="8" bestFit="1" customWidth="1"/>
    <col min="11" max="11" width="4.5703125" style="8" bestFit="1" customWidth="1"/>
    <col min="12" max="12" width="5.5703125" style="8" bestFit="1" customWidth="1"/>
    <col min="13" max="15" width="4.5703125" style="8" bestFit="1" customWidth="1"/>
    <col min="16" max="17" width="4" bestFit="1" customWidth="1"/>
    <col min="18" max="18" width="5.5703125" style="8" bestFit="1" customWidth="1"/>
    <col min="19" max="19" width="6.5703125" bestFit="1" customWidth="1"/>
    <col min="20" max="20" width="5.5703125" bestFit="1" customWidth="1"/>
    <col min="21" max="22" width="5.28515625" bestFit="1" customWidth="1"/>
    <col min="23" max="23" width="6.7109375" bestFit="1" customWidth="1"/>
    <col min="24" max="24" width="14.140625" bestFit="1" customWidth="1"/>
  </cols>
  <sheetData>
    <row r="1" spans="1:24" ht="14" thickBot="1">
      <c r="A1" s="98" t="s">
        <v>5</v>
      </c>
      <c r="B1" s="95"/>
      <c r="C1" s="95"/>
      <c r="D1" s="95"/>
      <c r="E1" s="96"/>
      <c r="F1" s="96"/>
      <c r="G1" s="96"/>
      <c r="H1" s="96"/>
      <c r="I1" s="96"/>
      <c r="J1" s="95"/>
      <c r="K1" s="95"/>
      <c r="L1" s="95"/>
      <c r="M1" s="95"/>
      <c r="N1" s="95"/>
      <c r="O1" s="95"/>
      <c r="P1" s="96"/>
      <c r="Q1" s="96"/>
      <c r="R1" s="95"/>
      <c r="S1" s="96"/>
      <c r="T1" s="95"/>
      <c r="U1" s="95"/>
      <c r="V1" s="95"/>
      <c r="W1" s="97"/>
      <c r="X1" s="97"/>
    </row>
    <row r="2" spans="1:24" s="27" customFormat="1" ht="14">
      <c r="A2" s="106" t="s">
        <v>306</v>
      </c>
      <c r="B2" s="109" t="s">
        <v>76</v>
      </c>
      <c r="C2" s="106" t="s">
        <v>126</v>
      </c>
      <c r="D2" s="106" t="s">
        <v>128</v>
      </c>
      <c r="E2" s="108" t="s">
        <v>128</v>
      </c>
      <c r="F2" s="108" t="s">
        <v>129</v>
      </c>
      <c r="G2" s="108" t="s">
        <v>102</v>
      </c>
      <c r="H2" s="108" t="s">
        <v>127</v>
      </c>
      <c r="I2" s="108" t="s">
        <v>130</v>
      </c>
      <c r="J2" s="109" t="s">
        <v>131</v>
      </c>
      <c r="K2" s="109" t="s">
        <v>132</v>
      </c>
      <c r="L2" s="109" t="s">
        <v>133</v>
      </c>
      <c r="M2" s="109" t="s">
        <v>134</v>
      </c>
      <c r="N2" s="109" t="s">
        <v>303</v>
      </c>
      <c r="O2" s="109" t="s">
        <v>304</v>
      </c>
      <c r="P2" s="109" t="s">
        <v>278</v>
      </c>
      <c r="Q2" s="109" t="s">
        <v>279</v>
      </c>
      <c r="R2" s="109" t="s">
        <v>280</v>
      </c>
      <c r="S2" s="108" t="s">
        <v>186</v>
      </c>
      <c r="T2" s="109" t="s">
        <v>188</v>
      </c>
      <c r="U2" s="111" t="s">
        <v>281</v>
      </c>
      <c r="V2" s="111" t="s">
        <v>282</v>
      </c>
      <c r="W2" s="110" t="s">
        <v>41</v>
      </c>
      <c r="X2" s="106" t="s">
        <v>307</v>
      </c>
    </row>
    <row r="3" spans="1:24" s="27" customFormat="1" ht="15" thickBot="1">
      <c r="A3" s="4" t="s">
        <v>308</v>
      </c>
      <c r="B3" s="7" t="s">
        <v>309</v>
      </c>
      <c r="C3" s="50" t="s">
        <v>6</v>
      </c>
      <c r="D3" s="50" t="s">
        <v>6</v>
      </c>
      <c r="E3" s="11" t="s">
        <v>7</v>
      </c>
      <c r="F3" s="48" t="s">
        <v>6</v>
      </c>
      <c r="G3" s="48" t="s">
        <v>6</v>
      </c>
      <c r="H3" s="48" t="s">
        <v>6</v>
      </c>
      <c r="I3" s="48" t="s">
        <v>6</v>
      </c>
      <c r="J3" s="50" t="s">
        <v>6</v>
      </c>
      <c r="K3" s="50" t="s">
        <v>6</v>
      </c>
      <c r="L3" s="50" t="s">
        <v>6</v>
      </c>
      <c r="M3" s="50" t="s">
        <v>6</v>
      </c>
      <c r="N3" s="50" t="s">
        <v>6</v>
      </c>
      <c r="O3" s="50" t="s">
        <v>6</v>
      </c>
      <c r="P3" s="50" t="s">
        <v>6</v>
      </c>
      <c r="Q3" s="50" t="s">
        <v>6</v>
      </c>
      <c r="R3" s="50" t="s">
        <v>6</v>
      </c>
      <c r="S3" s="11"/>
      <c r="T3" s="7"/>
      <c r="U3" s="4" t="s">
        <v>118</v>
      </c>
      <c r="V3" s="4" t="s">
        <v>118</v>
      </c>
      <c r="W3" s="4"/>
      <c r="X3" s="4"/>
    </row>
    <row r="4" spans="1:24" ht="14" thickTop="1">
      <c r="A4" s="3">
        <v>150</v>
      </c>
      <c r="B4" s="12">
        <v>45.72</v>
      </c>
      <c r="C4" s="13">
        <v>199000</v>
      </c>
      <c r="D4" s="13">
        <v>822000</v>
      </c>
      <c r="E4" s="34">
        <v>112000</v>
      </c>
      <c r="F4" s="34">
        <v>0</v>
      </c>
      <c r="G4" s="34">
        <v>1040</v>
      </c>
      <c r="H4" s="34">
        <v>9330</v>
      </c>
      <c r="I4" s="34">
        <v>6390</v>
      </c>
      <c r="J4" s="35">
        <v>0</v>
      </c>
      <c r="K4" s="35">
        <v>0</v>
      </c>
      <c r="L4" s="35">
        <v>0.20733197556008148</v>
      </c>
      <c r="M4" s="35">
        <v>0</v>
      </c>
      <c r="N4" s="35">
        <v>0</v>
      </c>
      <c r="O4" s="35">
        <v>0</v>
      </c>
      <c r="P4" s="12">
        <v>0</v>
      </c>
      <c r="Q4" s="12">
        <v>0</v>
      </c>
      <c r="R4" s="35">
        <v>13.476578411405296</v>
      </c>
      <c r="S4" s="13">
        <v>30800</v>
      </c>
      <c r="T4" s="12">
        <v>0.68444444444444441</v>
      </c>
      <c r="U4" s="12">
        <v>-11.84</v>
      </c>
      <c r="V4" s="12">
        <v>-83.4</v>
      </c>
      <c r="W4" s="46">
        <v>1.0780711324459999</v>
      </c>
      <c r="X4" s="20" t="s">
        <v>310</v>
      </c>
    </row>
    <row r="5" spans="1:24">
      <c r="A5" s="3">
        <v>210</v>
      </c>
      <c r="B5" s="12">
        <v>64.00800000000001</v>
      </c>
      <c r="C5" s="13">
        <v>202000</v>
      </c>
      <c r="D5" s="13">
        <v>879000</v>
      </c>
      <c r="E5" s="34">
        <v>159000</v>
      </c>
      <c r="F5" s="34">
        <v>0</v>
      </c>
      <c r="G5" s="34">
        <v>380</v>
      </c>
      <c r="H5" s="34">
        <v>9870</v>
      </c>
      <c r="I5" s="34">
        <v>5950</v>
      </c>
      <c r="J5" s="35">
        <v>1.4253668763102725</v>
      </c>
      <c r="K5" s="35">
        <v>0</v>
      </c>
      <c r="L5" s="35">
        <v>0.54821802935010477</v>
      </c>
      <c r="M5" s="35">
        <v>0</v>
      </c>
      <c r="N5" s="35">
        <v>0</v>
      </c>
      <c r="O5" s="35">
        <v>0.21928721174004195</v>
      </c>
      <c r="P5" s="12">
        <v>0</v>
      </c>
      <c r="Q5" s="12">
        <v>0</v>
      </c>
      <c r="R5" s="35">
        <v>9.648637316561846</v>
      </c>
      <c r="S5" s="13">
        <v>3020</v>
      </c>
      <c r="T5" s="12">
        <v>0.60333333333333339</v>
      </c>
      <c r="U5" s="12"/>
      <c r="V5" s="12"/>
      <c r="W5" s="46"/>
      <c r="X5" s="20"/>
    </row>
    <row r="6" spans="1:24">
      <c r="A6" s="3">
        <v>270</v>
      </c>
      <c r="B6" s="12">
        <v>82.296000000000006</v>
      </c>
      <c r="C6" s="13">
        <v>209000</v>
      </c>
      <c r="D6" s="13">
        <v>847000</v>
      </c>
      <c r="E6" s="34">
        <v>102000</v>
      </c>
      <c r="F6" s="34">
        <v>0</v>
      </c>
      <c r="G6" s="34">
        <v>1160</v>
      </c>
      <c r="H6" s="34">
        <v>4140</v>
      </c>
      <c r="I6" s="34">
        <v>1760</v>
      </c>
      <c r="J6" s="35">
        <v>0.74329896907216497</v>
      </c>
      <c r="K6" s="35">
        <v>0</v>
      </c>
      <c r="L6" s="35">
        <v>0.31855670103092781</v>
      </c>
      <c r="M6" s="35">
        <v>0</v>
      </c>
      <c r="N6" s="35">
        <v>0</v>
      </c>
      <c r="O6" s="35">
        <v>0</v>
      </c>
      <c r="P6" s="12">
        <v>0</v>
      </c>
      <c r="Q6" s="12">
        <v>0</v>
      </c>
      <c r="R6" s="35">
        <v>10.512371134020619</v>
      </c>
      <c r="S6" s="13">
        <v>1660</v>
      </c>
      <c r="T6" s="12">
        <v>0.42564102564102563</v>
      </c>
      <c r="U6" s="12"/>
      <c r="V6" s="12"/>
      <c r="W6" s="46"/>
      <c r="X6" s="20"/>
    </row>
    <row r="7" spans="1:24">
      <c r="A7" s="3">
        <v>330</v>
      </c>
      <c r="B7" s="12">
        <v>100.584</v>
      </c>
      <c r="C7" s="13">
        <v>306000</v>
      </c>
      <c r="D7" s="13">
        <v>1259000</v>
      </c>
      <c r="E7" s="34">
        <v>166000</v>
      </c>
      <c r="F7" s="34">
        <v>0</v>
      </c>
      <c r="G7" s="34">
        <v>1160</v>
      </c>
      <c r="H7" s="34">
        <v>18500</v>
      </c>
      <c r="I7" s="34">
        <v>660</v>
      </c>
      <c r="J7" s="35">
        <v>0.79198966408268734</v>
      </c>
      <c r="K7" s="35">
        <v>0</v>
      </c>
      <c r="L7" s="35">
        <v>0</v>
      </c>
      <c r="M7" s="35">
        <v>0</v>
      </c>
      <c r="N7" s="35">
        <v>0</v>
      </c>
      <c r="O7" s="35">
        <v>0</v>
      </c>
      <c r="P7" s="12">
        <v>0</v>
      </c>
      <c r="Q7" s="12">
        <v>0</v>
      </c>
      <c r="R7" s="35">
        <v>17.898966408268734</v>
      </c>
      <c r="S7" s="13">
        <v>830</v>
      </c>
      <c r="T7" s="12">
        <v>3.5470085470085469E-2</v>
      </c>
      <c r="U7" s="12">
        <v>-18.27</v>
      </c>
      <c r="V7" s="12">
        <v>-86.4</v>
      </c>
      <c r="W7" s="46">
        <v>1.0745731173380035</v>
      </c>
      <c r="X7" s="20"/>
    </row>
    <row r="8" spans="1:24">
      <c r="A8" s="3">
        <v>390</v>
      </c>
      <c r="B8" s="12">
        <v>118.872</v>
      </c>
      <c r="C8" s="13">
        <v>280000</v>
      </c>
      <c r="D8" s="13">
        <v>1199000</v>
      </c>
      <c r="E8" s="34">
        <v>201000</v>
      </c>
      <c r="F8" s="34">
        <v>0</v>
      </c>
      <c r="G8" s="34">
        <v>1150</v>
      </c>
      <c r="H8" s="34">
        <v>14300</v>
      </c>
      <c r="I8" s="34">
        <v>580</v>
      </c>
      <c r="J8" s="35">
        <v>0.59750623441396511</v>
      </c>
      <c r="K8" s="35">
        <v>0</v>
      </c>
      <c r="L8" s="35">
        <v>0</v>
      </c>
      <c r="M8" s="35">
        <v>0</v>
      </c>
      <c r="N8" s="35">
        <v>0</v>
      </c>
      <c r="O8" s="35">
        <v>0</v>
      </c>
      <c r="P8" s="12">
        <v>0</v>
      </c>
      <c r="Q8" s="12">
        <v>0</v>
      </c>
      <c r="R8" s="35">
        <v>17.178304239401495</v>
      </c>
      <c r="S8" s="13">
        <v>970</v>
      </c>
      <c r="T8" s="12">
        <v>4.0520833333333332E-2</v>
      </c>
      <c r="U8" s="12"/>
      <c r="V8" s="12"/>
      <c r="W8" s="46"/>
      <c r="X8" s="20"/>
    </row>
    <row r="9" spans="1:24">
      <c r="A9" s="3">
        <v>450</v>
      </c>
      <c r="B9" s="12">
        <v>137.16</v>
      </c>
      <c r="C9" s="13">
        <v>232000</v>
      </c>
      <c r="D9" s="13">
        <v>952000</v>
      </c>
      <c r="E9" s="34">
        <v>125000</v>
      </c>
      <c r="F9" s="34">
        <v>0</v>
      </c>
      <c r="G9" s="34">
        <v>1080</v>
      </c>
      <c r="H9" s="34">
        <v>13100</v>
      </c>
      <c r="I9" s="34">
        <v>450</v>
      </c>
      <c r="J9" s="35">
        <v>1.078021978021978</v>
      </c>
      <c r="K9" s="35">
        <v>0</v>
      </c>
      <c r="L9" s="35">
        <v>0</v>
      </c>
      <c r="M9" s="35">
        <v>0</v>
      </c>
      <c r="N9" s="35">
        <v>0</v>
      </c>
      <c r="O9" s="35">
        <v>0</v>
      </c>
      <c r="P9" s="12">
        <v>0</v>
      </c>
      <c r="Q9" s="12">
        <v>0</v>
      </c>
      <c r="R9" s="35">
        <v>12.337362637362638</v>
      </c>
      <c r="S9" s="13">
        <v>410</v>
      </c>
      <c r="T9" s="12">
        <v>3.422018348623853E-2</v>
      </c>
      <c r="U9" s="12"/>
      <c r="V9" s="12"/>
      <c r="W9" s="46"/>
      <c r="X9" s="20"/>
    </row>
    <row r="10" spans="1:24">
      <c r="A10" s="3">
        <v>510</v>
      </c>
      <c r="B10" s="12">
        <v>155.44800000000001</v>
      </c>
      <c r="C10" s="13">
        <v>202000</v>
      </c>
      <c r="D10" s="13">
        <v>843000</v>
      </c>
      <c r="E10" s="34">
        <v>123000</v>
      </c>
      <c r="F10" s="34">
        <v>0</v>
      </c>
      <c r="G10" s="34">
        <v>1130</v>
      </c>
      <c r="H10" s="34">
        <v>8010</v>
      </c>
      <c r="I10" s="34">
        <v>240</v>
      </c>
      <c r="J10" s="35">
        <v>2.5281314168377826</v>
      </c>
      <c r="K10" s="35">
        <v>0</v>
      </c>
      <c r="L10" s="35">
        <v>0.84271047227926088</v>
      </c>
      <c r="M10" s="35">
        <v>0</v>
      </c>
      <c r="N10" s="35">
        <v>0</v>
      </c>
      <c r="O10" s="35">
        <v>0</v>
      </c>
      <c r="P10" s="12">
        <v>0</v>
      </c>
      <c r="Q10" s="12">
        <v>0</v>
      </c>
      <c r="R10" s="35">
        <v>9.3751540041067756</v>
      </c>
      <c r="S10" s="13">
        <v>70</v>
      </c>
      <c r="T10" s="12">
        <v>3.0526315789473683E-2</v>
      </c>
      <c r="U10" s="12"/>
      <c r="V10" s="12"/>
      <c r="W10" s="46"/>
      <c r="X10" s="20"/>
    </row>
    <row r="11" spans="1:24">
      <c r="A11" s="3">
        <v>570</v>
      </c>
      <c r="B11" s="12">
        <v>173.73600000000002</v>
      </c>
      <c r="C11" s="13">
        <v>223000</v>
      </c>
      <c r="D11" s="13">
        <v>934000</v>
      </c>
      <c r="E11" s="34">
        <v>138000</v>
      </c>
      <c r="F11" s="34">
        <v>0</v>
      </c>
      <c r="G11" s="34">
        <v>1010</v>
      </c>
      <c r="H11" s="34">
        <v>6870</v>
      </c>
      <c r="I11" s="34">
        <v>250</v>
      </c>
      <c r="J11" s="35">
        <v>0.69870129870129871</v>
      </c>
      <c r="K11" s="35">
        <v>0</v>
      </c>
      <c r="L11" s="35">
        <v>0</v>
      </c>
      <c r="M11" s="35">
        <v>0</v>
      </c>
      <c r="N11" s="35">
        <v>0</v>
      </c>
      <c r="O11" s="35">
        <v>0</v>
      </c>
      <c r="P11" s="12">
        <v>0</v>
      </c>
      <c r="Q11" s="12">
        <v>0</v>
      </c>
      <c r="R11" s="35">
        <v>17.467532467532468</v>
      </c>
      <c r="S11" s="13">
        <v>360</v>
      </c>
      <c r="T11" s="12">
        <v>3.6949152542372882E-2</v>
      </c>
      <c r="U11" s="12"/>
      <c r="V11" s="12"/>
      <c r="W11" s="46"/>
      <c r="X11" s="20"/>
    </row>
    <row r="12" spans="1:24">
      <c r="A12" s="3">
        <v>630</v>
      </c>
      <c r="B12" s="12">
        <v>192.024</v>
      </c>
      <c r="C12" s="13">
        <v>222000</v>
      </c>
      <c r="D12" s="13">
        <v>967000</v>
      </c>
      <c r="E12" s="34">
        <v>176000</v>
      </c>
      <c r="F12" s="34">
        <v>0</v>
      </c>
      <c r="G12" s="34">
        <v>860</v>
      </c>
      <c r="H12" s="34">
        <v>8500</v>
      </c>
      <c r="I12" s="34">
        <v>580</v>
      </c>
      <c r="J12" s="35">
        <v>2.0362637362637361</v>
      </c>
      <c r="K12" s="35">
        <v>0</v>
      </c>
      <c r="L12" s="35">
        <v>0</v>
      </c>
      <c r="M12" s="35">
        <v>0</v>
      </c>
      <c r="N12" s="35">
        <v>0</v>
      </c>
      <c r="O12" s="35">
        <v>0</v>
      </c>
      <c r="P12" s="12">
        <v>0</v>
      </c>
      <c r="Q12" s="12">
        <v>0</v>
      </c>
      <c r="R12" s="35">
        <v>13.774725274725276</v>
      </c>
      <c r="S12" s="13">
        <v>290</v>
      </c>
      <c r="T12" s="12">
        <v>6.8591549295774643E-2</v>
      </c>
      <c r="U12" s="12"/>
      <c r="V12" s="12"/>
      <c r="W12" s="46"/>
      <c r="X12" s="20"/>
    </row>
    <row r="13" spans="1:24">
      <c r="A13" s="3">
        <v>690</v>
      </c>
      <c r="B13" s="12">
        <v>210.31200000000001</v>
      </c>
      <c r="C13" s="13">
        <v>406000</v>
      </c>
      <c r="D13" s="13">
        <v>2093000</v>
      </c>
      <c r="E13" s="34">
        <v>643000</v>
      </c>
      <c r="F13" s="34">
        <v>430</v>
      </c>
      <c r="G13" s="34">
        <v>2320</v>
      </c>
      <c r="H13" s="34">
        <v>19200</v>
      </c>
      <c r="I13" s="34">
        <v>2550</v>
      </c>
      <c r="J13" s="35">
        <v>10.840845070422533</v>
      </c>
      <c r="K13" s="35">
        <v>0</v>
      </c>
      <c r="L13" s="35">
        <v>0.75633802816901408</v>
      </c>
      <c r="M13" s="35">
        <v>0</v>
      </c>
      <c r="N13" s="35">
        <v>0</v>
      </c>
      <c r="O13" s="35">
        <v>0</v>
      </c>
      <c r="P13" s="12">
        <v>0</v>
      </c>
      <c r="Q13" s="12">
        <v>0</v>
      </c>
      <c r="R13" s="35">
        <v>23.446478873239439</v>
      </c>
      <c r="S13" s="13">
        <v>220</v>
      </c>
      <c r="T13" s="12">
        <v>0.13289473684210526</v>
      </c>
      <c r="U13" s="12">
        <v>-18.29</v>
      </c>
      <c r="V13" s="12">
        <v>-80.599999999999994</v>
      </c>
      <c r="W13" s="46">
        <v>1.0677724603001959</v>
      </c>
      <c r="X13" s="20"/>
    </row>
    <row r="14" spans="1:24">
      <c r="A14" s="3">
        <v>750</v>
      </c>
      <c r="B14" s="12">
        <v>228.6</v>
      </c>
      <c r="C14" s="13">
        <v>216000</v>
      </c>
      <c r="D14" s="13">
        <v>1219000</v>
      </c>
      <c r="E14" s="34">
        <v>450000</v>
      </c>
      <c r="F14" s="34">
        <v>250</v>
      </c>
      <c r="G14" s="34">
        <v>1100</v>
      </c>
      <c r="H14" s="34">
        <v>7510</v>
      </c>
      <c r="I14" s="34">
        <v>2210</v>
      </c>
      <c r="J14" s="35">
        <v>11.126405867970659</v>
      </c>
      <c r="K14" s="35">
        <v>1.4449877750611246</v>
      </c>
      <c r="L14" s="35">
        <v>0.57799511002444992</v>
      </c>
      <c r="M14" s="35">
        <v>0</v>
      </c>
      <c r="N14" s="35">
        <v>0</v>
      </c>
      <c r="O14" s="35">
        <v>0</v>
      </c>
      <c r="P14" s="12">
        <v>0</v>
      </c>
      <c r="Q14" s="12">
        <v>0</v>
      </c>
      <c r="R14" s="35">
        <v>13.582885085574574</v>
      </c>
      <c r="S14" s="13">
        <v>190</v>
      </c>
      <c r="T14" s="12">
        <v>0.29423076923076924</v>
      </c>
      <c r="U14" s="12"/>
      <c r="V14" s="12"/>
      <c r="W14" s="46"/>
      <c r="X14" s="20"/>
    </row>
    <row r="15" spans="1:24">
      <c r="A15" s="3">
        <v>810</v>
      </c>
      <c r="B15" s="12">
        <v>246.88800000000001</v>
      </c>
      <c r="C15" s="13">
        <v>384000</v>
      </c>
      <c r="D15" s="13">
        <v>1625000</v>
      </c>
      <c r="E15" s="34">
        <v>255000</v>
      </c>
      <c r="F15" s="34">
        <v>0</v>
      </c>
      <c r="G15" s="34">
        <v>1730</v>
      </c>
      <c r="H15" s="34">
        <v>10700</v>
      </c>
      <c r="I15" s="34">
        <v>1060</v>
      </c>
      <c r="J15" s="35">
        <v>5.2549848942598194</v>
      </c>
      <c r="K15" s="35">
        <v>0</v>
      </c>
      <c r="L15" s="35">
        <v>0</v>
      </c>
      <c r="M15" s="35">
        <v>0</v>
      </c>
      <c r="N15" s="35">
        <v>0</v>
      </c>
      <c r="O15" s="35">
        <v>0</v>
      </c>
      <c r="P15" s="12">
        <v>0</v>
      </c>
      <c r="Q15" s="12">
        <v>0</v>
      </c>
      <c r="R15" s="35">
        <v>17.786102719033234</v>
      </c>
      <c r="S15" s="13">
        <v>200</v>
      </c>
      <c r="T15" s="12">
        <v>9.9056603773584911E-2</v>
      </c>
      <c r="U15" s="12"/>
      <c r="V15" s="12"/>
      <c r="W15" s="46"/>
      <c r="X15" s="20"/>
    </row>
    <row r="16" spans="1:24">
      <c r="A16" s="3">
        <v>870</v>
      </c>
      <c r="B16" s="12">
        <v>265.17599999999999</v>
      </c>
      <c r="C16" s="13">
        <v>260000</v>
      </c>
      <c r="D16" s="13">
        <v>1170000</v>
      </c>
      <c r="E16" s="34">
        <v>240000</v>
      </c>
      <c r="F16" s="34">
        <v>70</v>
      </c>
      <c r="G16" s="34">
        <v>1130</v>
      </c>
      <c r="H16" s="34">
        <v>8060</v>
      </c>
      <c r="I16" s="34">
        <v>490</v>
      </c>
      <c r="J16" s="35">
        <v>3.5975609756097562</v>
      </c>
      <c r="K16" s="35">
        <v>0</v>
      </c>
      <c r="L16" s="35">
        <v>0.28780487804878047</v>
      </c>
      <c r="M16" s="35">
        <v>0</v>
      </c>
      <c r="N16" s="35">
        <v>0</v>
      </c>
      <c r="O16" s="35">
        <v>0</v>
      </c>
      <c r="P16" s="12">
        <v>0</v>
      </c>
      <c r="Q16" s="12">
        <v>0</v>
      </c>
      <c r="R16" s="35">
        <v>16.404878048780489</v>
      </c>
      <c r="S16" s="13">
        <v>130</v>
      </c>
      <c r="T16" s="12">
        <v>6.1071428571428568E-2</v>
      </c>
      <c r="U16" s="12">
        <v>-16.53</v>
      </c>
      <c r="V16" s="12">
        <v>-79.5</v>
      </c>
      <c r="W16" s="46">
        <v>1.0684084736556221</v>
      </c>
      <c r="X16" s="20"/>
    </row>
    <row r="17" spans="1:24">
      <c r="A17" s="3">
        <v>930</v>
      </c>
      <c r="B17" s="12">
        <v>283.464</v>
      </c>
      <c r="C17" s="13">
        <v>231000</v>
      </c>
      <c r="D17" s="13">
        <v>1067000</v>
      </c>
      <c r="E17" s="34">
        <v>244000</v>
      </c>
      <c r="F17" s="34">
        <v>0</v>
      </c>
      <c r="G17" s="34">
        <v>1000</v>
      </c>
      <c r="H17" s="34">
        <v>5090</v>
      </c>
      <c r="I17" s="34">
        <v>910</v>
      </c>
      <c r="J17" s="35">
        <v>4.1732718894009215</v>
      </c>
      <c r="K17" s="35">
        <v>0</v>
      </c>
      <c r="L17" s="35">
        <v>0.2608294930875576</v>
      </c>
      <c r="M17" s="35">
        <v>0</v>
      </c>
      <c r="N17" s="35">
        <v>0.2608294930875576</v>
      </c>
      <c r="O17" s="35">
        <v>0</v>
      </c>
      <c r="P17" s="12">
        <v>0</v>
      </c>
      <c r="Q17" s="12">
        <v>0</v>
      </c>
      <c r="R17" s="35">
        <v>14.606451612903225</v>
      </c>
      <c r="S17" s="13">
        <v>210</v>
      </c>
      <c r="T17" s="12">
        <v>0.17897435897435898</v>
      </c>
      <c r="U17" s="12"/>
      <c r="V17" s="12"/>
      <c r="W17" s="46"/>
      <c r="X17" s="20"/>
    </row>
    <row r="18" spans="1:24">
      <c r="A18" s="3">
        <v>990</v>
      </c>
      <c r="B18" s="12">
        <v>301.75200000000001</v>
      </c>
      <c r="C18" s="13">
        <v>226000</v>
      </c>
      <c r="D18" s="13">
        <v>1053000</v>
      </c>
      <c r="E18" s="34">
        <v>248000</v>
      </c>
      <c r="F18" s="34">
        <v>100</v>
      </c>
      <c r="G18" s="34">
        <v>1080</v>
      </c>
      <c r="H18" s="34">
        <v>13100</v>
      </c>
      <c r="I18" s="34">
        <v>1010</v>
      </c>
      <c r="J18" s="35">
        <v>3.6220183486238526</v>
      </c>
      <c r="K18" s="35">
        <v>0</v>
      </c>
      <c r="L18" s="35">
        <v>0.38807339449541284</v>
      </c>
      <c r="M18" s="35">
        <v>0</v>
      </c>
      <c r="N18" s="35">
        <v>0</v>
      </c>
      <c r="O18" s="35">
        <v>0</v>
      </c>
      <c r="P18" s="12">
        <v>0</v>
      </c>
      <c r="Q18" s="12">
        <v>0</v>
      </c>
      <c r="R18" s="35">
        <v>13.711926605504587</v>
      </c>
      <c r="S18" s="13">
        <v>250</v>
      </c>
      <c r="T18" s="12">
        <v>7.7524752475247524E-2</v>
      </c>
      <c r="U18" s="12"/>
      <c r="V18" s="12"/>
      <c r="W18" s="46"/>
      <c r="X18" s="20"/>
    </row>
    <row r="19" spans="1:24">
      <c r="A19" s="3">
        <v>1050</v>
      </c>
      <c r="B19" s="12">
        <v>320.04000000000002</v>
      </c>
      <c r="C19" s="13">
        <v>287000</v>
      </c>
      <c r="D19" s="13">
        <v>1324000</v>
      </c>
      <c r="E19" s="34">
        <v>299000</v>
      </c>
      <c r="F19" s="34">
        <v>110</v>
      </c>
      <c r="G19" s="34">
        <v>1680</v>
      </c>
      <c r="H19" s="34">
        <v>15500</v>
      </c>
      <c r="I19" s="34">
        <v>4780</v>
      </c>
      <c r="J19" s="35">
        <v>3.5894736842105264</v>
      </c>
      <c r="K19" s="35">
        <v>0</v>
      </c>
      <c r="L19" s="35">
        <v>0.32631578947368423</v>
      </c>
      <c r="M19" s="35">
        <v>0</v>
      </c>
      <c r="N19" s="35">
        <v>0</v>
      </c>
      <c r="O19" s="35">
        <v>0</v>
      </c>
      <c r="P19" s="12">
        <v>0</v>
      </c>
      <c r="Q19" s="12">
        <v>0</v>
      </c>
      <c r="R19" s="35">
        <v>12.563157894736841</v>
      </c>
      <c r="S19" s="13">
        <v>1220</v>
      </c>
      <c r="T19" s="12">
        <v>0.30842105263157893</v>
      </c>
      <c r="U19" s="12"/>
      <c r="V19" s="12">
        <v>-74.2</v>
      </c>
      <c r="W19" s="46"/>
      <c r="X19" s="20"/>
    </row>
    <row r="20" spans="1:24">
      <c r="A20" s="3">
        <v>1110</v>
      </c>
      <c r="B20" s="12">
        <v>338.32800000000003</v>
      </c>
      <c r="C20" s="13">
        <v>291000</v>
      </c>
      <c r="D20" s="13">
        <v>1288000</v>
      </c>
      <c r="E20" s="34">
        <v>248000</v>
      </c>
      <c r="F20" s="34">
        <v>50</v>
      </c>
      <c r="G20" s="34">
        <v>1480</v>
      </c>
      <c r="H20" s="34">
        <v>11300</v>
      </c>
      <c r="I20" s="34">
        <v>460</v>
      </c>
      <c r="J20" s="35">
        <v>2.8632124352331609</v>
      </c>
      <c r="K20" s="35">
        <v>0</v>
      </c>
      <c r="L20" s="35">
        <v>0</v>
      </c>
      <c r="M20" s="35">
        <v>0</v>
      </c>
      <c r="N20" s="35">
        <v>0</v>
      </c>
      <c r="O20" s="35">
        <v>0</v>
      </c>
      <c r="P20" s="12">
        <v>0</v>
      </c>
      <c r="Q20" s="12">
        <v>0</v>
      </c>
      <c r="R20" s="35">
        <v>10.975647668393783</v>
      </c>
      <c r="S20" s="13">
        <v>160</v>
      </c>
      <c r="T20" s="12">
        <v>4.0845070422535212E-2</v>
      </c>
      <c r="U20" s="12"/>
      <c r="V20" s="12"/>
      <c r="W20" s="46"/>
      <c r="X20" s="20"/>
    </row>
    <row r="21" spans="1:24">
      <c r="A21" s="3">
        <v>1170</v>
      </c>
      <c r="B21" s="12">
        <v>356.61600000000004</v>
      </c>
      <c r="C21" s="13">
        <v>283000</v>
      </c>
      <c r="D21" s="13">
        <v>1184000</v>
      </c>
      <c r="E21" s="34">
        <v>175000</v>
      </c>
      <c r="F21" s="34">
        <v>60</v>
      </c>
      <c r="G21" s="34">
        <v>1160</v>
      </c>
      <c r="H21" s="34">
        <v>11100</v>
      </c>
      <c r="I21" s="34">
        <v>3480</v>
      </c>
      <c r="J21" s="35">
        <v>2.518362282878412</v>
      </c>
      <c r="K21" s="35">
        <v>0</v>
      </c>
      <c r="L21" s="35">
        <v>0.29627791563275435</v>
      </c>
      <c r="M21" s="35">
        <v>0</v>
      </c>
      <c r="N21" s="35">
        <v>0</v>
      </c>
      <c r="O21" s="35">
        <v>0</v>
      </c>
      <c r="P21" s="12">
        <v>0</v>
      </c>
      <c r="Q21" s="12">
        <v>0</v>
      </c>
      <c r="R21" s="35">
        <v>25.479900744416874</v>
      </c>
      <c r="S21" s="13">
        <v>1240</v>
      </c>
      <c r="T21" s="12">
        <v>0.31333333333333335</v>
      </c>
      <c r="U21" s="12"/>
      <c r="V21" s="12"/>
      <c r="W21" s="46"/>
      <c r="X21" s="20"/>
    </row>
    <row r="22" spans="1:24">
      <c r="A22" s="3">
        <v>1230</v>
      </c>
      <c r="B22" s="12">
        <v>374.904</v>
      </c>
      <c r="C22" s="13">
        <v>246000</v>
      </c>
      <c r="D22" s="13">
        <v>1303000</v>
      </c>
      <c r="E22" s="34">
        <v>426000</v>
      </c>
      <c r="F22" s="34">
        <v>90</v>
      </c>
      <c r="G22" s="34">
        <v>1420</v>
      </c>
      <c r="H22" s="34">
        <v>10500</v>
      </c>
      <c r="I22" s="34">
        <v>10800</v>
      </c>
      <c r="J22" s="35">
        <v>6.7539845758354753</v>
      </c>
      <c r="K22" s="35">
        <v>0</v>
      </c>
      <c r="L22" s="35">
        <v>0.47120822622107966</v>
      </c>
      <c r="M22" s="35">
        <v>0</v>
      </c>
      <c r="N22" s="35">
        <v>0</v>
      </c>
      <c r="O22" s="35">
        <v>0</v>
      </c>
      <c r="P22" s="12">
        <v>0</v>
      </c>
      <c r="Q22" s="12">
        <v>0</v>
      </c>
      <c r="R22" s="35">
        <v>47.120822622107973</v>
      </c>
      <c r="S22" s="13">
        <v>1490</v>
      </c>
      <c r="T22" s="12">
        <v>1.0238805970149254</v>
      </c>
      <c r="U22" s="12">
        <v>-10.26</v>
      </c>
      <c r="V22" s="12">
        <v>-65.900000000000006</v>
      </c>
      <c r="W22" s="46">
        <v>1.0595653570281554</v>
      </c>
      <c r="X22" s="20"/>
    </row>
    <row r="23" spans="1:24">
      <c r="A23" s="3">
        <v>1290</v>
      </c>
      <c r="B23" s="12">
        <v>393.19200000000001</v>
      </c>
      <c r="C23" s="13">
        <v>272000</v>
      </c>
      <c r="D23" s="13">
        <v>1158000</v>
      </c>
      <c r="E23" s="34">
        <v>187000</v>
      </c>
      <c r="F23" s="34">
        <v>0</v>
      </c>
      <c r="G23" s="34">
        <v>1430</v>
      </c>
      <c r="H23" s="34">
        <v>11500</v>
      </c>
      <c r="I23" s="34">
        <v>8850</v>
      </c>
      <c r="J23" s="35">
        <v>4.0627450980392155</v>
      </c>
      <c r="K23" s="35">
        <v>0</v>
      </c>
      <c r="L23" s="35">
        <v>0</v>
      </c>
      <c r="M23" s="35">
        <v>0</v>
      </c>
      <c r="N23" s="35">
        <v>0</v>
      </c>
      <c r="O23" s="35">
        <v>0</v>
      </c>
      <c r="P23" s="12">
        <v>0</v>
      </c>
      <c r="Q23" s="12">
        <v>0</v>
      </c>
      <c r="R23" s="35">
        <v>17.701960784313723</v>
      </c>
      <c r="S23" s="13">
        <v>2180</v>
      </c>
      <c r="T23" s="12">
        <v>0.77215189873417722</v>
      </c>
      <c r="U23" s="12"/>
      <c r="V23" s="12"/>
      <c r="W23" s="46"/>
      <c r="X23" s="20"/>
    </row>
    <row r="24" spans="1:24">
      <c r="A24" s="3">
        <v>1350</v>
      </c>
      <c r="B24" s="12">
        <v>411.48</v>
      </c>
      <c r="C24" s="13">
        <v>91000</v>
      </c>
      <c r="D24" s="13">
        <v>1406000</v>
      </c>
      <c r="E24" s="34">
        <v>1083000</v>
      </c>
      <c r="F24" s="34">
        <v>310</v>
      </c>
      <c r="G24" s="34">
        <v>1240</v>
      </c>
      <c r="H24" s="34">
        <v>9150</v>
      </c>
      <c r="I24" s="34">
        <v>18600</v>
      </c>
      <c r="J24" s="35">
        <v>13.422222222222224</v>
      </c>
      <c r="K24" s="35">
        <v>0.91515151515151505</v>
      </c>
      <c r="L24" s="35">
        <v>0.76262626262626265</v>
      </c>
      <c r="M24" s="35">
        <v>0.45757575757575752</v>
      </c>
      <c r="N24" s="35">
        <v>0</v>
      </c>
      <c r="O24" s="35">
        <v>0</v>
      </c>
      <c r="P24" s="12">
        <v>0</v>
      </c>
      <c r="Q24" s="12">
        <v>0</v>
      </c>
      <c r="R24" s="35">
        <v>14.184848484848487</v>
      </c>
      <c r="S24" s="13">
        <v>1310</v>
      </c>
      <c r="T24" s="12">
        <v>2.0333333333333332</v>
      </c>
      <c r="U24" s="12"/>
      <c r="V24" s="12"/>
      <c r="W24" s="46"/>
      <c r="X24" s="20"/>
    </row>
    <row r="25" spans="1:24">
      <c r="A25" s="3">
        <v>1410</v>
      </c>
      <c r="B25" s="12">
        <v>429.76800000000003</v>
      </c>
      <c r="C25" s="13">
        <v>200000</v>
      </c>
      <c r="D25" s="13">
        <v>941000</v>
      </c>
      <c r="E25" s="34">
        <v>228000</v>
      </c>
      <c r="F25" s="34">
        <v>30</v>
      </c>
      <c r="G25" s="34">
        <v>1020</v>
      </c>
      <c r="H25" s="34">
        <v>2980</v>
      </c>
      <c r="I25" s="34">
        <v>2290</v>
      </c>
      <c r="J25" s="35">
        <v>7.6776824034334767</v>
      </c>
      <c r="K25" s="35">
        <v>1.1459227467811159</v>
      </c>
      <c r="L25" s="35">
        <v>0.34377682403433474</v>
      </c>
      <c r="M25" s="35">
        <v>0</v>
      </c>
      <c r="N25" s="35">
        <v>0</v>
      </c>
      <c r="O25" s="35">
        <v>0</v>
      </c>
      <c r="P25" s="12">
        <v>0</v>
      </c>
      <c r="Q25" s="12">
        <v>0</v>
      </c>
      <c r="R25" s="35">
        <v>11.344635193133048</v>
      </c>
      <c r="S25" s="13">
        <v>290</v>
      </c>
      <c r="T25" s="12">
        <v>0.76923076923076927</v>
      </c>
      <c r="U25" s="12">
        <v>-12.01</v>
      </c>
      <c r="V25" s="12">
        <v>-54</v>
      </c>
      <c r="W25" s="46">
        <v>1.0443868921775898</v>
      </c>
      <c r="X25" s="20"/>
    </row>
    <row r="26" spans="1:24">
      <c r="A26" s="3">
        <v>1470</v>
      </c>
      <c r="B26" s="12">
        <v>448.05600000000004</v>
      </c>
      <c r="C26" s="13">
        <v>211000</v>
      </c>
      <c r="D26" s="13">
        <v>1314000</v>
      </c>
      <c r="E26" s="34">
        <v>560000</v>
      </c>
      <c r="F26" s="34">
        <v>80</v>
      </c>
      <c r="G26" s="34">
        <v>1010</v>
      </c>
      <c r="H26" s="34">
        <v>3120</v>
      </c>
      <c r="I26" s="34">
        <v>29300</v>
      </c>
      <c r="J26" s="35">
        <v>15.731202046035804</v>
      </c>
      <c r="K26" s="35">
        <v>0</v>
      </c>
      <c r="L26" s="35">
        <v>1.0902813299232736</v>
      </c>
      <c r="M26" s="35">
        <v>0</v>
      </c>
      <c r="N26" s="35">
        <v>0</v>
      </c>
      <c r="O26" s="35">
        <v>0</v>
      </c>
      <c r="P26" s="12">
        <v>0</v>
      </c>
      <c r="Q26" s="12">
        <v>0</v>
      </c>
      <c r="R26" s="35">
        <v>19.4693094629156</v>
      </c>
      <c r="S26" s="13">
        <v>1740</v>
      </c>
      <c r="T26" s="12">
        <v>9.4</v>
      </c>
      <c r="U26" s="12"/>
      <c r="V26" s="12"/>
      <c r="W26" s="46"/>
      <c r="X26" s="20"/>
    </row>
    <row r="27" spans="1:24">
      <c r="A27" s="3">
        <v>1530</v>
      </c>
      <c r="B27" s="12">
        <v>466.34400000000005</v>
      </c>
      <c r="C27" s="13">
        <v>190000</v>
      </c>
      <c r="D27" s="13">
        <v>1378000</v>
      </c>
      <c r="E27" s="34">
        <v>701000</v>
      </c>
      <c r="F27" s="34">
        <v>90</v>
      </c>
      <c r="G27" s="34">
        <v>1460</v>
      </c>
      <c r="H27" s="34">
        <v>1880</v>
      </c>
      <c r="I27" s="34">
        <v>1240</v>
      </c>
      <c r="J27" s="35">
        <v>6.7539845758354753</v>
      </c>
      <c r="K27" s="35">
        <v>0.94241645244215932</v>
      </c>
      <c r="L27" s="35">
        <v>0.62827763496143962</v>
      </c>
      <c r="M27" s="35">
        <v>0.47120822622107966</v>
      </c>
      <c r="N27" s="35">
        <v>0</v>
      </c>
      <c r="O27" s="35">
        <v>0</v>
      </c>
      <c r="P27" s="12">
        <v>0</v>
      </c>
      <c r="Q27" s="12">
        <v>0</v>
      </c>
      <c r="R27" s="35">
        <v>13.193830334190233</v>
      </c>
      <c r="S27" s="13">
        <v>170</v>
      </c>
      <c r="T27" s="12">
        <v>0.66</v>
      </c>
      <c r="U27" s="12"/>
      <c r="V27" s="12"/>
      <c r="W27" s="46"/>
      <c r="X27" s="20"/>
    </row>
    <row r="28" spans="1:24">
      <c r="A28" s="3">
        <v>1590</v>
      </c>
      <c r="B28" s="12">
        <v>484.63200000000001</v>
      </c>
      <c r="C28" s="13">
        <v>291000</v>
      </c>
      <c r="D28" s="13">
        <v>1775000</v>
      </c>
      <c r="E28" s="34">
        <v>736000</v>
      </c>
      <c r="F28" s="34">
        <v>0</v>
      </c>
      <c r="G28" s="34">
        <v>1560</v>
      </c>
      <c r="H28" s="34">
        <v>2700</v>
      </c>
      <c r="I28" s="34">
        <v>8040</v>
      </c>
      <c r="J28" s="35">
        <v>7.2692307692307692</v>
      </c>
      <c r="K28" s="35">
        <v>0</v>
      </c>
      <c r="L28" s="35">
        <v>0.41538461538461541</v>
      </c>
      <c r="M28" s="35">
        <v>0</v>
      </c>
      <c r="N28" s="35">
        <v>0</v>
      </c>
      <c r="O28" s="35">
        <v>0</v>
      </c>
      <c r="P28" s="12">
        <v>0</v>
      </c>
      <c r="Q28" s="12">
        <v>0</v>
      </c>
      <c r="R28" s="35">
        <v>19.938461538461539</v>
      </c>
      <c r="S28" s="13">
        <v>1050</v>
      </c>
      <c r="T28" s="12">
        <v>2.976923076923077</v>
      </c>
      <c r="U28" s="12"/>
      <c r="V28" s="12">
        <v>-28.3</v>
      </c>
      <c r="W28" s="46"/>
      <c r="X28" s="20"/>
    </row>
    <row r="29" spans="1:24">
      <c r="A29" s="3">
        <v>1650</v>
      </c>
      <c r="B29" s="12">
        <v>502.92</v>
      </c>
      <c r="C29" s="13">
        <v>180000</v>
      </c>
      <c r="D29" s="13">
        <v>807000</v>
      </c>
      <c r="E29" s="34">
        <v>164000</v>
      </c>
      <c r="F29" s="34">
        <v>0</v>
      </c>
      <c r="G29" s="34">
        <v>770</v>
      </c>
      <c r="H29" s="34">
        <v>6600</v>
      </c>
      <c r="I29" s="34">
        <v>5990</v>
      </c>
      <c r="J29" s="35">
        <v>4.5</v>
      </c>
      <c r="K29" s="35">
        <v>0</v>
      </c>
      <c r="L29" s="35">
        <v>0.4</v>
      </c>
      <c r="M29" s="35">
        <v>0</v>
      </c>
      <c r="N29" s="35">
        <v>0</v>
      </c>
      <c r="O29" s="35">
        <v>0</v>
      </c>
      <c r="P29" s="12">
        <v>0</v>
      </c>
      <c r="Q29" s="12">
        <v>0</v>
      </c>
      <c r="R29" s="35">
        <v>10.6</v>
      </c>
      <c r="S29" s="13">
        <v>1220</v>
      </c>
      <c r="T29" s="12">
        <v>0.90757575757575759</v>
      </c>
      <c r="U29" s="12"/>
      <c r="V29" s="12"/>
      <c r="W29" s="46"/>
      <c r="X29" s="20"/>
    </row>
    <row r="30" spans="1:24">
      <c r="A30" s="3">
        <v>1710</v>
      </c>
      <c r="B30" s="12">
        <v>521.20799999999997</v>
      </c>
      <c r="C30" s="13">
        <v>372000</v>
      </c>
      <c r="D30" s="13">
        <v>1541000</v>
      </c>
      <c r="E30" s="34">
        <v>213000</v>
      </c>
      <c r="F30" s="34">
        <v>0</v>
      </c>
      <c r="G30" s="34">
        <v>1460</v>
      </c>
      <c r="H30" s="34">
        <v>16300</v>
      </c>
      <c r="I30" s="34">
        <v>11500</v>
      </c>
      <c r="J30" s="35">
        <v>6.0176470588235293</v>
      </c>
      <c r="K30" s="35">
        <v>0</v>
      </c>
      <c r="L30" s="35">
        <v>0</v>
      </c>
      <c r="M30" s="35">
        <v>0</v>
      </c>
      <c r="N30" s="35">
        <v>0</v>
      </c>
      <c r="O30" s="35">
        <v>0</v>
      </c>
      <c r="P30" s="12">
        <v>0</v>
      </c>
      <c r="Q30" s="12">
        <v>0</v>
      </c>
      <c r="R30" s="35">
        <v>18.829411764705881</v>
      </c>
      <c r="S30" s="13">
        <v>1920</v>
      </c>
      <c r="T30" s="12">
        <v>0.70714285714285718</v>
      </c>
      <c r="U30" s="12"/>
      <c r="V30" s="12"/>
      <c r="W30" s="46"/>
      <c r="X30" s="20"/>
    </row>
    <row r="31" spans="1:24">
      <c r="A31" s="3">
        <v>1770</v>
      </c>
      <c r="B31" s="12">
        <v>539.49599999999998</v>
      </c>
      <c r="C31" s="13">
        <v>192000</v>
      </c>
      <c r="D31" s="13">
        <v>995000</v>
      </c>
      <c r="E31" s="34">
        <v>311000</v>
      </c>
      <c r="F31" s="34">
        <v>0</v>
      </c>
      <c r="G31" s="34">
        <v>810</v>
      </c>
      <c r="H31" s="34">
        <v>6790</v>
      </c>
      <c r="I31" s="34">
        <v>18500</v>
      </c>
      <c r="J31" s="35">
        <v>6.5469026548672575</v>
      </c>
      <c r="K31" s="35">
        <v>0</v>
      </c>
      <c r="L31" s="35">
        <v>0.36371681415929202</v>
      </c>
      <c r="M31" s="35">
        <v>0</v>
      </c>
      <c r="N31" s="35">
        <v>0</v>
      </c>
      <c r="O31" s="35">
        <v>0</v>
      </c>
      <c r="P31" s="12">
        <v>0</v>
      </c>
      <c r="Q31" s="12">
        <v>0</v>
      </c>
      <c r="R31" s="35">
        <v>10.305309734513274</v>
      </c>
      <c r="S31" s="13">
        <v>2680</v>
      </c>
      <c r="T31" s="12">
        <v>2.7321428571428572</v>
      </c>
      <c r="U31" s="12">
        <v>-14.78</v>
      </c>
      <c r="V31" s="12">
        <v>-53.6</v>
      </c>
      <c r="W31" s="46">
        <v>1.0410185967878276</v>
      </c>
      <c r="X31" s="20"/>
    </row>
    <row r="32" spans="1:24">
      <c r="A32" s="3">
        <v>1830</v>
      </c>
      <c r="B32" s="12">
        <v>557.78399999999999</v>
      </c>
      <c r="C32" s="13">
        <v>302000</v>
      </c>
      <c r="D32" s="13">
        <v>1326000</v>
      </c>
      <c r="E32" s="34">
        <v>250000</v>
      </c>
      <c r="F32" s="34">
        <v>0</v>
      </c>
      <c r="G32" s="34">
        <v>1560</v>
      </c>
      <c r="H32" s="34">
        <v>8590</v>
      </c>
      <c r="I32" s="34">
        <v>16300</v>
      </c>
      <c r="J32" s="35">
        <v>4.7923076923076922</v>
      </c>
      <c r="K32" s="35">
        <v>0</v>
      </c>
      <c r="L32" s="35">
        <v>0.33050397877984089</v>
      </c>
      <c r="M32" s="35">
        <v>0</v>
      </c>
      <c r="N32" s="35">
        <v>0</v>
      </c>
      <c r="O32" s="35">
        <v>0</v>
      </c>
      <c r="P32" s="12">
        <v>0</v>
      </c>
      <c r="Q32" s="12">
        <v>0</v>
      </c>
      <c r="R32" s="35">
        <v>26.440318302387269</v>
      </c>
      <c r="S32" s="13">
        <v>3190</v>
      </c>
      <c r="T32" s="12">
        <v>1.9</v>
      </c>
      <c r="U32" s="12"/>
      <c r="V32" s="12"/>
      <c r="W32" s="46"/>
      <c r="X32" s="20"/>
    </row>
    <row r="33" spans="1:24">
      <c r="A33" s="3">
        <v>1890</v>
      </c>
      <c r="B33" s="12">
        <v>576.072</v>
      </c>
      <c r="C33" s="13">
        <v>221000</v>
      </c>
      <c r="D33" s="13">
        <v>1015000</v>
      </c>
      <c r="E33" s="34">
        <v>226000</v>
      </c>
      <c r="F33" s="34">
        <v>0</v>
      </c>
      <c r="G33" s="34">
        <v>1200</v>
      </c>
      <c r="H33" s="34">
        <v>10600</v>
      </c>
      <c r="I33" s="34">
        <v>20700</v>
      </c>
      <c r="J33" s="35">
        <v>4.5632653061224495</v>
      </c>
      <c r="K33" s="35">
        <v>0</v>
      </c>
      <c r="L33" s="35">
        <v>0</v>
      </c>
      <c r="M33" s="35">
        <v>0</v>
      </c>
      <c r="N33" s="35">
        <v>0</v>
      </c>
      <c r="O33" s="35">
        <v>0</v>
      </c>
      <c r="P33" s="12">
        <v>0</v>
      </c>
      <c r="Q33" s="12">
        <v>0</v>
      </c>
      <c r="R33" s="35">
        <v>22.689569160997728</v>
      </c>
      <c r="S33" s="13">
        <v>4530</v>
      </c>
      <c r="T33" s="12">
        <v>1.9404761904761905</v>
      </c>
      <c r="U33" s="12"/>
      <c r="V33" s="12"/>
      <c r="W33" s="46"/>
      <c r="X33" s="20" t="s">
        <v>0</v>
      </c>
    </row>
    <row r="34" spans="1:24">
      <c r="A34" s="3">
        <v>1980</v>
      </c>
      <c r="B34" s="12">
        <v>603.50400000000002</v>
      </c>
      <c r="C34" s="13">
        <v>179000</v>
      </c>
      <c r="D34" s="13">
        <v>2908000</v>
      </c>
      <c r="E34" s="34">
        <v>2269000</v>
      </c>
      <c r="F34" s="34">
        <v>0</v>
      </c>
      <c r="G34" s="34">
        <v>2740</v>
      </c>
      <c r="H34" s="34">
        <v>1150</v>
      </c>
      <c r="I34" s="34">
        <v>27100</v>
      </c>
      <c r="J34" s="35">
        <v>5.2958847736625509</v>
      </c>
      <c r="K34" s="35">
        <v>2.8037037037037038</v>
      </c>
      <c r="L34" s="35">
        <v>14.641563786008231</v>
      </c>
      <c r="M34" s="35">
        <v>1.5576131687242798</v>
      </c>
      <c r="N34" s="35">
        <v>0.62304526748971201</v>
      </c>
      <c r="O34" s="35">
        <v>0.62304526748971201</v>
      </c>
      <c r="P34" s="12">
        <v>0</v>
      </c>
      <c r="Q34" s="12">
        <v>0</v>
      </c>
      <c r="R34" s="35">
        <v>45.170781893004119</v>
      </c>
      <c r="S34" s="13">
        <v>1360</v>
      </c>
      <c r="T34" s="12">
        <v>23.486486486486488</v>
      </c>
      <c r="U34" s="12">
        <v>-15.7</v>
      </c>
      <c r="V34" s="12">
        <v>-47.9</v>
      </c>
      <c r="W34" s="46">
        <v>1.0338199768931835</v>
      </c>
      <c r="X34" s="20" t="s">
        <v>1</v>
      </c>
    </row>
    <row r="35" spans="1:24">
      <c r="A35" s="3">
        <v>2010</v>
      </c>
      <c r="B35" s="12">
        <v>612.64800000000002</v>
      </c>
      <c r="C35" s="13">
        <v>94000</v>
      </c>
      <c r="D35" s="13">
        <v>2260000</v>
      </c>
      <c r="E35" s="34">
        <v>1927000</v>
      </c>
      <c r="F35" s="34">
        <v>0</v>
      </c>
      <c r="G35" s="34">
        <v>980</v>
      </c>
      <c r="H35" s="34">
        <v>470</v>
      </c>
      <c r="I35" s="34">
        <v>1290</v>
      </c>
      <c r="J35" s="35">
        <v>2.591275167785235</v>
      </c>
      <c r="K35" s="35">
        <v>2.3557046979865772</v>
      </c>
      <c r="L35" s="35">
        <v>8.2449664429530198</v>
      </c>
      <c r="M35" s="35">
        <v>1.1778523489932886</v>
      </c>
      <c r="N35" s="35">
        <v>0</v>
      </c>
      <c r="O35" s="35">
        <v>0</v>
      </c>
      <c r="P35" s="12">
        <v>0</v>
      </c>
      <c r="Q35" s="12">
        <v>0</v>
      </c>
      <c r="R35" s="35">
        <v>22.614765100671139</v>
      </c>
      <c r="S35" s="13">
        <v>120</v>
      </c>
      <c r="T35" s="12">
        <v>2.7450000000000001</v>
      </c>
      <c r="U35" s="12"/>
      <c r="V35" s="12"/>
      <c r="W35" s="3"/>
      <c r="X35" s="20" t="s">
        <v>2</v>
      </c>
    </row>
    <row r="36" spans="1:24">
      <c r="A36" s="3">
        <v>2040</v>
      </c>
      <c r="B36" s="12">
        <v>621.79200000000003</v>
      </c>
      <c r="C36" s="13">
        <v>75000</v>
      </c>
      <c r="D36" s="13">
        <v>1560000</v>
      </c>
      <c r="E36" s="34">
        <v>1293000</v>
      </c>
      <c r="F36" s="34">
        <v>0</v>
      </c>
      <c r="G36" s="34">
        <v>810</v>
      </c>
      <c r="H36" s="34">
        <v>360</v>
      </c>
      <c r="I36" s="34">
        <v>2670</v>
      </c>
      <c r="J36" s="35">
        <v>1.3108179419525066</v>
      </c>
      <c r="K36" s="35">
        <v>1.1469656992084432</v>
      </c>
      <c r="L36" s="35">
        <v>3.7686015831134565</v>
      </c>
      <c r="M36" s="35">
        <v>0.49155672823218993</v>
      </c>
      <c r="N36" s="35">
        <v>0.49155672823218993</v>
      </c>
      <c r="O36" s="35">
        <v>0</v>
      </c>
      <c r="P36" s="12">
        <v>0</v>
      </c>
      <c r="Q36" s="12">
        <v>0</v>
      </c>
      <c r="R36" s="35">
        <v>21.464643799472295</v>
      </c>
      <c r="S36" s="13">
        <v>530</v>
      </c>
      <c r="T36" s="12">
        <v>7.4090909090909092</v>
      </c>
      <c r="U36" s="12"/>
      <c r="V36" s="12"/>
      <c r="W36" s="3"/>
      <c r="X36" s="20"/>
    </row>
    <row r="37" spans="1:24">
      <c r="A37" s="3">
        <v>2070</v>
      </c>
      <c r="B37" s="12">
        <v>630.93600000000004</v>
      </c>
      <c r="C37" s="13">
        <v>77000</v>
      </c>
      <c r="D37" s="13">
        <v>1541000</v>
      </c>
      <c r="E37" s="34">
        <v>1266000</v>
      </c>
      <c r="F37" s="34">
        <v>0</v>
      </c>
      <c r="G37" s="34">
        <v>1190</v>
      </c>
      <c r="H37" s="34">
        <v>520</v>
      </c>
      <c r="I37" s="34">
        <v>5380</v>
      </c>
      <c r="J37" s="35">
        <v>1.2997375328083991</v>
      </c>
      <c r="K37" s="35">
        <v>0.9748031496062991</v>
      </c>
      <c r="L37" s="35">
        <v>2.2745406824146981</v>
      </c>
      <c r="M37" s="35">
        <v>0.48740157480314955</v>
      </c>
      <c r="N37" s="35">
        <v>0.32493438320209977</v>
      </c>
      <c r="O37" s="35">
        <v>0</v>
      </c>
      <c r="P37" s="12">
        <v>0</v>
      </c>
      <c r="Q37" s="12">
        <v>0</v>
      </c>
      <c r="R37" s="35">
        <v>21.933070866141733</v>
      </c>
      <c r="S37" s="13">
        <v>1500</v>
      </c>
      <c r="T37" s="12">
        <v>10.34375</v>
      </c>
      <c r="U37" s="12"/>
      <c r="V37" s="12">
        <v>-45.5</v>
      </c>
      <c r="W37" s="3"/>
      <c r="X37" s="20"/>
    </row>
    <row r="38" spans="1:24">
      <c r="A38" s="3">
        <v>2100</v>
      </c>
      <c r="B38" s="12">
        <v>640.08000000000004</v>
      </c>
      <c r="C38" s="13">
        <v>99000</v>
      </c>
      <c r="D38" s="13">
        <v>2402000</v>
      </c>
      <c r="E38" s="34">
        <v>2048000</v>
      </c>
      <c r="F38" s="34">
        <v>350</v>
      </c>
      <c r="G38" s="34">
        <v>1740</v>
      </c>
      <c r="H38" s="34">
        <v>680</v>
      </c>
      <c r="I38" s="34">
        <v>7000</v>
      </c>
      <c r="J38" s="35">
        <v>2.5087719298245612</v>
      </c>
      <c r="K38" s="35">
        <v>1.7561403508771929</v>
      </c>
      <c r="L38" s="35">
        <v>12.042105263157895</v>
      </c>
      <c r="M38" s="35">
        <v>1.0035087719298246</v>
      </c>
      <c r="N38" s="35">
        <v>0</v>
      </c>
      <c r="O38" s="35">
        <v>0</v>
      </c>
      <c r="P38" s="12">
        <v>0</v>
      </c>
      <c r="Q38" s="12">
        <v>0</v>
      </c>
      <c r="R38" s="35">
        <v>21.32456140350877</v>
      </c>
      <c r="S38" s="13">
        <v>480</v>
      </c>
      <c r="T38" s="12">
        <v>10.333333333333334</v>
      </c>
      <c r="U38" s="12"/>
      <c r="V38" s="12"/>
      <c r="W38" s="3"/>
      <c r="X38" s="20"/>
    </row>
    <row r="39" spans="1:24">
      <c r="A39" s="3">
        <v>2130</v>
      </c>
      <c r="B39" s="12">
        <v>649.22400000000005</v>
      </c>
      <c r="C39" s="13">
        <v>119000</v>
      </c>
      <c r="D39" s="13">
        <v>2428000</v>
      </c>
      <c r="E39" s="34">
        <v>2005000</v>
      </c>
      <c r="F39" s="34">
        <v>330</v>
      </c>
      <c r="G39" s="34">
        <v>2000</v>
      </c>
      <c r="H39" s="34">
        <v>770</v>
      </c>
      <c r="I39" s="34">
        <v>22900</v>
      </c>
      <c r="J39" s="35">
        <v>3.6</v>
      </c>
      <c r="K39" s="35">
        <v>1.2857142857142858</v>
      </c>
      <c r="L39" s="35">
        <v>14.4</v>
      </c>
      <c r="M39" s="35">
        <v>1.5428571428571429</v>
      </c>
      <c r="N39" s="35">
        <v>0.77142857142857146</v>
      </c>
      <c r="O39" s="35">
        <v>0</v>
      </c>
      <c r="P39" s="12">
        <v>0</v>
      </c>
      <c r="Q39" s="12">
        <v>0</v>
      </c>
      <c r="R39" s="35">
        <v>34.457142857142856</v>
      </c>
      <c r="S39" s="13">
        <v>1270</v>
      </c>
      <c r="T39" s="12">
        <v>29.666666666666668</v>
      </c>
      <c r="U39" s="12"/>
      <c r="V39" s="12"/>
      <c r="W39" s="3"/>
      <c r="X39" s="20"/>
    </row>
    <row r="40" spans="1:24">
      <c r="A40" s="3">
        <v>2160</v>
      </c>
      <c r="B40" s="12">
        <v>658.36800000000005</v>
      </c>
      <c r="C40" s="13">
        <v>94000</v>
      </c>
      <c r="D40" s="13">
        <v>2124000</v>
      </c>
      <c r="E40" s="34">
        <v>1789000</v>
      </c>
      <c r="F40" s="34">
        <v>220</v>
      </c>
      <c r="G40" s="34">
        <v>1430</v>
      </c>
      <c r="H40" s="34">
        <v>360</v>
      </c>
      <c r="I40" s="34">
        <v>17700</v>
      </c>
      <c r="J40" s="35">
        <v>2.0126213592233011</v>
      </c>
      <c r="K40" s="35">
        <v>0.8944983818770228</v>
      </c>
      <c r="L40" s="35">
        <v>6.70873786407767</v>
      </c>
      <c r="M40" s="35">
        <v>0.8944983818770228</v>
      </c>
      <c r="N40" s="35">
        <v>0.4472491909385114</v>
      </c>
      <c r="O40" s="35">
        <v>0</v>
      </c>
      <c r="P40" s="12">
        <v>0</v>
      </c>
      <c r="Q40" s="12">
        <v>0</v>
      </c>
      <c r="R40" s="35">
        <v>25.269579288025891</v>
      </c>
      <c r="S40" s="13">
        <v>2030</v>
      </c>
      <c r="T40" s="12">
        <v>49.5</v>
      </c>
      <c r="U40" s="12"/>
      <c r="V40" s="12">
        <v>-45.5</v>
      </c>
      <c r="W40" s="3"/>
      <c r="X40" s="20"/>
    </row>
    <row r="41" spans="1:24">
      <c r="A41" s="3">
        <v>2190</v>
      </c>
      <c r="B41" s="12">
        <v>667.51200000000006</v>
      </c>
      <c r="C41" s="13">
        <v>258000</v>
      </c>
      <c r="D41" s="13">
        <v>1816000</v>
      </c>
      <c r="E41" s="34">
        <v>894000</v>
      </c>
      <c r="F41" s="34">
        <v>290</v>
      </c>
      <c r="G41" s="34">
        <v>1700</v>
      </c>
      <c r="H41" s="34">
        <v>350</v>
      </c>
      <c r="I41" s="34">
        <v>1380</v>
      </c>
      <c r="J41" s="35">
        <v>1.6615384615384616</v>
      </c>
      <c r="K41" s="35">
        <v>0.83076923076923082</v>
      </c>
      <c r="L41" s="35">
        <v>1.8692307692307693</v>
      </c>
      <c r="M41" s="35">
        <v>0.41538461538461541</v>
      </c>
      <c r="N41" s="35">
        <v>0</v>
      </c>
      <c r="O41" s="35">
        <v>0</v>
      </c>
      <c r="P41" s="12">
        <v>0</v>
      </c>
      <c r="Q41" s="12">
        <v>0</v>
      </c>
      <c r="R41" s="35">
        <v>38.215384615384608</v>
      </c>
      <c r="S41" s="13">
        <v>390</v>
      </c>
      <c r="T41" s="12">
        <v>3.9</v>
      </c>
      <c r="U41" s="12"/>
      <c r="V41" s="12"/>
      <c r="W41" s="3"/>
      <c r="X41" s="20"/>
    </row>
    <row r="42" spans="1:24">
      <c r="A42" s="3">
        <v>2220</v>
      </c>
      <c r="B42" s="12">
        <v>676.65600000000006</v>
      </c>
      <c r="C42" s="13">
        <v>166000</v>
      </c>
      <c r="D42" s="13">
        <v>3118000</v>
      </c>
      <c r="E42" s="34">
        <v>2527000</v>
      </c>
      <c r="F42" s="34">
        <v>920</v>
      </c>
      <c r="G42" s="34">
        <v>2490</v>
      </c>
      <c r="H42" s="34">
        <v>690</v>
      </c>
      <c r="I42" s="34">
        <v>6160</v>
      </c>
      <c r="J42" s="35">
        <v>2.3042918454935619</v>
      </c>
      <c r="K42" s="35">
        <v>2.3042918454935619</v>
      </c>
      <c r="L42" s="35">
        <v>9.5463519313304701</v>
      </c>
      <c r="M42" s="35">
        <v>1.6459227467811159</v>
      </c>
      <c r="N42" s="35">
        <v>0</v>
      </c>
      <c r="O42" s="35">
        <v>0</v>
      </c>
      <c r="P42" s="12">
        <v>0</v>
      </c>
      <c r="Q42" s="12">
        <v>0</v>
      </c>
      <c r="R42" s="35">
        <v>37.856223175965667</v>
      </c>
      <c r="S42" s="13">
        <v>520</v>
      </c>
      <c r="T42" s="12">
        <v>8.9047619047619051</v>
      </c>
      <c r="U42" s="12"/>
      <c r="V42" s="12"/>
      <c r="W42" s="3"/>
      <c r="X42" s="20"/>
    </row>
    <row r="43" spans="1:24">
      <c r="A43" s="3">
        <v>2250</v>
      </c>
      <c r="B43" s="12">
        <v>685.8</v>
      </c>
      <c r="C43" s="13">
        <v>255000</v>
      </c>
      <c r="D43" s="13">
        <v>3226000</v>
      </c>
      <c r="E43" s="34">
        <v>2317000</v>
      </c>
      <c r="F43" s="34">
        <v>910</v>
      </c>
      <c r="G43" s="34">
        <v>2610</v>
      </c>
      <c r="H43" s="34">
        <v>770</v>
      </c>
      <c r="I43" s="34">
        <v>1820</v>
      </c>
      <c r="J43" s="35">
        <v>2.0905829596412557</v>
      </c>
      <c r="K43" s="35">
        <v>2.0905829596412557</v>
      </c>
      <c r="L43" s="35">
        <v>6.6201793721973088</v>
      </c>
      <c r="M43" s="35">
        <v>1.3937219730941706</v>
      </c>
      <c r="N43" s="35">
        <v>0</v>
      </c>
      <c r="O43" s="35">
        <v>0</v>
      </c>
      <c r="P43" s="12">
        <v>0</v>
      </c>
      <c r="Q43" s="12">
        <v>0</v>
      </c>
      <c r="R43" s="35">
        <v>39.721076233183858</v>
      </c>
      <c r="S43" s="13">
        <v>210</v>
      </c>
      <c r="T43" s="12">
        <v>2.3681818181818182</v>
      </c>
      <c r="U43" s="12"/>
      <c r="V43" s="12">
        <v>-42.9</v>
      </c>
      <c r="W43" s="3"/>
      <c r="X43" s="20"/>
    </row>
    <row r="44" spans="1:24">
      <c r="A44" s="3">
        <v>2280</v>
      </c>
      <c r="B44" s="12">
        <v>694.94400000000007</v>
      </c>
      <c r="C44" s="13">
        <v>159000</v>
      </c>
      <c r="D44" s="13">
        <v>2146000</v>
      </c>
      <c r="E44" s="34">
        <v>1578000</v>
      </c>
      <c r="F44" s="34">
        <v>690</v>
      </c>
      <c r="G44" s="34">
        <v>2010</v>
      </c>
      <c r="H44" s="34">
        <v>440</v>
      </c>
      <c r="I44" s="34">
        <v>4300</v>
      </c>
      <c r="J44" s="35">
        <v>6.4715231788079466</v>
      </c>
      <c r="K44" s="35">
        <v>1.1556291390728477</v>
      </c>
      <c r="L44" s="35">
        <v>3.4668874172185431</v>
      </c>
      <c r="M44" s="35">
        <v>0.69337748344370864</v>
      </c>
      <c r="N44" s="35">
        <v>0</v>
      </c>
      <c r="O44" s="35">
        <v>0</v>
      </c>
      <c r="P44" s="12">
        <v>0</v>
      </c>
      <c r="Q44" s="12">
        <v>0</v>
      </c>
      <c r="R44" s="35">
        <v>30.277483443708608</v>
      </c>
      <c r="S44" s="13">
        <v>430</v>
      </c>
      <c r="T44" s="12">
        <v>9.7894736842105257</v>
      </c>
      <c r="U44" s="12"/>
      <c r="V44" s="12"/>
      <c r="W44" s="3"/>
      <c r="X44" s="20"/>
    </row>
    <row r="45" spans="1:24">
      <c r="A45" s="3">
        <v>2310</v>
      </c>
      <c r="B45" s="12">
        <v>704.08800000000008</v>
      </c>
      <c r="C45" s="13">
        <v>313000</v>
      </c>
      <c r="D45" s="13">
        <v>2903000</v>
      </c>
      <c r="E45" s="34">
        <v>1785000</v>
      </c>
      <c r="F45" s="34">
        <v>770</v>
      </c>
      <c r="G45" s="34">
        <v>2180</v>
      </c>
      <c r="H45" s="34">
        <v>580</v>
      </c>
      <c r="I45" s="34">
        <v>2070</v>
      </c>
      <c r="J45" s="35">
        <v>1.609704641350211</v>
      </c>
      <c r="K45" s="35">
        <v>1.2877637130801687</v>
      </c>
      <c r="L45" s="35">
        <v>2.5755274261603374</v>
      </c>
      <c r="M45" s="35">
        <v>0.96582278481012662</v>
      </c>
      <c r="N45" s="35">
        <v>0</v>
      </c>
      <c r="O45" s="35">
        <v>0</v>
      </c>
      <c r="P45" s="12">
        <v>0</v>
      </c>
      <c r="Q45" s="12">
        <v>0</v>
      </c>
      <c r="R45" s="35">
        <v>37.667088607594941</v>
      </c>
      <c r="S45" s="13">
        <v>490</v>
      </c>
      <c r="T45" s="12">
        <v>3.5666666666666669</v>
      </c>
      <c r="U45" s="12"/>
      <c r="V45" s="12"/>
      <c r="W45" s="3"/>
      <c r="X45" s="20"/>
    </row>
    <row r="46" spans="1:24">
      <c r="A46" s="3">
        <v>2340</v>
      </c>
      <c r="B46" s="12">
        <v>713.23200000000008</v>
      </c>
      <c r="C46" s="13">
        <v>318000</v>
      </c>
      <c r="D46" s="13">
        <v>2127000</v>
      </c>
      <c r="E46" s="34">
        <v>993000</v>
      </c>
      <c r="F46" s="34">
        <v>270</v>
      </c>
      <c r="G46" s="34">
        <v>1610</v>
      </c>
      <c r="H46" s="34">
        <v>640</v>
      </c>
      <c r="I46" s="34">
        <v>2620</v>
      </c>
      <c r="J46" s="35">
        <v>1.4689655172413794</v>
      </c>
      <c r="K46" s="35">
        <v>0</v>
      </c>
      <c r="L46" s="35">
        <v>1.4689655172413794</v>
      </c>
      <c r="M46" s="35">
        <v>0</v>
      </c>
      <c r="N46" s="35">
        <v>0</v>
      </c>
      <c r="O46" s="35">
        <v>0</v>
      </c>
      <c r="P46" s="12">
        <v>0</v>
      </c>
      <c r="Q46" s="12">
        <v>0</v>
      </c>
      <c r="R46" s="35">
        <v>30.113793103448277</v>
      </c>
      <c r="S46" s="13">
        <v>890</v>
      </c>
      <c r="T46" s="12">
        <v>4.115384615384615</v>
      </c>
      <c r="U46" s="12"/>
      <c r="V46" s="12">
        <v>-43.7</v>
      </c>
      <c r="W46" s="3"/>
      <c r="X46" s="20"/>
    </row>
    <row r="47" spans="1:24">
      <c r="A47" s="3">
        <v>2370</v>
      </c>
      <c r="B47" s="12">
        <v>722.37600000000009</v>
      </c>
      <c r="C47" s="13">
        <v>348000</v>
      </c>
      <c r="D47" s="13">
        <v>2601000</v>
      </c>
      <c r="E47" s="34">
        <v>1358000</v>
      </c>
      <c r="F47" s="34">
        <v>440</v>
      </c>
      <c r="G47" s="34">
        <v>1980</v>
      </c>
      <c r="H47" s="34">
        <v>740</v>
      </c>
      <c r="I47" s="34">
        <v>1740</v>
      </c>
      <c r="J47" s="35">
        <v>2.3620553359683796</v>
      </c>
      <c r="K47" s="35">
        <v>0</v>
      </c>
      <c r="L47" s="35">
        <v>2.6573122529644273</v>
      </c>
      <c r="M47" s="35">
        <v>0</v>
      </c>
      <c r="N47" s="35">
        <v>0</v>
      </c>
      <c r="O47" s="35">
        <v>0</v>
      </c>
      <c r="P47" s="12">
        <v>0</v>
      </c>
      <c r="Q47" s="12">
        <v>0</v>
      </c>
      <c r="R47" s="35">
        <v>38.383399209486164</v>
      </c>
      <c r="S47" s="13">
        <v>350</v>
      </c>
      <c r="T47" s="12">
        <v>2.3639999999999999</v>
      </c>
      <c r="U47" s="12"/>
      <c r="V47" s="12"/>
      <c r="W47" s="3"/>
      <c r="X47" s="20"/>
    </row>
    <row r="48" spans="1:24">
      <c r="A48" s="3">
        <v>2400</v>
      </c>
      <c r="B48" s="12">
        <v>731.52</v>
      </c>
      <c r="C48" s="13">
        <v>80000</v>
      </c>
      <c r="D48" s="13">
        <v>1804000</v>
      </c>
      <c r="E48" s="34">
        <v>1520000</v>
      </c>
      <c r="F48" s="34">
        <v>130</v>
      </c>
      <c r="G48" s="34">
        <v>1330</v>
      </c>
      <c r="H48" s="34">
        <v>420</v>
      </c>
      <c r="I48" s="34">
        <v>14600</v>
      </c>
      <c r="J48" s="35">
        <v>4.7463768115942031</v>
      </c>
      <c r="K48" s="35">
        <v>1.1391304347826088</v>
      </c>
      <c r="L48" s="35">
        <v>5.6956521739130439</v>
      </c>
      <c r="M48" s="35">
        <v>0.75942028985507248</v>
      </c>
      <c r="N48" s="35">
        <v>0</v>
      </c>
      <c r="O48" s="35">
        <v>0</v>
      </c>
      <c r="P48" s="12">
        <v>0</v>
      </c>
      <c r="Q48" s="12">
        <v>0</v>
      </c>
      <c r="R48" s="35">
        <v>17.276811594202897</v>
      </c>
      <c r="S48" s="13">
        <v>1400</v>
      </c>
      <c r="T48" s="12">
        <v>34.954545454545453</v>
      </c>
      <c r="U48" s="12"/>
      <c r="V48" s="12"/>
      <c r="W48" s="3"/>
      <c r="X48" s="20"/>
    </row>
    <row r="49" spans="1:24">
      <c r="A49" s="3">
        <v>2430</v>
      </c>
      <c r="B49" s="12">
        <v>740.66399999999999</v>
      </c>
      <c r="C49" s="13">
        <v>112000</v>
      </c>
      <c r="D49" s="13">
        <v>2332000</v>
      </c>
      <c r="E49" s="34">
        <v>1933000</v>
      </c>
      <c r="F49" s="34">
        <v>1180</v>
      </c>
      <c r="G49" s="34">
        <v>2010</v>
      </c>
      <c r="H49" s="34">
        <v>730</v>
      </c>
      <c r="I49" s="34">
        <v>1930</v>
      </c>
      <c r="J49" s="35">
        <v>4.1620689655172418</v>
      </c>
      <c r="K49" s="35">
        <v>1.9586206896551723</v>
      </c>
      <c r="L49" s="35">
        <v>7.5896551724137931</v>
      </c>
      <c r="M49" s="35">
        <v>1.2241379310344827</v>
      </c>
      <c r="N49" s="35">
        <v>0</v>
      </c>
      <c r="O49" s="35">
        <v>0</v>
      </c>
      <c r="P49" s="12">
        <v>0</v>
      </c>
      <c r="Q49" s="12">
        <v>0</v>
      </c>
      <c r="R49" s="35">
        <v>21.789655172413791</v>
      </c>
      <c r="S49" s="13">
        <v>160</v>
      </c>
      <c r="T49" s="12">
        <v>2.63</v>
      </c>
      <c r="U49" s="12"/>
      <c r="V49" s="12">
        <v>-41.9</v>
      </c>
      <c r="W49" s="3"/>
      <c r="X49" s="20"/>
    </row>
    <row r="50" spans="1:24">
      <c r="A50" s="3">
        <v>2460</v>
      </c>
      <c r="B50" s="12">
        <v>749.80799999999999</v>
      </c>
      <c r="C50" s="13">
        <v>234000</v>
      </c>
      <c r="D50" s="13">
        <v>2042000</v>
      </c>
      <c r="E50" s="34">
        <v>1208000</v>
      </c>
      <c r="F50" s="34">
        <v>300</v>
      </c>
      <c r="G50" s="34">
        <v>1580</v>
      </c>
      <c r="H50" s="34">
        <v>550</v>
      </c>
      <c r="I50" s="34">
        <v>2270</v>
      </c>
      <c r="J50" s="35">
        <v>1.8229508196721311</v>
      </c>
      <c r="K50" s="35">
        <v>0</v>
      </c>
      <c r="L50" s="35">
        <v>1.8229508196721311</v>
      </c>
      <c r="M50" s="35">
        <v>0</v>
      </c>
      <c r="N50" s="35">
        <v>0</v>
      </c>
      <c r="O50" s="35">
        <v>0</v>
      </c>
      <c r="P50" s="12">
        <v>0</v>
      </c>
      <c r="Q50" s="12">
        <v>0</v>
      </c>
      <c r="R50" s="35">
        <v>22.331147540983608</v>
      </c>
      <c r="S50" s="13">
        <v>620</v>
      </c>
      <c r="T50" s="12">
        <v>4.145833333333333</v>
      </c>
      <c r="U50" s="12"/>
      <c r="V50" s="12"/>
      <c r="W50" s="3"/>
      <c r="X50" s="20"/>
    </row>
    <row r="51" spans="1:24">
      <c r="A51" s="3">
        <v>2490</v>
      </c>
      <c r="B51" s="12">
        <v>758.952</v>
      </c>
      <c r="C51" s="13">
        <v>87000</v>
      </c>
      <c r="D51" s="13">
        <v>1931000</v>
      </c>
      <c r="E51" s="34">
        <v>1620000</v>
      </c>
      <c r="F51" s="34">
        <v>490</v>
      </c>
      <c r="G51" s="34">
        <v>1370</v>
      </c>
      <c r="H51" s="34">
        <v>750</v>
      </c>
      <c r="I51" s="34">
        <v>1920</v>
      </c>
      <c r="J51" s="35">
        <v>4.2444108761329309</v>
      </c>
      <c r="K51" s="35">
        <v>1.4148036253776433</v>
      </c>
      <c r="L51" s="35">
        <v>5.8613293051359516</v>
      </c>
      <c r="M51" s="35">
        <v>0.80845921450151059</v>
      </c>
      <c r="N51" s="35">
        <v>0</v>
      </c>
      <c r="O51" s="35">
        <v>0</v>
      </c>
      <c r="P51" s="12">
        <v>0</v>
      </c>
      <c r="Q51" s="12">
        <v>0</v>
      </c>
      <c r="R51" s="35">
        <v>10.105740181268882</v>
      </c>
      <c r="S51" s="13">
        <v>190</v>
      </c>
      <c r="T51" s="12">
        <v>2.5648648648648646</v>
      </c>
      <c r="U51" s="12"/>
      <c r="V51" s="12"/>
      <c r="W51" s="3"/>
      <c r="X51" s="20" t="s">
        <v>3</v>
      </c>
    </row>
    <row r="52" spans="1:24">
      <c r="A52" s="3">
        <v>2520</v>
      </c>
      <c r="B52" s="12">
        <v>768.096</v>
      </c>
      <c r="C52" s="13">
        <v>95000</v>
      </c>
      <c r="D52" s="13">
        <v>1050000</v>
      </c>
      <c r="E52" s="34">
        <v>712000</v>
      </c>
      <c r="F52" s="34">
        <v>180</v>
      </c>
      <c r="G52" s="34">
        <v>1030</v>
      </c>
      <c r="H52" s="34">
        <v>290</v>
      </c>
      <c r="I52" s="34">
        <v>4760</v>
      </c>
      <c r="J52" s="35">
        <v>0.9204301075268817</v>
      </c>
      <c r="K52" s="35">
        <v>0.46021505376344085</v>
      </c>
      <c r="L52" s="35">
        <v>0.69032258064516128</v>
      </c>
      <c r="M52" s="35">
        <v>0.34516129032258064</v>
      </c>
      <c r="N52" s="35">
        <v>0</v>
      </c>
      <c r="O52" s="35">
        <v>0</v>
      </c>
      <c r="P52" s="12">
        <v>0</v>
      </c>
      <c r="Q52" s="12">
        <v>0</v>
      </c>
      <c r="R52" s="35">
        <v>7.3634408602150536</v>
      </c>
      <c r="S52" s="13">
        <v>2960</v>
      </c>
      <c r="T52" s="12">
        <v>16.559999999999999</v>
      </c>
      <c r="U52" s="12"/>
      <c r="V52" s="12">
        <v>-45.2</v>
      </c>
      <c r="W52" s="3"/>
      <c r="X52" s="20" t="s">
        <v>4</v>
      </c>
    </row>
    <row r="53" spans="1:24">
      <c r="A53" s="3">
        <v>2550</v>
      </c>
      <c r="B53" s="12">
        <v>777.24</v>
      </c>
      <c r="C53" s="13">
        <v>244000</v>
      </c>
      <c r="D53" s="13">
        <v>1874000</v>
      </c>
      <c r="E53" s="34">
        <v>1002000</v>
      </c>
      <c r="F53" s="34">
        <v>280</v>
      </c>
      <c r="G53" s="34">
        <v>1620</v>
      </c>
      <c r="H53" s="34">
        <v>1060</v>
      </c>
      <c r="I53" s="34">
        <v>5400</v>
      </c>
      <c r="J53" s="35">
        <v>1.2749999999999999</v>
      </c>
      <c r="K53" s="35">
        <v>0</v>
      </c>
      <c r="L53" s="35">
        <v>1.2749999999999999</v>
      </c>
      <c r="M53" s="35">
        <v>0</v>
      </c>
      <c r="N53" s="35">
        <v>0</v>
      </c>
      <c r="O53" s="35">
        <v>0</v>
      </c>
      <c r="P53" s="12">
        <v>0</v>
      </c>
      <c r="Q53" s="12">
        <v>0</v>
      </c>
      <c r="R53" s="35">
        <v>13.387499999999999</v>
      </c>
      <c r="S53" s="13">
        <v>2120</v>
      </c>
      <c r="T53" s="12">
        <v>5.08</v>
      </c>
      <c r="U53" s="12"/>
      <c r="V53" s="12"/>
      <c r="W53" s="3"/>
      <c r="X53" s="20"/>
    </row>
    <row r="54" spans="1:24">
      <c r="A54" s="3">
        <v>2580</v>
      </c>
      <c r="B54" s="12">
        <v>786.38400000000001</v>
      </c>
      <c r="C54" s="13">
        <v>165000</v>
      </c>
      <c r="D54" s="13">
        <v>1358000</v>
      </c>
      <c r="E54" s="34">
        <v>770000</v>
      </c>
      <c r="F54" s="34">
        <v>180</v>
      </c>
      <c r="G54" s="34">
        <v>1020</v>
      </c>
      <c r="H54" s="34">
        <v>520</v>
      </c>
      <c r="I54" s="34">
        <v>8470</v>
      </c>
      <c r="J54" s="35">
        <v>1.5316455696202531</v>
      </c>
      <c r="K54" s="35">
        <v>0</v>
      </c>
      <c r="L54" s="35">
        <v>1.0721518987341772</v>
      </c>
      <c r="M54" s="35">
        <v>0</v>
      </c>
      <c r="N54" s="35">
        <v>0</v>
      </c>
      <c r="O54" s="35">
        <v>0</v>
      </c>
      <c r="P54" s="12">
        <v>0</v>
      </c>
      <c r="Q54" s="12">
        <v>0</v>
      </c>
      <c r="R54" s="35">
        <v>9.6493670886075957</v>
      </c>
      <c r="S54" s="13">
        <v>3250</v>
      </c>
      <c r="T54" s="12">
        <v>16.264705882352942</v>
      </c>
      <c r="U54" s="12"/>
      <c r="V54" s="12"/>
      <c r="W54" s="3"/>
      <c r="X54" s="20"/>
    </row>
    <row r="55" spans="1:24">
      <c r="A55" s="3">
        <v>2610</v>
      </c>
      <c r="B55" s="12">
        <v>795.52800000000002</v>
      </c>
      <c r="C55" s="13">
        <v>194000</v>
      </c>
      <c r="D55" s="13">
        <v>1664000</v>
      </c>
      <c r="E55" s="34">
        <v>972000</v>
      </c>
      <c r="F55" s="34">
        <v>210</v>
      </c>
      <c r="G55" s="34">
        <v>1300</v>
      </c>
      <c r="H55" s="34">
        <v>390</v>
      </c>
      <c r="I55" s="34">
        <v>6850</v>
      </c>
      <c r="J55" s="35">
        <v>1.6787965616045846</v>
      </c>
      <c r="K55" s="35">
        <v>0</v>
      </c>
      <c r="L55" s="35">
        <v>1.305730659025788</v>
      </c>
      <c r="M55" s="35">
        <v>0</v>
      </c>
      <c r="N55" s="35">
        <v>0</v>
      </c>
      <c r="O55" s="35">
        <v>0</v>
      </c>
      <c r="P55" s="12">
        <v>0</v>
      </c>
      <c r="Q55" s="12">
        <v>0</v>
      </c>
      <c r="R55" s="35">
        <v>10.259312320916905</v>
      </c>
      <c r="S55" s="13">
        <v>2290</v>
      </c>
      <c r="T55" s="12">
        <v>17.476190476190474</v>
      </c>
      <c r="U55" s="12"/>
      <c r="V55" s="12">
        <v>-44.1</v>
      </c>
      <c r="W55" s="3"/>
      <c r="X55" s="20"/>
    </row>
    <row r="56" spans="1:24">
      <c r="A56" s="3">
        <v>2640</v>
      </c>
      <c r="B56" s="12">
        <v>804.67200000000003</v>
      </c>
      <c r="C56" s="13">
        <v>100000</v>
      </c>
      <c r="D56" s="13">
        <v>1684000</v>
      </c>
      <c r="E56" s="34">
        <v>1326000</v>
      </c>
      <c r="F56" s="34">
        <v>270</v>
      </c>
      <c r="G56" s="34">
        <v>1230</v>
      </c>
      <c r="H56" s="34">
        <v>140</v>
      </c>
      <c r="I56" s="34">
        <v>8460</v>
      </c>
      <c r="J56" s="35">
        <v>1.9726256983240225</v>
      </c>
      <c r="K56" s="35">
        <v>0.8966480446927374</v>
      </c>
      <c r="L56" s="35">
        <v>2.1519553072625697</v>
      </c>
      <c r="M56" s="35">
        <v>0.53798882681564242</v>
      </c>
      <c r="N56" s="35">
        <v>0</v>
      </c>
      <c r="O56" s="35">
        <v>0</v>
      </c>
      <c r="P56" s="12">
        <v>0</v>
      </c>
      <c r="Q56" s="12">
        <v>0</v>
      </c>
      <c r="R56" s="35">
        <v>13.270391061452514</v>
      </c>
      <c r="S56" s="13">
        <v>2050</v>
      </c>
      <c r="T56" s="12">
        <v>59</v>
      </c>
      <c r="U56" s="12"/>
      <c r="V56" s="12"/>
      <c r="W56" s="3"/>
      <c r="X56" s="20"/>
    </row>
    <row r="57" spans="1:24">
      <c r="A57" s="3">
        <v>2670</v>
      </c>
      <c r="B57" s="12">
        <v>813.81600000000003</v>
      </c>
      <c r="C57" s="13">
        <v>100000</v>
      </c>
      <c r="D57" s="13">
        <v>1031000</v>
      </c>
      <c r="E57" s="34">
        <v>672000</v>
      </c>
      <c r="F57" s="34">
        <v>180</v>
      </c>
      <c r="G57" s="34">
        <v>920</v>
      </c>
      <c r="H57" s="34">
        <v>310</v>
      </c>
      <c r="I57" s="34">
        <v>14400</v>
      </c>
      <c r="J57" s="35">
        <v>1.2605150214592276</v>
      </c>
      <c r="K57" s="35">
        <v>0</v>
      </c>
      <c r="L57" s="35">
        <v>0.80214592274678098</v>
      </c>
      <c r="M57" s="35">
        <v>0.22918454935622321</v>
      </c>
      <c r="N57" s="35">
        <v>0</v>
      </c>
      <c r="O57" s="35">
        <v>0</v>
      </c>
      <c r="P57" s="12">
        <v>0</v>
      </c>
      <c r="Q57" s="12">
        <v>0</v>
      </c>
      <c r="R57" s="35">
        <v>6.3025751072961373</v>
      </c>
      <c r="S57" s="13">
        <v>7000</v>
      </c>
      <c r="T57" s="12">
        <v>46.666666666666664</v>
      </c>
      <c r="U57" s="12"/>
      <c r="V57" s="12"/>
      <c r="W57" s="3"/>
      <c r="X57" s="20"/>
    </row>
    <row r="58" spans="1:24">
      <c r="A58" s="3">
        <v>2700</v>
      </c>
      <c r="B58" s="12">
        <v>822.96</v>
      </c>
      <c r="C58" s="13">
        <v>136000</v>
      </c>
      <c r="D58" s="13">
        <v>1271000</v>
      </c>
      <c r="E58" s="34">
        <v>784000</v>
      </c>
      <c r="F58" s="34">
        <v>150</v>
      </c>
      <c r="G58" s="34">
        <v>990</v>
      </c>
      <c r="H58" s="34">
        <v>330</v>
      </c>
      <c r="I58" s="34">
        <v>43200</v>
      </c>
      <c r="J58" s="35">
        <v>0</v>
      </c>
      <c r="K58" s="35">
        <v>0</v>
      </c>
      <c r="L58" s="35">
        <v>1.7411764705882353</v>
      </c>
      <c r="M58" s="35">
        <v>0.29019607843137257</v>
      </c>
      <c r="N58" s="35">
        <v>0</v>
      </c>
      <c r="O58" s="35">
        <v>0</v>
      </c>
      <c r="P58" s="12">
        <v>0</v>
      </c>
      <c r="Q58" s="12">
        <v>0</v>
      </c>
      <c r="R58" s="35">
        <v>7.9803921568627452</v>
      </c>
      <c r="S58" s="13">
        <v>24800</v>
      </c>
      <c r="T58" s="12">
        <v>129.56521739130434</v>
      </c>
      <c r="U58" s="12"/>
      <c r="V58" s="12">
        <v>-45.5</v>
      </c>
      <c r="W58" s="3"/>
      <c r="X58" s="20"/>
    </row>
    <row r="59" spans="1:24">
      <c r="A59" s="3">
        <v>2730</v>
      </c>
      <c r="B59" s="12">
        <v>832.10400000000004</v>
      </c>
      <c r="C59" s="13">
        <v>85000</v>
      </c>
      <c r="D59" s="13">
        <v>1752000</v>
      </c>
      <c r="E59" s="34">
        <v>1447000</v>
      </c>
      <c r="F59" s="34">
        <v>340</v>
      </c>
      <c r="G59" s="34">
        <v>1610</v>
      </c>
      <c r="H59" s="34">
        <v>420</v>
      </c>
      <c r="I59" s="34">
        <v>51600</v>
      </c>
      <c r="J59" s="35">
        <v>0</v>
      </c>
      <c r="K59" s="35">
        <v>0</v>
      </c>
      <c r="L59" s="35">
        <v>3.591329479768786</v>
      </c>
      <c r="M59" s="35">
        <v>0.56705202312138725</v>
      </c>
      <c r="N59" s="35">
        <v>0</v>
      </c>
      <c r="O59" s="35">
        <v>0</v>
      </c>
      <c r="P59" s="12">
        <v>0</v>
      </c>
      <c r="Q59" s="12">
        <v>0</v>
      </c>
      <c r="R59" s="35">
        <v>11.152023121387284</v>
      </c>
      <c r="S59" s="13">
        <v>14400</v>
      </c>
      <c r="T59" s="12">
        <v>124.09090909090909</v>
      </c>
      <c r="U59" s="12"/>
      <c r="V59" s="12"/>
      <c r="W59" s="3"/>
      <c r="X59" s="20"/>
    </row>
    <row r="60" spans="1:24">
      <c r="A60" s="3">
        <v>2760</v>
      </c>
      <c r="B60" s="12">
        <v>841.24800000000005</v>
      </c>
      <c r="C60" s="13">
        <v>233000</v>
      </c>
      <c r="D60" s="13">
        <v>1651000</v>
      </c>
      <c r="E60" s="34">
        <v>819000</v>
      </c>
      <c r="F60" s="34">
        <v>330</v>
      </c>
      <c r="G60" s="34">
        <v>1270</v>
      </c>
      <c r="H60" s="34">
        <v>480</v>
      </c>
      <c r="I60" s="34">
        <v>30800</v>
      </c>
      <c r="J60" s="35">
        <v>1.5323615160349855</v>
      </c>
      <c r="K60" s="35">
        <v>0</v>
      </c>
      <c r="L60" s="35">
        <v>1.9154518950437318</v>
      </c>
      <c r="M60" s="35">
        <v>0.38309037900874637</v>
      </c>
      <c r="N60" s="35">
        <v>0</v>
      </c>
      <c r="O60" s="35">
        <v>0</v>
      </c>
      <c r="P60" s="12">
        <v>0</v>
      </c>
      <c r="Q60" s="12">
        <v>0</v>
      </c>
      <c r="R60" s="35">
        <v>12.450437317784257</v>
      </c>
      <c r="S60" s="13">
        <v>8940</v>
      </c>
      <c r="T60" s="12">
        <v>64.400000000000006</v>
      </c>
      <c r="U60" s="12"/>
      <c r="V60" s="12"/>
      <c r="W60" s="3"/>
      <c r="X60" s="20"/>
    </row>
    <row r="61" spans="1:24">
      <c r="A61" s="3">
        <v>2790</v>
      </c>
      <c r="B61" s="12">
        <v>850.39200000000005</v>
      </c>
      <c r="C61" s="13">
        <v>79000</v>
      </c>
      <c r="D61" s="13">
        <v>1662000</v>
      </c>
      <c r="E61" s="34">
        <v>1380000</v>
      </c>
      <c r="F61" s="34">
        <v>520</v>
      </c>
      <c r="G61" s="34">
        <v>1510</v>
      </c>
      <c r="H61" s="34">
        <v>570</v>
      </c>
      <c r="I61" s="34">
        <v>35400</v>
      </c>
      <c r="J61" s="35">
        <v>0</v>
      </c>
      <c r="K61" s="35">
        <v>0</v>
      </c>
      <c r="L61" s="35">
        <v>3.7333333333333334</v>
      </c>
      <c r="M61" s="35">
        <v>0.71111111111111114</v>
      </c>
      <c r="N61" s="35">
        <v>0</v>
      </c>
      <c r="O61" s="35">
        <v>0</v>
      </c>
      <c r="P61" s="12">
        <v>0</v>
      </c>
      <c r="Q61" s="12">
        <v>0</v>
      </c>
      <c r="R61" s="35">
        <v>11.2</v>
      </c>
      <c r="S61" s="13">
        <v>9480</v>
      </c>
      <c r="T61" s="12">
        <v>62.1875</v>
      </c>
      <c r="U61" s="12"/>
      <c r="V61" s="12">
        <v>-45.5</v>
      </c>
      <c r="W61" s="3"/>
      <c r="X61" s="20"/>
    </row>
    <row r="62" spans="1:24">
      <c r="A62" s="3">
        <v>2850</v>
      </c>
      <c r="B62" s="12">
        <v>868.68</v>
      </c>
      <c r="C62" s="13">
        <v>77000</v>
      </c>
      <c r="D62" s="13">
        <v>1748000</v>
      </c>
      <c r="E62" s="34">
        <v>1475000</v>
      </c>
      <c r="F62" s="34">
        <v>130</v>
      </c>
      <c r="G62" s="34">
        <v>1310</v>
      </c>
      <c r="H62" s="34">
        <v>680</v>
      </c>
      <c r="I62" s="34">
        <v>56100</v>
      </c>
      <c r="J62" s="35">
        <v>2.2582132564841499</v>
      </c>
      <c r="K62" s="35">
        <v>0</v>
      </c>
      <c r="L62" s="35">
        <v>5.2691642651296826</v>
      </c>
      <c r="M62" s="35">
        <v>0.56455331412103749</v>
      </c>
      <c r="N62" s="35">
        <v>0</v>
      </c>
      <c r="O62" s="35">
        <v>0</v>
      </c>
      <c r="P62" s="12">
        <v>0</v>
      </c>
      <c r="Q62" s="12">
        <v>0</v>
      </c>
      <c r="R62" s="35">
        <v>12.231988472622479</v>
      </c>
      <c r="S62" s="13">
        <v>7450</v>
      </c>
      <c r="T62" s="12">
        <v>82.777777777777771</v>
      </c>
      <c r="U62" s="12"/>
      <c r="V62" s="12"/>
      <c r="W62" s="3"/>
      <c r="X62" s="20"/>
    </row>
    <row r="63" spans="1:24">
      <c r="A63" s="3">
        <v>2880</v>
      </c>
      <c r="B63" s="12">
        <v>877.82400000000007</v>
      </c>
      <c r="C63" s="13">
        <v>75000</v>
      </c>
      <c r="D63" s="13">
        <v>1565000</v>
      </c>
      <c r="E63" s="34">
        <v>1297000</v>
      </c>
      <c r="F63" s="34">
        <v>310</v>
      </c>
      <c r="G63" s="34">
        <v>1170</v>
      </c>
      <c r="H63" s="34">
        <v>290</v>
      </c>
      <c r="I63" s="34">
        <v>62100</v>
      </c>
      <c r="J63" s="35">
        <v>2.7243243243243245</v>
      </c>
      <c r="K63" s="35">
        <v>0</v>
      </c>
      <c r="L63" s="35">
        <v>4.0864864864864865</v>
      </c>
      <c r="M63" s="35">
        <v>0.51081081081081081</v>
      </c>
      <c r="N63" s="35">
        <v>0</v>
      </c>
      <c r="O63" s="35">
        <v>0</v>
      </c>
      <c r="P63" s="12">
        <v>0</v>
      </c>
      <c r="Q63" s="12">
        <v>0</v>
      </c>
      <c r="R63" s="35">
        <v>9.3648648648648649</v>
      </c>
      <c r="S63" s="13">
        <v>9130</v>
      </c>
      <c r="T63" s="12">
        <v>214.70588235294119</v>
      </c>
      <c r="U63" s="12"/>
      <c r="V63" s="12">
        <v>-47</v>
      </c>
      <c r="W63" s="3"/>
      <c r="X63" s="20"/>
    </row>
    <row r="64" spans="1:24">
      <c r="A64" s="3">
        <v>2890</v>
      </c>
      <c r="B64" s="12">
        <v>880.87200000000007</v>
      </c>
      <c r="C64" s="13">
        <v>49000</v>
      </c>
      <c r="D64" s="13">
        <v>1181000</v>
      </c>
      <c r="E64" s="34">
        <v>1008000</v>
      </c>
      <c r="F64" s="34">
        <v>250</v>
      </c>
      <c r="G64" s="34">
        <v>1060</v>
      </c>
      <c r="H64" s="34">
        <v>160</v>
      </c>
      <c r="I64" s="34">
        <v>32200</v>
      </c>
      <c r="J64" s="35">
        <v>1.1361990950226244</v>
      </c>
      <c r="K64" s="35">
        <v>0</v>
      </c>
      <c r="L64" s="35">
        <v>3.0298642533936651</v>
      </c>
      <c r="M64" s="35">
        <v>0.50497737556561095</v>
      </c>
      <c r="N64" s="35">
        <v>0</v>
      </c>
      <c r="O64" s="35">
        <v>0</v>
      </c>
      <c r="P64" s="12">
        <v>0</v>
      </c>
      <c r="Q64" s="12">
        <v>0</v>
      </c>
      <c r="R64" s="35">
        <v>6.4384615384615378</v>
      </c>
      <c r="S64" s="13">
        <v>7730</v>
      </c>
      <c r="T64" s="12">
        <v>196.15384615384616</v>
      </c>
      <c r="U64" s="12"/>
      <c r="V64" s="12"/>
      <c r="W64" s="3"/>
      <c r="X64" s="20"/>
    </row>
    <row r="65" spans="1:24">
      <c r="A65" s="3">
        <v>2910</v>
      </c>
      <c r="B65" s="12">
        <v>886.96800000000007</v>
      </c>
      <c r="C65" s="13">
        <v>79000</v>
      </c>
      <c r="D65" s="13">
        <v>1839000</v>
      </c>
      <c r="E65" s="34">
        <v>1557000</v>
      </c>
      <c r="F65" s="34">
        <v>160</v>
      </c>
      <c r="G65" s="34">
        <v>1640</v>
      </c>
      <c r="H65" s="34">
        <v>400</v>
      </c>
      <c r="I65" s="34">
        <v>66500</v>
      </c>
      <c r="J65" s="35">
        <v>6.5507462686567166</v>
      </c>
      <c r="K65" s="35">
        <v>0</v>
      </c>
      <c r="L65" s="35">
        <v>5.3597014925373143</v>
      </c>
      <c r="M65" s="35">
        <v>0.79402985074626864</v>
      </c>
      <c r="N65" s="35">
        <v>0</v>
      </c>
      <c r="O65" s="35">
        <v>0</v>
      </c>
      <c r="P65" s="12">
        <v>0</v>
      </c>
      <c r="Q65" s="12">
        <v>0</v>
      </c>
      <c r="R65" s="35">
        <v>11.513432835820895</v>
      </c>
      <c r="S65" s="13">
        <v>5580</v>
      </c>
      <c r="T65" s="12">
        <v>167.5</v>
      </c>
      <c r="U65" s="12"/>
      <c r="V65" s="12"/>
      <c r="W65" s="3"/>
      <c r="X65" s="20"/>
    </row>
    <row r="66" spans="1:24">
      <c r="A66" s="3">
        <v>2940</v>
      </c>
      <c r="B66" s="12">
        <v>896.11200000000008</v>
      </c>
      <c r="C66" s="13">
        <v>104000</v>
      </c>
      <c r="D66" s="13">
        <v>2371000</v>
      </c>
      <c r="E66" s="34">
        <v>2001000</v>
      </c>
      <c r="F66" s="34">
        <v>0</v>
      </c>
      <c r="G66" s="34">
        <v>1910</v>
      </c>
      <c r="H66" s="34">
        <v>590</v>
      </c>
      <c r="I66" s="34">
        <v>70800</v>
      </c>
      <c r="J66" s="35">
        <v>9.4205673758865238</v>
      </c>
      <c r="K66" s="35">
        <v>1.2730496453900708</v>
      </c>
      <c r="L66" s="35">
        <v>8.1475177304964532</v>
      </c>
      <c r="M66" s="35">
        <v>1.2730496453900708</v>
      </c>
      <c r="N66" s="35">
        <v>0</v>
      </c>
      <c r="O66" s="35">
        <v>0</v>
      </c>
      <c r="P66" s="12">
        <v>0</v>
      </c>
      <c r="Q66" s="12">
        <v>0</v>
      </c>
      <c r="R66" s="35">
        <v>16.040425531914892</v>
      </c>
      <c r="S66" s="13">
        <v>4030</v>
      </c>
      <c r="T66" s="12">
        <v>120.8695652173913</v>
      </c>
      <c r="U66" s="12"/>
      <c r="V66" s="12"/>
      <c r="W66" s="3"/>
      <c r="X66" s="20"/>
    </row>
    <row r="67" spans="1:24">
      <c r="A67" s="3">
        <v>2970</v>
      </c>
      <c r="B67" s="12">
        <v>905.25600000000009</v>
      </c>
      <c r="C67" s="13">
        <v>73000</v>
      </c>
      <c r="D67" s="13">
        <v>1752000</v>
      </c>
      <c r="E67" s="34">
        <v>1492000</v>
      </c>
      <c r="F67" s="34">
        <v>300</v>
      </c>
      <c r="G67" s="34">
        <v>1640</v>
      </c>
      <c r="H67" s="34">
        <v>410</v>
      </c>
      <c r="I67" s="34">
        <v>39400</v>
      </c>
      <c r="J67" s="35">
        <v>0</v>
      </c>
      <c r="K67" s="35">
        <v>0</v>
      </c>
      <c r="L67" s="35">
        <v>3.7306590257879657</v>
      </c>
      <c r="M67" s="35">
        <v>0.55959885386819475</v>
      </c>
      <c r="N67" s="35">
        <v>0</v>
      </c>
      <c r="O67" s="35">
        <v>0</v>
      </c>
      <c r="P67" s="12">
        <v>0</v>
      </c>
      <c r="Q67" s="12">
        <v>0</v>
      </c>
      <c r="R67" s="35">
        <v>12.311174785100285</v>
      </c>
      <c r="S67" s="13">
        <v>10600</v>
      </c>
      <c r="T67" s="12">
        <v>95.909090909090907</v>
      </c>
      <c r="U67" s="12"/>
      <c r="V67" s="12">
        <v>-46.8</v>
      </c>
      <c r="W67" s="3"/>
      <c r="X67" s="3"/>
    </row>
    <row r="68" spans="1:24" ht="14" thickBot="1">
      <c r="A68" s="117">
        <v>3000</v>
      </c>
      <c r="B68" s="116">
        <v>914.4</v>
      </c>
      <c r="C68" s="138">
        <v>50000</v>
      </c>
      <c r="D68" s="138">
        <v>1092000</v>
      </c>
      <c r="E68" s="115">
        <v>914000</v>
      </c>
      <c r="F68" s="115">
        <v>380</v>
      </c>
      <c r="G68" s="115">
        <v>1040</v>
      </c>
      <c r="H68" s="115">
        <v>240</v>
      </c>
      <c r="I68" s="115">
        <v>17400</v>
      </c>
      <c r="J68" s="113">
        <v>0</v>
      </c>
      <c r="K68" s="113">
        <v>0</v>
      </c>
      <c r="L68" s="113">
        <v>1.6237580993520517</v>
      </c>
      <c r="M68" s="113">
        <v>0.23196544276457884</v>
      </c>
      <c r="N68" s="113">
        <v>0</v>
      </c>
      <c r="O68" s="113">
        <v>0</v>
      </c>
      <c r="P68" s="116">
        <v>0</v>
      </c>
      <c r="Q68" s="116">
        <v>0</v>
      </c>
      <c r="R68" s="113">
        <v>7.0749460043196537</v>
      </c>
      <c r="S68" s="138">
        <v>10700</v>
      </c>
      <c r="T68" s="116">
        <v>71.428571428571431</v>
      </c>
      <c r="U68" s="116"/>
      <c r="V68" s="116"/>
      <c r="W68" s="117"/>
      <c r="X68" s="117"/>
    </row>
    <row r="69" spans="1:24">
      <c r="A69" s="3"/>
      <c r="B69" s="12"/>
      <c r="C69" s="12"/>
      <c r="D69" s="12"/>
      <c r="E69" s="13"/>
      <c r="F69" s="13"/>
      <c r="G69" s="13"/>
      <c r="H69" s="13"/>
      <c r="I69" s="13"/>
      <c r="J69" s="12"/>
      <c r="K69" s="12"/>
      <c r="L69" s="12"/>
      <c r="M69" s="12"/>
      <c r="N69" s="12"/>
      <c r="O69" s="12"/>
      <c r="P69" s="13"/>
      <c r="Q69" s="13"/>
      <c r="R69" s="12"/>
      <c r="S69" s="13"/>
      <c r="T69" s="12"/>
      <c r="U69" s="12"/>
      <c r="V69" s="12"/>
      <c r="W69" s="3"/>
      <c r="X69" s="20"/>
    </row>
    <row r="70" spans="1:24">
      <c r="A70" s="166" t="s">
        <v>51</v>
      </c>
      <c r="B70" s="166"/>
      <c r="C70" s="166"/>
      <c r="D70" s="166"/>
      <c r="E70" s="166"/>
      <c r="F70" s="166"/>
      <c r="G70" s="166"/>
      <c r="H70" s="13"/>
      <c r="I70" s="13"/>
      <c r="J70" s="12"/>
      <c r="K70" s="12"/>
      <c r="L70" s="12"/>
      <c r="M70" s="12"/>
      <c r="N70" s="12"/>
      <c r="O70" s="12"/>
      <c r="P70" s="13"/>
      <c r="Q70" s="13"/>
      <c r="R70" s="12"/>
      <c r="S70" s="13"/>
      <c r="T70" s="12"/>
      <c r="U70" s="12"/>
      <c r="V70" s="12"/>
      <c r="W70" s="3"/>
      <c r="X70" s="20"/>
    </row>
  </sheetData>
  <mergeCells count="1">
    <mergeCell ref="A70:G70"/>
  </mergeCells>
  <phoneticPr fontId="3"/>
  <pageMargins left="0.75" right="0.75" top="1" bottom="1" header="0.5" footer="0.5"/>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X50"/>
  <sheetViews>
    <sheetView workbookViewId="0"/>
  </sheetViews>
  <sheetFormatPr baseColWidth="10" defaultRowHeight="13"/>
  <cols>
    <col min="1" max="1" width="6.28515625" bestFit="1" customWidth="1"/>
    <col min="2" max="2" width="5.42578125" style="8" bestFit="1" customWidth="1"/>
    <col min="3" max="3" width="6.5703125" bestFit="1" customWidth="1"/>
    <col min="4" max="4" width="7.28515625" bestFit="1" customWidth="1"/>
    <col min="5" max="5" width="5.140625" bestFit="1" customWidth="1"/>
    <col min="6" max="6" width="4.7109375" style="31" bestFit="1" customWidth="1"/>
    <col min="7" max="7" width="5.85546875" style="8" bestFit="1" customWidth="1"/>
    <col min="8" max="8" width="5" style="8" bestFit="1" customWidth="1"/>
    <col min="9" max="9" width="5.42578125" style="8" bestFit="1" customWidth="1"/>
    <col min="10" max="10" width="4.42578125" style="8" bestFit="1" customWidth="1"/>
    <col min="11" max="11" width="3.85546875" style="8" bestFit="1" customWidth="1"/>
    <col min="12" max="12" width="4.42578125" style="8" bestFit="1" customWidth="1"/>
    <col min="13" max="13" width="4.7109375" style="8" bestFit="1" customWidth="1"/>
    <col min="14" max="16" width="3.85546875" style="8" bestFit="1" customWidth="1"/>
    <col min="17" max="17" width="4.7109375" style="8" bestFit="1" customWidth="1"/>
    <col min="18" max="18" width="7.42578125" bestFit="1" customWidth="1"/>
    <col min="19" max="19" width="5.85546875" bestFit="1" customWidth="1"/>
    <col min="20" max="20" width="5.85546875" style="8" bestFit="1" customWidth="1"/>
    <col min="21" max="21" width="5.7109375" bestFit="1" customWidth="1"/>
    <col min="22" max="23" width="4.5703125" bestFit="1" customWidth="1"/>
    <col min="24" max="24" width="6.7109375" style="105" bestFit="1" customWidth="1"/>
  </cols>
  <sheetData>
    <row r="1" spans="1:24" ht="14" thickBot="1">
      <c r="A1" s="32" t="s">
        <v>21</v>
      </c>
      <c r="B1" s="12"/>
      <c r="C1" s="3"/>
      <c r="D1" s="3"/>
      <c r="E1" s="3"/>
      <c r="F1" s="36"/>
      <c r="G1" s="12"/>
      <c r="H1" s="12"/>
      <c r="I1" s="12"/>
      <c r="J1" s="12"/>
      <c r="K1" s="12"/>
      <c r="L1" s="12"/>
      <c r="M1" s="12"/>
      <c r="N1" s="12"/>
      <c r="O1" s="12"/>
      <c r="P1" s="12"/>
      <c r="Q1" s="12"/>
      <c r="R1" s="3"/>
      <c r="S1" s="3"/>
      <c r="T1" s="12"/>
      <c r="U1" s="3"/>
      <c r="V1" s="12"/>
      <c r="W1" s="13"/>
    </row>
    <row r="2" spans="1:24" ht="14">
      <c r="A2" s="106" t="s">
        <v>76</v>
      </c>
      <c r="B2" s="109" t="s">
        <v>76</v>
      </c>
      <c r="C2" s="106" t="s">
        <v>175</v>
      </c>
      <c r="D2" s="107" t="s">
        <v>176</v>
      </c>
      <c r="E2" s="107" t="s">
        <v>177</v>
      </c>
      <c r="F2" s="109" t="s">
        <v>129</v>
      </c>
      <c r="G2" s="109" t="s">
        <v>127</v>
      </c>
      <c r="H2" s="109" t="s">
        <v>130</v>
      </c>
      <c r="I2" s="109" t="s">
        <v>131</v>
      </c>
      <c r="J2" s="109" t="s">
        <v>132</v>
      </c>
      <c r="K2" s="109" t="s">
        <v>133</v>
      </c>
      <c r="L2" s="109" t="s">
        <v>134</v>
      </c>
      <c r="M2" s="109" t="s">
        <v>303</v>
      </c>
      <c r="N2" s="109" t="s">
        <v>304</v>
      </c>
      <c r="O2" s="109" t="s">
        <v>278</v>
      </c>
      <c r="P2" s="109" t="s">
        <v>279</v>
      </c>
      <c r="Q2" s="109" t="s">
        <v>280</v>
      </c>
      <c r="R2" s="106" t="s">
        <v>186</v>
      </c>
      <c r="S2" s="109" t="s">
        <v>187</v>
      </c>
      <c r="T2" s="107" t="s">
        <v>188</v>
      </c>
      <c r="U2" s="111" t="s">
        <v>281</v>
      </c>
      <c r="V2" s="111" t="s">
        <v>282</v>
      </c>
      <c r="W2" s="137" t="s">
        <v>283</v>
      </c>
      <c r="X2" s="110" t="s">
        <v>41</v>
      </c>
    </row>
    <row r="3" spans="1:24" ht="14" thickBot="1">
      <c r="A3" s="4" t="s">
        <v>58</v>
      </c>
      <c r="B3" s="7" t="s">
        <v>60</v>
      </c>
      <c r="C3" s="4" t="s">
        <v>174</v>
      </c>
      <c r="D3" s="37" t="s">
        <v>110</v>
      </c>
      <c r="E3" s="37" t="s">
        <v>110</v>
      </c>
      <c r="F3" s="7" t="s">
        <v>270</v>
      </c>
      <c r="G3" s="33" t="s">
        <v>270</v>
      </c>
      <c r="H3" s="7" t="s">
        <v>270</v>
      </c>
      <c r="I3" s="7" t="s">
        <v>270</v>
      </c>
      <c r="J3" s="7" t="s">
        <v>270</v>
      </c>
      <c r="K3" s="7" t="s">
        <v>270</v>
      </c>
      <c r="L3" s="7" t="s">
        <v>270</v>
      </c>
      <c r="M3" s="7" t="s">
        <v>270</v>
      </c>
      <c r="N3" s="7" t="s">
        <v>270</v>
      </c>
      <c r="O3" s="7" t="s">
        <v>270</v>
      </c>
      <c r="P3" s="7" t="s">
        <v>270</v>
      </c>
      <c r="Q3" s="7" t="s">
        <v>270</v>
      </c>
      <c r="R3" s="7" t="s">
        <v>271</v>
      </c>
      <c r="S3" s="7" t="s">
        <v>271</v>
      </c>
      <c r="T3" s="37" t="s">
        <v>271</v>
      </c>
      <c r="U3" s="7" t="s">
        <v>118</v>
      </c>
      <c r="V3" s="7" t="s">
        <v>118</v>
      </c>
      <c r="W3" s="7" t="s">
        <v>118</v>
      </c>
      <c r="X3" s="4"/>
    </row>
    <row r="4" spans="1:24" ht="14" thickTop="1">
      <c r="A4" s="3">
        <v>150</v>
      </c>
      <c r="B4" s="12">
        <v>63.025210084033617</v>
      </c>
      <c r="C4" s="23">
        <v>238</v>
      </c>
      <c r="D4" s="23">
        <v>0.11333333333333333</v>
      </c>
      <c r="E4" s="23">
        <v>0.38666666666666666</v>
      </c>
      <c r="F4" s="36">
        <v>0</v>
      </c>
      <c r="G4" s="34">
        <v>1535.294117647059</v>
      </c>
      <c r="H4" s="34">
        <v>133.05882352941177</v>
      </c>
      <c r="I4" s="35">
        <v>8.1882352941176464</v>
      </c>
      <c r="J4" s="35">
        <v>17.058823529411764</v>
      </c>
      <c r="K4" s="35">
        <v>56.976470588235294</v>
      </c>
      <c r="L4" s="35">
        <v>0</v>
      </c>
      <c r="M4" s="35">
        <v>2.0470588235294116</v>
      </c>
      <c r="N4" s="35">
        <v>1.7058823529411766</v>
      </c>
      <c r="O4" s="35">
        <v>0</v>
      </c>
      <c r="P4" s="35">
        <v>0</v>
      </c>
      <c r="Q4" s="12">
        <v>58</v>
      </c>
      <c r="R4" s="12">
        <v>5.2702702702702702</v>
      </c>
      <c r="S4" s="12">
        <v>1.2</v>
      </c>
      <c r="T4" s="12">
        <v>8.6666666666666656E-2</v>
      </c>
      <c r="U4" s="12"/>
      <c r="V4" s="12"/>
      <c r="W4" s="13"/>
    </row>
    <row r="5" spans="1:24">
      <c r="A5" s="3">
        <v>210</v>
      </c>
      <c r="B5" s="12">
        <v>88.235294117647058</v>
      </c>
      <c r="C5" s="23">
        <v>354</v>
      </c>
      <c r="D5" s="23">
        <v>0.16857142857142857</v>
      </c>
      <c r="E5" s="23">
        <v>0.33142857142857141</v>
      </c>
      <c r="F5" s="36">
        <v>0</v>
      </c>
      <c r="G5" s="34">
        <v>95552.542372881348</v>
      </c>
      <c r="H5" s="34">
        <v>304.74576271186436</v>
      </c>
      <c r="I5" s="35">
        <v>15.335593220338982</v>
      </c>
      <c r="J5" s="35">
        <v>4.1288135593220341</v>
      </c>
      <c r="K5" s="35">
        <v>30.867796610169489</v>
      </c>
      <c r="L5" s="35">
        <v>0.5898305084745763</v>
      </c>
      <c r="M5" s="35">
        <v>1.3762711864406778</v>
      </c>
      <c r="N5" s="35">
        <v>0.5898305084745763</v>
      </c>
      <c r="O5" s="35">
        <v>0</v>
      </c>
      <c r="P5" s="35">
        <v>0</v>
      </c>
      <c r="Q5" s="12">
        <v>59</v>
      </c>
      <c r="R5" s="12">
        <v>15.656565656565656</v>
      </c>
      <c r="S5" s="12">
        <v>2.333333333333333</v>
      </c>
      <c r="T5" s="12">
        <v>3.1893004115226336E-3</v>
      </c>
      <c r="U5" s="12"/>
      <c r="V5" s="12"/>
      <c r="W5" s="13"/>
    </row>
    <row r="6" spans="1:24">
      <c r="A6" s="3">
        <v>270</v>
      </c>
      <c r="B6" s="12">
        <v>113.44537815126051</v>
      </c>
      <c r="C6" s="23">
        <v>318</v>
      </c>
      <c r="D6" s="23">
        <v>0.15142857142857141</v>
      </c>
      <c r="E6" s="23">
        <v>0.34857142857142859</v>
      </c>
      <c r="F6" s="36">
        <v>0</v>
      </c>
      <c r="G6" s="34">
        <v>99441.509433962288</v>
      </c>
      <c r="H6" s="34">
        <v>232.49056603773587</v>
      </c>
      <c r="I6" s="35">
        <v>11.739622641509435</v>
      </c>
      <c r="J6" s="35">
        <v>1.3811320754716983</v>
      </c>
      <c r="K6" s="35">
        <v>8.0566037735849072</v>
      </c>
      <c r="L6" s="35">
        <v>0.9207547169811322</v>
      </c>
      <c r="M6" s="35">
        <v>0</v>
      </c>
      <c r="N6" s="35">
        <v>0</v>
      </c>
      <c r="O6" s="35">
        <v>0</v>
      </c>
      <c r="P6" s="35">
        <v>0</v>
      </c>
      <c r="Q6" s="12">
        <v>60</v>
      </c>
      <c r="R6" s="12">
        <v>17.719298245614038</v>
      </c>
      <c r="S6" s="12"/>
      <c r="T6" s="12">
        <v>2.3379629629629627E-3</v>
      </c>
      <c r="U6" s="12">
        <v>-19.100000000000001</v>
      </c>
      <c r="V6" s="12"/>
      <c r="W6" s="13"/>
    </row>
    <row r="7" spans="1:24">
      <c r="A7" s="3">
        <v>330</v>
      </c>
      <c r="B7" s="12">
        <v>138.65546218487395</v>
      </c>
      <c r="C7" s="23">
        <v>296</v>
      </c>
      <c r="D7" s="23">
        <v>0.14095238095238094</v>
      </c>
      <c r="E7" s="23">
        <v>0.35904761904761906</v>
      </c>
      <c r="F7" s="36">
        <v>0</v>
      </c>
      <c r="G7" s="34">
        <v>175763.51351351352</v>
      </c>
      <c r="H7" s="34">
        <v>4101.1486486486492</v>
      </c>
      <c r="I7" s="35">
        <v>33.369594594594595</v>
      </c>
      <c r="J7" s="35">
        <v>1.2736486486486489</v>
      </c>
      <c r="K7" s="35">
        <v>36.681081081081089</v>
      </c>
      <c r="L7" s="35">
        <v>0</v>
      </c>
      <c r="M7" s="35">
        <v>0.50945945945945947</v>
      </c>
      <c r="N7" s="35">
        <v>0.50945945945945947</v>
      </c>
      <c r="O7" s="35">
        <v>0</v>
      </c>
      <c r="P7" s="35">
        <v>0</v>
      </c>
      <c r="Q7" s="12">
        <v>61</v>
      </c>
      <c r="R7" s="12">
        <v>118.38235294117649</v>
      </c>
      <c r="S7" s="12">
        <v>1</v>
      </c>
      <c r="T7" s="12">
        <v>2.3333333333333334E-2</v>
      </c>
      <c r="U7" s="12"/>
      <c r="V7" s="12"/>
      <c r="W7" s="13"/>
    </row>
    <row r="8" spans="1:24">
      <c r="A8" s="3">
        <v>390</v>
      </c>
      <c r="B8" s="12">
        <v>163.8655462184874</v>
      </c>
      <c r="C8" s="23">
        <v>408</v>
      </c>
      <c r="D8" s="23">
        <v>0.19428571428571428</v>
      </c>
      <c r="E8" s="23">
        <v>0.30571428571428572</v>
      </c>
      <c r="F8" s="36">
        <v>0</v>
      </c>
      <c r="G8" s="34">
        <v>80564.705882352951</v>
      </c>
      <c r="H8" s="34">
        <v>31470.588235294119</v>
      </c>
      <c r="I8" s="35">
        <v>55.702941176470588</v>
      </c>
      <c r="J8" s="35">
        <v>0.94411764705882351</v>
      </c>
      <c r="K8" s="35">
        <v>26.75</v>
      </c>
      <c r="L8" s="35">
        <v>0</v>
      </c>
      <c r="M8" s="35">
        <v>0</v>
      </c>
      <c r="N8" s="35">
        <v>0.31470588235294117</v>
      </c>
      <c r="O8" s="35">
        <v>0</v>
      </c>
      <c r="P8" s="35">
        <v>0</v>
      </c>
      <c r="Q8" s="12">
        <v>62</v>
      </c>
      <c r="R8" s="12">
        <v>555.55555555555554</v>
      </c>
      <c r="S8" s="12">
        <v>0</v>
      </c>
      <c r="T8" s="12">
        <v>0.390625</v>
      </c>
      <c r="U8" s="12">
        <v>-15.17</v>
      </c>
      <c r="V8" s="12">
        <v>-62.9</v>
      </c>
      <c r="W8" s="13">
        <v>-226.2</v>
      </c>
      <c r="X8" s="105">
        <f>(U8+1000)/(V8+1000)</f>
        <v>1.0509337317255363</v>
      </c>
    </row>
    <row r="9" spans="1:24">
      <c r="A9" s="3">
        <v>450</v>
      </c>
      <c r="B9" s="12">
        <v>189.07563025210084</v>
      </c>
      <c r="C9" s="23">
        <v>320</v>
      </c>
      <c r="D9" s="23">
        <v>0.15238095238095237</v>
      </c>
      <c r="E9" s="23">
        <v>0.34761904761904761</v>
      </c>
      <c r="F9" s="36">
        <v>0</v>
      </c>
      <c r="G9" s="34">
        <v>160600</v>
      </c>
      <c r="H9" s="34">
        <v>33306.25</v>
      </c>
      <c r="I9" s="35">
        <v>50.415624999999999</v>
      </c>
      <c r="J9" s="35">
        <v>1.140625</v>
      </c>
      <c r="K9" s="35">
        <v>40.15</v>
      </c>
      <c r="L9" s="35">
        <v>0</v>
      </c>
      <c r="M9" s="35">
        <v>0</v>
      </c>
      <c r="N9" s="35">
        <v>0</v>
      </c>
      <c r="O9" s="35">
        <v>0</v>
      </c>
      <c r="P9" s="35">
        <v>0</v>
      </c>
      <c r="Q9" s="12">
        <v>63</v>
      </c>
      <c r="R9" s="12">
        <v>646.01769911504437</v>
      </c>
      <c r="S9" s="12"/>
      <c r="T9" s="12">
        <v>0.20738636363636367</v>
      </c>
      <c r="U9" s="12"/>
      <c r="V9" s="12"/>
      <c r="W9" s="13"/>
    </row>
    <row r="10" spans="1:24">
      <c r="A10" s="3">
        <v>510</v>
      </c>
      <c r="B10" s="12">
        <v>214.28571428571431</v>
      </c>
      <c r="C10" s="23">
        <v>378</v>
      </c>
      <c r="D10" s="23">
        <v>0.18</v>
      </c>
      <c r="E10" s="23">
        <v>0.32</v>
      </c>
      <c r="F10" s="36">
        <v>0</v>
      </c>
      <c r="G10" s="34">
        <v>97422.222222222219</v>
      </c>
      <c r="H10" s="34">
        <v>36622.222222222226</v>
      </c>
      <c r="I10" s="35">
        <v>87.288888888888906</v>
      </c>
      <c r="J10" s="35">
        <v>0</v>
      </c>
      <c r="K10" s="35">
        <v>33.955555555555563</v>
      </c>
      <c r="L10" s="35">
        <v>0</v>
      </c>
      <c r="M10" s="35">
        <v>0.35555555555555557</v>
      </c>
      <c r="N10" s="35">
        <v>0.35555555555555557</v>
      </c>
      <c r="O10" s="35">
        <v>0</v>
      </c>
      <c r="P10" s="35">
        <v>0</v>
      </c>
      <c r="Q10" s="12">
        <v>64</v>
      </c>
      <c r="R10" s="12">
        <v>419.55193482688389</v>
      </c>
      <c r="S10" s="12">
        <v>1</v>
      </c>
      <c r="T10" s="12">
        <v>0.37591240875912413</v>
      </c>
      <c r="U10" s="12"/>
      <c r="V10" s="12">
        <v>-58.9</v>
      </c>
      <c r="W10" s="13"/>
    </row>
    <row r="11" spans="1:24">
      <c r="A11" s="3">
        <v>570</v>
      </c>
      <c r="B11" s="12">
        <v>239.49579831932775</v>
      </c>
      <c r="C11" s="23">
        <v>334</v>
      </c>
      <c r="D11" s="23">
        <v>0.15904761904761905</v>
      </c>
      <c r="E11" s="23">
        <v>0.34095238095238095</v>
      </c>
      <c r="F11" s="36">
        <v>0</v>
      </c>
      <c r="G11" s="34">
        <v>129480.23952095809</v>
      </c>
      <c r="H11" s="34">
        <v>26582.035928143712</v>
      </c>
      <c r="I11" s="35">
        <v>37.514970059880241</v>
      </c>
      <c r="J11" s="35">
        <v>0</v>
      </c>
      <c r="K11" s="35">
        <v>33.656287425149699</v>
      </c>
      <c r="L11" s="35">
        <v>0</v>
      </c>
      <c r="M11" s="35">
        <v>0</v>
      </c>
      <c r="N11" s="35">
        <v>0</v>
      </c>
      <c r="O11" s="35">
        <v>0</v>
      </c>
      <c r="P11" s="35">
        <v>0</v>
      </c>
      <c r="Q11" s="12">
        <v>65</v>
      </c>
      <c r="R11" s="12">
        <v>708.57142857142856</v>
      </c>
      <c r="S11" s="12"/>
      <c r="T11" s="12">
        <v>0.20529801324503311</v>
      </c>
      <c r="U11" s="12"/>
      <c r="V11" s="12"/>
      <c r="W11" s="13"/>
    </row>
    <row r="12" spans="1:24">
      <c r="A12" s="3">
        <v>630</v>
      </c>
      <c r="B12" s="12">
        <v>264.70588235294122</v>
      </c>
      <c r="C12" s="23">
        <v>348</v>
      </c>
      <c r="D12" s="23">
        <v>0.1657142857142857</v>
      </c>
      <c r="E12" s="23">
        <v>0.3342857142857143</v>
      </c>
      <c r="F12" s="36">
        <v>0</v>
      </c>
      <c r="G12" s="34">
        <v>122043.10344827587</v>
      </c>
      <c r="H12" s="34">
        <v>12325.344827586208</v>
      </c>
      <c r="I12" s="35">
        <v>11.094827586206897</v>
      </c>
      <c r="J12" s="35">
        <v>2.2189655172413798</v>
      </c>
      <c r="K12" s="35">
        <v>35.906896551724145</v>
      </c>
      <c r="L12" s="35">
        <v>0</v>
      </c>
      <c r="M12" s="35">
        <v>0</v>
      </c>
      <c r="N12" s="35">
        <v>0</v>
      </c>
      <c r="O12" s="35">
        <v>0</v>
      </c>
      <c r="P12" s="35">
        <v>0</v>
      </c>
      <c r="Q12" s="12">
        <v>66</v>
      </c>
      <c r="R12" s="12">
        <v>925.75757575757586</v>
      </c>
      <c r="S12" s="12"/>
      <c r="T12" s="12">
        <v>0.10099173553719008</v>
      </c>
      <c r="U12" s="12">
        <v>-14.88</v>
      </c>
      <c r="V12" s="12">
        <v>-54.6</v>
      </c>
      <c r="W12" s="13"/>
      <c r="X12" s="105">
        <f>(U12+1000)/(V12+1000)</f>
        <v>1.0420139623439815</v>
      </c>
    </row>
    <row r="13" spans="1:24">
      <c r="A13" s="3">
        <v>690</v>
      </c>
      <c r="B13" s="12">
        <v>289.91596638655466</v>
      </c>
      <c r="C13" s="23">
        <v>328</v>
      </c>
      <c r="D13" s="23">
        <v>0.15619047619047619</v>
      </c>
      <c r="E13" s="23">
        <v>0.34380952380952379</v>
      </c>
      <c r="F13" s="36">
        <v>0</v>
      </c>
      <c r="G13" s="34">
        <v>96633.536585365844</v>
      </c>
      <c r="H13" s="34">
        <v>28175.609756097561</v>
      </c>
      <c r="I13" s="35">
        <v>22.452439024390241</v>
      </c>
      <c r="J13" s="35">
        <v>1.7609756097560976</v>
      </c>
      <c r="K13" s="35">
        <v>5.0628048780487802</v>
      </c>
      <c r="L13" s="35">
        <v>0</v>
      </c>
      <c r="M13" s="35">
        <v>0</v>
      </c>
      <c r="N13" s="35">
        <v>0</v>
      </c>
      <c r="O13" s="35">
        <v>0</v>
      </c>
      <c r="P13" s="35">
        <v>0</v>
      </c>
      <c r="Q13" s="12">
        <v>67</v>
      </c>
      <c r="R13" s="12">
        <v>1163.6363636363637</v>
      </c>
      <c r="S13" s="12"/>
      <c r="T13" s="12">
        <v>0.29157175398633262</v>
      </c>
      <c r="U13" s="12"/>
      <c r="V13" s="12"/>
      <c r="W13" s="13"/>
    </row>
    <row r="14" spans="1:24">
      <c r="A14" s="3">
        <v>750</v>
      </c>
      <c r="B14" s="12">
        <v>315.1260504201681</v>
      </c>
      <c r="C14" s="23">
        <v>321</v>
      </c>
      <c r="D14" s="23">
        <v>0.15285714285714286</v>
      </c>
      <c r="E14" s="23">
        <v>0.34714285714285714</v>
      </c>
      <c r="F14" s="36">
        <v>0</v>
      </c>
      <c r="G14" s="34">
        <v>163514.01869158878</v>
      </c>
      <c r="H14" s="34">
        <v>33157.009345794395</v>
      </c>
      <c r="I14" s="35">
        <v>44.739252336448594</v>
      </c>
      <c r="J14" s="35">
        <v>0</v>
      </c>
      <c r="K14" s="35">
        <v>5.4504672897196258</v>
      </c>
      <c r="L14" s="35">
        <v>0.68130841121495322</v>
      </c>
      <c r="M14" s="35">
        <v>0</v>
      </c>
      <c r="N14" s="35">
        <v>0</v>
      </c>
      <c r="O14" s="35">
        <v>0</v>
      </c>
      <c r="P14" s="35">
        <v>0</v>
      </c>
      <c r="Q14" s="12">
        <v>68</v>
      </c>
      <c r="R14" s="12">
        <v>741.1167512690356</v>
      </c>
      <c r="S14" s="12"/>
      <c r="T14" s="12">
        <v>0.20277777777777781</v>
      </c>
      <c r="U14" s="12">
        <v>-16.7</v>
      </c>
      <c r="V14" s="12">
        <v>-56.8</v>
      </c>
      <c r="W14" s="13"/>
      <c r="X14" s="105">
        <f>(U14+1000)/(V14+1000)</f>
        <v>1.0425148430873621</v>
      </c>
    </row>
    <row r="15" spans="1:24">
      <c r="A15" s="3">
        <v>810</v>
      </c>
      <c r="B15" s="12">
        <v>340.33613445378154</v>
      </c>
      <c r="C15" s="23">
        <v>362</v>
      </c>
      <c r="D15" s="23">
        <v>0.17238095238095238</v>
      </c>
      <c r="E15" s="23">
        <v>0.32761904761904759</v>
      </c>
      <c r="F15" s="36">
        <v>0</v>
      </c>
      <c r="G15" s="34">
        <v>112892.81767955801</v>
      </c>
      <c r="H15" s="34">
        <v>23756.906077348063</v>
      </c>
      <c r="I15" s="35">
        <v>19.575690607734806</v>
      </c>
      <c r="J15" s="35">
        <v>0</v>
      </c>
      <c r="K15" s="35">
        <v>5.5116022099447504</v>
      </c>
      <c r="L15" s="35">
        <v>0</v>
      </c>
      <c r="M15" s="35">
        <v>0</v>
      </c>
      <c r="N15" s="35">
        <v>0</v>
      </c>
      <c r="O15" s="35">
        <v>0</v>
      </c>
      <c r="P15" s="35">
        <v>0</v>
      </c>
      <c r="Q15" s="12">
        <v>69</v>
      </c>
      <c r="R15" s="12">
        <v>1213.5922330097087</v>
      </c>
      <c r="S15" s="12"/>
      <c r="T15" s="12">
        <v>0.21043771043771042</v>
      </c>
      <c r="U15" s="12"/>
      <c r="V15" s="12"/>
      <c r="W15" s="13"/>
    </row>
    <row r="16" spans="1:24">
      <c r="A16" s="3">
        <v>930</v>
      </c>
      <c r="B16" s="12">
        <v>390.75630252100842</v>
      </c>
      <c r="C16" s="23">
        <v>287</v>
      </c>
      <c r="D16" s="23">
        <v>0.13666666666666666</v>
      </c>
      <c r="E16" s="23">
        <v>0.36333333333333334</v>
      </c>
      <c r="F16" s="36">
        <v>132.92682926829269</v>
      </c>
      <c r="G16" s="34">
        <v>187160.9756097561</v>
      </c>
      <c r="H16" s="34">
        <v>26851.219512195126</v>
      </c>
      <c r="I16" s="35">
        <v>16.217073170731705</v>
      </c>
      <c r="J16" s="35">
        <v>1.5951219512195123</v>
      </c>
      <c r="K16" s="35">
        <v>38.282926829268298</v>
      </c>
      <c r="L16" s="35">
        <v>0</v>
      </c>
      <c r="M16" s="35">
        <v>0</v>
      </c>
      <c r="N16" s="35">
        <v>0</v>
      </c>
      <c r="O16" s="35">
        <v>0</v>
      </c>
      <c r="P16" s="35">
        <v>0</v>
      </c>
      <c r="Q16" s="12">
        <v>70</v>
      </c>
      <c r="R16" s="12">
        <v>1507.4626865671646</v>
      </c>
      <c r="S16" s="12"/>
      <c r="T16" s="12">
        <v>0.14346590909090912</v>
      </c>
      <c r="U16" s="12"/>
      <c r="V16" s="12">
        <v>-56</v>
      </c>
      <c r="W16" s="13"/>
    </row>
    <row r="17" spans="1:24">
      <c r="A17" s="3">
        <v>990</v>
      </c>
      <c r="B17" s="12">
        <v>415.96638655462186</v>
      </c>
      <c r="C17" s="23">
        <v>327</v>
      </c>
      <c r="D17" s="23">
        <v>0.15571428571428569</v>
      </c>
      <c r="E17" s="23">
        <v>0.34428571428571431</v>
      </c>
      <c r="F17" s="36">
        <v>0</v>
      </c>
      <c r="G17" s="34">
        <v>125364.22018348625</v>
      </c>
      <c r="H17" s="34">
        <v>28743.119266055051</v>
      </c>
      <c r="I17" s="35">
        <v>19.45688073394496</v>
      </c>
      <c r="J17" s="35">
        <v>1.9899082568807345</v>
      </c>
      <c r="K17" s="35">
        <v>28.964220183486244</v>
      </c>
      <c r="L17" s="35">
        <v>0</v>
      </c>
      <c r="M17" s="35">
        <v>0</v>
      </c>
      <c r="N17" s="35">
        <v>0</v>
      </c>
      <c r="O17" s="35">
        <v>0</v>
      </c>
      <c r="P17" s="35">
        <v>0</v>
      </c>
      <c r="Q17" s="12">
        <v>71</v>
      </c>
      <c r="R17" s="12">
        <v>1340.2061855670102</v>
      </c>
      <c r="S17" s="12"/>
      <c r="T17" s="12">
        <v>0.22927689594356263</v>
      </c>
      <c r="U17" s="12"/>
      <c r="V17" s="12"/>
      <c r="W17" s="13"/>
    </row>
    <row r="18" spans="1:24">
      <c r="A18" s="3">
        <v>1050</v>
      </c>
      <c r="B18" s="12">
        <v>441.1764705882353</v>
      </c>
      <c r="C18" s="23">
        <v>335</v>
      </c>
      <c r="D18" s="23">
        <v>0.15952380952380951</v>
      </c>
      <c r="E18" s="23">
        <v>0.34047619047619049</v>
      </c>
      <c r="F18" s="36">
        <v>0</v>
      </c>
      <c r="G18" s="34">
        <v>109917.9104477612</v>
      </c>
      <c r="H18" s="34">
        <v>37991.044776119408</v>
      </c>
      <c r="I18" s="35">
        <v>27.105970149253732</v>
      </c>
      <c r="J18" s="35">
        <v>0</v>
      </c>
      <c r="K18" s="35">
        <v>25.825373134328363</v>
      </c>
      <c r="L18" s="35">
        <v>0</v>
      </c>
      <c r="M18" s="35">
        <v>0</v>
      </c>
      <c r="N18" s="35">
        <v>0</v>
      </c>
      <c r="O18" s="35">
        <v>0</v>
      </c>
      <c r="P18" s="35">
        <v>0</v>
      </c>
      <c r="Q18" s="12">
        <v>72</v>
      </c>
      <c r="R18" s="12">
        <v>1401.5748031496064</v>
      </c>
      <c r="S18" s="12"/>
      <c r="T18" s="12">
        <v>0.34563106796116511</v>
      </c>
      <c r="U18" s="12">
        <v>-15.37</v>
      </c>
      <c r="V18" s="12">
        <v>-55.4</v>
      </c>
      <c r="W18" s="13">
        <v>-235.5</v>
      </c>
      <c r="X18" s="105">
        <f>(U18+1000)/(V18+1000)</f>
        <v>1.0423777260215965</v>
      </c>
    </row>
    <row r="19" spans="1:24">
      <c r="A19" s="3">
        <v>1110</v>
      </c>
      <c r="B19" s="12">
        <v>466.38655462184875</v>
      </c>
      <c r="C19" s="23">
        <v>379</v>
      </c>
      <c r="D19" s="23">
        <v>0.18047619047619048</v>
      </c>
      <c r="E19" s="23">
        <v>0.31952380952380954</v>
      </c>
      <c r="F19" s="36">
        <v>0</v>
      </c>
      <c r="G19" s="34">
        <v>93656.728232189984</v>
      </c>
      <c r="H19" s="34">
        <v>33284.432717678101</v>
      </c>
      <c r="I19" s="35">
        <v>29.212401055408971</v>
      </c>
      <c r="J19" s="35">
        <v>0.88522427440633245</v>
      </c>
      <c r="K19" s="35">
        <v>27.087862796833775</v>
      </c>
      <c r="L19" s="35">
        <v>0</v>
      </c>
      <c r="M19" s="35">
        <v>0</v>
      </c>
      <c r="N19" s="35">
        <v>0</v>
      </c>
      <c r="O19" s="35">
        <v>0</v>
      </c>
      <c r="P19" s="35">
        <v>0</v>
      </c>
      <c r="Q19" s="12">
        <v>73</v>
      </c>
      <c r="R19" s="12">
        <v>1105.8823529411764</v>
      </c>
      <c r="S19" s="12"/>
      <c r="T19" s="12">
        <v>0.35538752362948955</v>
      </c>
      <c r="U19" s="12"/>
      <c r="V19" s="12"/>
      <c r="W19" s="13"/>
    </row>
    <row r="20" spans="1:24">
      <c r="A20" s="3">
        <v>1170</v>
      </c>
      <c r="B20" s="12">
        <v>491.59663865546219</v>
      </c>
      <c r="C20" s="23">
        <v>256</v>
      </c>
      <c r="D20" s="23">
        <v>0.1219047619047619</v>
      </c>
      <c r="E20" s="23">
        <v>0.3780952380952381</v>
      </c>
      <c r="F20" s="36">
        <v>0</v>
      </c>
      <c r="G20" s="34">
        <v>231376.5625</v>
      </c>
      <c r="H20" s="34">
        <v>43421.875</v>
      </c>
      <c r="I20" s="35">
        <v>45.282812499999999</v>
      </c>
      <c r="J20" s="35">
        <v>0</v>
      </c>
      <c r="K20" s="35">
        <v>7.4437499999999996</v>
      </c>
      <c r="L20" s="35">
        <v>0</v>
      </c>
      <c r="M20" s="35">
        <v>0</v>
      </c>
      <c r="N20" s="35">
        <v>0</v>
      </c>
      <c r="O20" s="35">
        <v>0</v>
      </c>
      <c r="P20" s="35">
        <v>0</v>
      </c>
      <c r="Q20" s="12">
        <v>74</v>
      </c>
      <c r="R20" s="12">
        <v>958.90410958904113</v>
      </c>
      <c r="S20" s="12"/>
      <c r="T20" s="12">
        <v>0.1876675603217158</v>
      </c>
      <c r="U20" s="12">
        <v>-17.95</v>
      </c>
      <c r="V20" s="12">
        <v>-53.5</v>
      </c>
      <c r="W20" s="13"/>
      <c r="X20" s="105">
        <f>(U20+1000)/(V20+1000)</f>
        <v>1.0375594294770205</v>
      </c>
    </row>
    <row r="21" spans="1:24">
      <c r="A21" s="3">
        <v>1230</v>
      </c>
      <c r="B21" s="12">
        <v>516.80672268907563</v>
      </c>
      <c r="C21" s="23">
        <v>316</v>
      </c>
      <c r="D21" s="23">
        <v>0.15047619047619049</v>
      </c>
      <c r="E21" s="23">
        <v>0.34952380952380951</v>
      </c>
      <c r="F21" s="36">
        <v>0</v>
      </c>
      <c r="G21" s="34">
        <v>131934.17721518988</v>
      </c>
      <c r="H21" s="34">
        <v>46455.696202531639</v>
      </c>
      <c r="I21" s="35">
        <v>54.353164556962014</v>
      </c>
      <c r="J21" s="35">
        <v>1.6259493670886074</v>
      </c>
      <c r="K21" s="35">
        <v>37.861392405063292</v>
      </c>
      <c r="L21" s="35">
        <v>0</v>
      </c>
      <c r="M21" s="35">
        <v>0</v>
      </c>
      <c r="N21" s="35">
        <v>0.46455696202531638</v>
      </c>
      <c r="O21" s="35">
        <v>0</v>
      </c>
      <c r="P21" s="35">
        <v>0</v>
      </c>
      <c r="Q21" s="12">
        <v>75</v>
      </c>
      <c r="R21" s="12">
        <v>829.87551867219918</v>
      </c>
      <c r="S21" s="12">
        <v>0</v>
      </c>
      <c r="T21" s="12">
        <v>0.35211267605633795</v>
      </c>
      <c r="U21" s="12"/>
      <c r="V21" s="12"/>
      <c r="W21" s="13"/>
    </row>
    <row r="22" spans="1:24">
      <c r="A22" s="3">
        <v>1290</v>
      </c>
      <c r="B22" s="12">
        <v>542.01680672268913</v>
      </c>
      <c r="C22" s="23">
        <v>274</v>
      </c>
      <c r="D22" s="23">
        <v>0.13047619047619047</v>
      </c>
      <c r="E22" s="23">
        <v>0.36952380952380953</v>
      </c>
      <c r="F22" s="36">
        <v>0</v>
      </c>
      <c r="G22" s="34">
        <v>158315.3284671533</v>
      </c>
      <c r="H22" s="34">
        <v>36534.306569343069</v>
      </c>
      <c r="I22" s="35">
        <v>42.198540145985412</v>
      </c>
      <c r="J22" s="35">
        <v>1.416058394160584</v>
      </c>
      <c r="K22" s="35">
        <v>42.198540145985412</v>
      </c>
      <c r="L22" s="35">
        <v>0</v>
      </c>
      <c r="M22" s="35">
        <v>0.56642335766423357</v>
      </c>
      <c r="N22" s="35">
        <v>0.56642335766423357</v>
      </c>
      <c r="O22" s="35">
        <v>0</v>
      </c>
      <c r="P22" s="35">
        <v>0</v>
      </c>
      <c r="Q22" s="12">
        <v>76</v>
      </c>
      <c r="R22" s="12">
        <v>837.66233766233745</v>
      </c>
      <c r="S22" s="12">
        <v>1</v>
      </c>
      <c r="T22" s="12">
        <v>0.23076923076923075</v>
      </c>
      <c r="U22" s="12"/>
      <c r="V22" s="12">
        <v>-51.3</v>
      </c>
      <c r="W22" s="13"/>
    </row>
    <row r="23" spans="1:24">
      <c r="A23" s="3">
        <v>1350</v>
      </c>
      <c r="B23" s="12">
        <v>567.22689075630251</v>
      </c>
      <c r="C23" s="23">
        <v>141</v>
      </c>
      <c r="D23" s="23">
        <v>6.7142857142857143E-2</v>
      </c>
      <c r="E23" s="23">
        <v>0.43285714285714283</v>
      </c>
      <c r="F23" s="36">
        <v>0</v>
      </c>
      <c r="G23" s="34">
        <v>490602.1276595745</v>
      </c>
      <c r="H23" s="34">
        <v>12700.212765957447</v>
      </c>
      <c r="I23" s="35">
        <v>92.834042553191495</v>
      </c>
      <c r="J23" s="35">
        <v>5.8021276595744684</v>
      </c>
      <c r="K23" s="35">
        <v>76.717021276595744</v>
      </c>
      <c r="L23" s="35">
        <v>0</v>
      </c>
      <c r="M23" s="35">
        <v>1.9340425531914891</v>
      </c>
      <c r="N23" s="35">
        <v>3.2234042553191489</v>
      </c>
      <c r="O23" s="35">
        <v>0</v>
      </c>
      <c r="P23" s="35">
        <v>0</v>
      </c>
      <c r="Q23" s="12">
        <v>77</v>
      </c>
      <c r="R23" s="12">
        <v>128.75816993464053</v>
      </c>
      <c r="S23" s="12">
        <v>0.6</v>
      </c>
      <c r="T23" s="12">
        <v>2.5886990801576873E-2</v>
      </c>
      <c r="U23" s="12"/>
      <c r="V23" s="12"/>
      <c r="W23" s="13"/>
    </row>
    <row r="24" spans="1:24">
      <c r="A24" s="3">
        <v>1410</v>
      </c>
      <c r="B24" s="12">
        <v>592.43697478991601</v>
      </c>
      <c r="C24" s="23">
        <v>299</v>
      </c>
      <c r="D24" s="23">
        <v>0.14238095238095239</v>
      </c>
      <c r="E24" s="23">
        <v>0.35761904761904761</v>
      </c>
      <c r="F24" s="36">
        <v>0</v>
      </c>
      <c r="G24" s="34">
        <v>196164.21404682274</v>
      </c>
      <c r="H24" s="34">
        <v>21977.424749163878</v>
      </c>
      <c r="I24" s="35">
        <v>176.57290969899665</v>
      </c>
      <c r="J24" s="35">
        <v>4.0187290969899667</v>
      </c>
      <c r="K24" s="35">
        <v>57.015719063545156</v>
      </c>
      <c r="L24" s="35">
        <v>0</v>
      </c>
      <c r="M24" s="35">
        <v>0.50234113712374584</v>
      </c>
      <c r="N24" s="35">
        <v>1.0046822742474917</v>
      </c>
      <c r="O24" s="35">
        <v>0</v>
      </c>
      <c r="P24" s="35">
        <v>0</v>
      </c>
      <c r="Q24" s="12">
        <v>78</v>
      </c>
      <c r="R24" s="12">
        <v>121.69680111265646</v>
      </c>
      <c r="S24" s="12">
        <v>0.5</v>
      </c>
      <c r="T24" s="12">
        <v>0.11203585147247118</v>
      </c>
      <c r="U24" s="12">
        <v>-20.54</v>
      </c>
      <c r="V24" s="12">
        <v>-46.7</v>
      </c>
      <c r="W24" s="13"/>
      <c r="X24" s="105">
        <f>(U24+1000)/(V24+1000)</f>
        <v>1.0274415189342285</v>
      </c>
    </row>
    <row r="25" spans="1:24">
      <c r="A25" s="3">
        <v>1470</v>
      </c>
      <c r="B25" s="12">
        <v>617.64705882352939</v>
      </c>
      <c r="C25" s="23">
        <v>248</v>
      </c>
      <c r="D25" s="23">
        <v>0.11809523809523809</v>
      </c>
      <c r="E25" s="23">
        <v>0.38190476190476191</v>
      </c>
      <c r="F25" s="36">
        <v>0</v>
      </c>
      <c r="G25" s="34">
        <v>277142.74193548388</v>
      </c>
      <c r="H25" s="34">
        <v>16816.129032258064</v>
      </c>
      <c r="I25" s="35">
        <v>178.50967741935486</v>
      </c>
      <c r="J25" s="35">
        <v>1.9403225806451614</v>
      </c>
      <c r="K25" s="35">
        <v>55.94596774193549</v>
      </c>
      <c r="L25" s="35">
        <v>0</v>
      </c>
      <c r="M25" s="35">
        <v>0</v>
      </c>
      <c r="N25" s="35">
        <v>0</v>
      </c>
      <c r="O25" s="35">
        <v>0</v>
      </c>
      <c r="P25" s="35">
        <v>0</v>
      </c>
      <c r="Q25" s="12">
        <v>79</v>
      </c>
      <c r="R25" s="12">
        <v>93.189964157706086</v>
      </c>
      <c r="S25" s="12"/>
      <c r="T25" s="12">
        <v>6.0676779463243874E-2</v>
      </c>
      <c r="U25" s="12"/>
      <c r="V25" s="12"/>
      <c r="W25" s="13"/>
    </row>
    <row r="26" spans="1:24">
      <c r="A26" s="3">
        <v>1530</v>
      </c>
      <c r="B26" s="12">
        <v>642.85714285714289</v>
      </c>
      <c r="C26" s="23">
        <v>265</v>
      </c>
      <c r="D26" s="23">
        <v>0.12619047619047619</v>
      </c>
      <c r="E26" s="23">
        <v>0.37380952380952381</v>
      </c>
      <c r="F26" s="36">
        <v>0</v>
      </c>
      <c r="G26" s="34">
        <v>234611.32075471699</v>
      </c>
      <c r="H26" s="34">
        <v>24853.396226415094</v>
      </c>
      <c r="I26" s="35">
        <v>348.36226415094342</v>
      </c>
      <c r="J26" s="35">
        <v>0</v>
      </c>
      <c r="K26" s="35">
        <v>49.469811320754722</v>
      </c>
      <c r="L26" s="35">
        <v>0</v>
      </c>
      <c r="M26" s="35">
        <v>0</v>
      </c>
      <c r="N26" s="35">
        <v>0</v>
      </c>
      <c r="O26" s="35">
        <v>0</v>
      </c>
      <c r="P26" s="35">
        <v>0</v>
      </c>
      <c r="Q26" s="12">
        <v>80</v>
      </c>
      <c r="R26" s="12">
        <v>71.343537414965979</v>
      </c>
      <c r="S26" s="12"/>
      <c r="T26" s="12">
        <v>0.10593434343434344</v>
      </c>
      <c r="U26" s="12">
        <v>-19.670000000000002</v>
      </c>
      <c r="V26" s="12">
        <v>-44.9</v>
      </c>
      <c r="W26" s="13"/>
      <c r="X26" s="105">
        <f>(U26+1000)/(V26+1000)</f>
        <v>1.0264160820856456</v>
      </c>
    </row>
    <row r="27" spans="1:24">
      <c r="A27" s="3">
        <v>1590</v>
      </c>
      <c r="B27" s="12">
        <v>668.06722689075639</v>
      </c>
      <c r="C27" s="23">
        <v>391</v>
      </c>
      <c r="D27" s="23">
        <v>0.18619047619047618</v>
      </c>
      <c r="E27" s="23">
        <v>0.31380952380952382</v>
      </c>
      <c r="F27" s="36">
        <v>0</v>
      </c>
      <c r="G27" s="34">
        <v>73652.941176470587</v>
      </c>
      <c r="H27" s="34">
        <v>33034.271099744248</v>
      </c>
      <c r="I27" s="35">
        <v>1535.5879795396422</v>
      </c>
      <c r="J27" s="35">
        <v>3.370843989769821</v>
      </c>
      <c r="K27" s="35">
        <v>29.157800511508956</v>
      </c>
      <c r="L27" s="35">
        <v>0</v>
      </c>
      <c r="M27" s="35">
        <v>0</v>
      </c>
      <c r="N27" s="35">
        <v>0</v>
      </c>
      <c r="O27" s="35">
        <v>0</v>
      </c>
      <c r="P27" s="35">
        <v>0</v>
      </c>
      <c r="Q27" s="12">
        <v>81</v>
      </c>
      <c r="R27" s="12">
        <v>21.465337860037234</v>
      </c>
      <c r="S27" s="12"/>
      <c r="T27" s="12">
        <v>0.44851258581235703</v>
      </c>
      <c r="U27" s="12"/>
      <c r="V27" s="12"/>
      <c r="W27" s="13"/>
    </row>
    <row r="28" spans="1:24">
      <c r="A28" s="3">
        <v>1650</v>
      </c>
      <c r="B28" s="12">
        <v>693.27731092436977</v>
      </c>
      <c r="C28" s="23">
        <v>376</v>
      </c>
      <c r="D28" s="23">
        <v>0.17904761904761904</v>
      </c>
      <c r="E28" s="23">
        <v>0.32095238095238099</v>
      </c>
      <c r="F28" s="36">
        <v>53.776595744680861</v>
      </c>
      <c r="G28" s="34">
        <v>93392.021276595755</v>
      </c>
      <c r="H28" s="34">
        <v>30114.893617021284</v>
      </c>
      <c r="I28" s="35">
        <v>3801.4675531914895</v>
      </c>
      <c r="J28" s="35">
        <v>0</v>
      </c>
      <c r="K28" s="35">
        <v>32.624468085106386</v>
      </c>
      <c r="L28" s="35">
        <v>0</v>
      </c>
      <c r="M28" s="35">
        <v>199.69042553191494</v>
      </c>
      <c r="N28" s="35">
        <v>0.53776595744680855</v>
      </c>
      <c r="O28" s="35">
        <v>0</v>
      </c>
      <c r="P28" s="35">
        <v>0</v>
      </c>
      <c r="Q28" s="12">
        <v>82</v>
      </c>
      <c r="R28" s="12">
        <v>7.9219125760362159</v>
      </c>
      <c r="S28" s="12">
        <v>371.33333333333337</v>
      </c>
      <c r="T28" s="12">
        <v>0.3224568138195778</v>
      </c>
      <c r="U28" s="12">
        <v>-16.61</v>
      </c>
      <c r="V28" s="12">
        <v>-45.3</v>
      </c>
      <c r="W28" s="13">
        <v>-232.1</v>
      </c>
      <c r="X28" s="105">
        <f>(U28+1000)/(V28+1000)</f>
        <v>1.0300513250235674</v>
      </c>
    </row>
    <row r="29" spans="1:24">
      <c r="A29" s="3">
        <v>1710</v>
      </c>
      <c r="B29" s="12">
        <v>718.48739495798327</v>
      </c>
      <c r="C29" s="23">
        <v>438</v>
      </c>
      <c r="D29" s="23">
        <v>0.20857142857142855</v>
      </c>
      <c r="E29" s="23">
        <v>0.29142857142857148</v>
      </c>
      <c r="F29" s="36">
        <v>0</v>
      </c>
      <c r="G29" s="34">
        <v>60780.821917808236</v>
      </c>
      <c r="H29" s="34">
        <v>35071.23287671234</v>
      </c>
      <c r="I29" s="35">
        <v>2593.8739726027407</v>
      </c>
      <c r="J29" s="35">
        <v>0</v>
      </c>
      <c r="K29" s="35">
        <v>30.87945205479453</v>
      </c>
      <c r="L29" s="35">
        <v>0</v>
      </c>
      <c r="M29" s="35">
        <v>180.66575342465759</v>
      </c>
      <c r="N29" s="35">
        <v>0</v>
      </c>
      <c r="O29" s="35">
        <v>0</v>
      </c>
      <c r="P29" s="35">
        <v>0</v>
      </c>
      <c r="Q29" s="12">
        <v>83</v>
      </c>
      <c r="R29" s="12">
        <v>13.520792932557638</v>
      </c>
      <c r="S29" s="12"/>
      <c r="T29" s="12">
        <v>0.57701149425287357</v>
      </c>
      <c r="U29" s="12"/>
      <c r="V29" s="12"/>
      <c r="W29" s="13"/>
    </row>
    <row r="30" spans="1:24">
      <c r="A30" s="3">
        <v>1770</v>
      </c>
      <c r="B30" s="12">
        <v>743.69747899159665</v>
      </c>
      <c r="C30" s="23">
        <v>319</v>
      </c>
      <c r="D30" s="23">
        <v>0.1519047619047619</v>
      </c>
      <c r="E30" s="23">
        <v>0.34809523809523812</v>
      </c>
      <c r="F30" s="36">
        <v>0</v>
      </c>
      <c r="G30" s="34">
        <v>134971.473354232</v>
      </c>
      <c r="H30" s="34">
        <v>49497.17868338558</v>
      </c>
      <c r="I30" s="35">
        <v>1556.1821316614423</v>
      </c>
      <c r="J30" s="35">
        <v>0</v>
      </c>
      <c r="K30" s="35">
        <v>33.227272727272734</v>
      </c>
      <c r="L30" s="35">
        <v>0</v>
      </c>
      <c r="M30" s="35">
        <v>153.53291536050159</v>
      </c>
      <c r="N30" s="35">
        <v>0</v>
      </c>
      <c r="O30" s="35">
        <v>0</v>
      </c>
      <c r="P30" s="35">
        <v>0</v>
      </c>
      <c r="Q30" s="12">
        <v>84</v>
      </c>
      <c r="R30" s="12">
        <v>31.80680312177882</v>
      </c>
      <c r="S30" s="12"/>
      <c r="T30" s="12">
        <v>0.36672325976230891</v>
      </c>
      <c r="U30" s="12"/>
      <c r="V30" s="12">
        <v>-46.7</v>
      </c>
      <c r="W30" s="13"/>
    </row>
    <row r="31" spans="1:24">
      <c r="A31" s="3">
        <v>1830</v>
      </c>
      <c r="B31" s="12">
        <v>768.90756302521015</v>
      </c>
      <c r="C31" s="23">
        <v>313</v>
      </c>
      <c r="D31" s="23">
        <v>0.14904761904761904</v>
      </c>
      <c r="E31" s="23">
        <v>0.35095238095238096</v>
      </c>
      <c r="F31" s="36">
        <v>0</v>
      </c>
      <c r="G31" s="34">
        <v>147400</v>
      </c>
      <c r="H31" s="34">
        <v>30139.297124600642</v>
      </c>
      <c r="I31" s="35">
        <v>974.11150159744409</v>
      </c>
      <c r="J31" s="35">
        <v>0.94185303514377006</v>
      </c>
      <c r="K31" s="35">
        <v>40.970607028753989</v>
      </c>
      <c r="L31" s="35">
        <v>0</v>
      </c>
      <c r="M31" s="35">
        <v>99.365495207667749</v>
      </c>
      <c r="N31" s="35">
        <v>0</v>
      </c>
      <c r="O31" s="35">
        <v>0</v>
      </c>
      <c r="P31" s="35">
        <v>0</v>
      </c>
      <c r="Q31" s="12">
        <v>85</v>
      </c>
      <c r="R31" s="12">
        <v>30.910408113982133</v>
      </c>
      <c r="S31" s="12"/>
      <c r="T31" s="12">
        <v>0.20447284345047922</v>
      </c>
      <c r="U31" s="12"/>
      <c r="V31" s="12"/>
      <c r="W31" s="13"/>
    </row>
    <row r="32" spans="1:24">
      <c r="A32" s="3">
        <v>1890</v>
      </c>
      <c r="B32" s="12">
        <v>794.11764705882354</v>
      </c>
      <c r="C32" s="23">
        <v>382</v>
      </c>
      <c r="D32" s="23">
        <v>0.1819047619047619</v>
      </c>
      <c r="E32" s="23">
        <v>0.3180952380952381</v>
      </c>
      <c r="F32" s="36">
        <v>0</v>
      </c>
      <c r="G32" s="34">
        <v>76592.670157068074</v>
      </c>
      <c r="H32" s="34">
        <v>34449.214659685866</v>
      </c>
      <c r="I32" s="35">
        <v>635.124607329843</v>
      </c>
      <c r="J32" s="35">
        <v>1.2240837696335078</v>
      </c>
      <c r="K32" s="35">
        <v>26.230366492146597</v>
      </c>
      <c r="L32" s="35">
        <v>0</v>
      </c>
      <c r="M32" s="35">
        <v>74.319371727748688</v>
      </c>
      <c r="N32" s="35">
        <v>0</v>
      </c>
      <c r="O32" s="35">
        <v>0</v>
      </c>
      <c r="P32" s="35">
        <v>0</v>
      </c>
      <c r="Q32" s="12">
        <v>86</v>
      </c>
      <c r="R32" s="12">
        <v>54.135751580104426</v>
      </c>
      <c r="S32" s="12"/>
      <c r="T32" s="12">
        <v>0.44977168949771684</v>
      </c>
      <c r="U32" s="12">
        <v>-18.02</v>
      </c>
      <c r="V32" s="12">
        <v>-46</v>
      </c>
      <c r="W32" s="13"/>
      <c r="X32" s="105">
        <f>(U32+1000)/(V32+1000)</f>
        <v>1.0293291404612159</v>
      </c>
    </row>
    <row r="33" spans="1:24">
      <c r="A33" s="3">
        <v>2010</v>
      </c>
      <c r="B33" s="12">
        <v>844.53781512605042</v>
      </c>
      <c r="C33" s="23">
        <v>351</v>
      </c>
      <c r="D33" s="23">
        <v>0.16714285714285715</v>
      </c>
      <c r="E33" s="23">
        <v>0.33285714285714285</v>
      </c>
      <c r="F33" s="36">
        <v>0</v>
      </c>
      <c r="G33" s="34">
        <v>131834.18803418803</v>
      </c>
      <c r="H33" s="34">
        <v>19476.410256410254</v>
      </c>
      <c r="I33" s="35">
        <v>286.96837606837602</v>
      </c>
      <c r="J33" s="35">
        <v>1.3940170940170939</v>
      </c>
      <c r="K33" s="35">
        <v>20.910256410256409</v>
      </c>
      <c r="L33" s="35">
        <v>0</v>
      </c>
      <c r="M33" s="35">
        <v>57.752136752136742</v>
      </c>
      <c r="N33" s="35">
        <v>0</v>
      </c>
      <c r="O33" s="35">
        <v>0</v>
      </c>
      <c r="P33" s="35">
        <v>0</v>
      </c>
      <c r="Q33" s="12">
        <v>87</v>
      </c>
      <c r="R33" s="12">
        <v>67.541436464088406</v>
      </c>
      <c r="S33" s="12"/>
      <c r="T33" s="12">
        <v>0.14773413897280965</v>
      </c>
      <c r="U33" s="12"/>
      <c r="V33" s="12"/>
      <c r="W33" s="13"/>
    </row>
    <row r="34" spans="1:24">
      <c r="A34" s="3">
        <v>2070</v>
      </c>
      <c r="B34" s="12">
        <v>869.74789915966392</v>
      </c>
      <c r="C34" s="23">
        <v>247</v>
      </c>
      <c r="D34" s="23">
        <v>0.11761904761904762</v>
      </c>
      <c r="E34" s="23">
        <v>0.38238095238095238</v>
      </c>
      <c r="F34" s="36">
        <v>0</v>
      </c>
      <c r="G34" s="34">
        <v>241225.10121457491</v>
      </c>
      <c r="H34" s="34">
        <v>26983.400809716597</v>
      </c>
      <c r="I34" s="35">
        <v>677.18582995951419</v>
      </c>
      <c r="J34" s="35">
        <v>0</v>
      </c>
      <c r="K34" s="35">
        <v>61.444129554655866</v>
      </c>
      <c r="L34" s="35">
        <v>0</v>
      </c>
      <c r="M34" s="35">
        <v>41.938056680161942</v>
      </c>
      <c r="N34" s="35">
        <v>0</v>
      </c>
      <c r="O34" s="35">
        <v>0</v>
      </c>
      <c r="P34" s="35">
        <v>0</v>
      </c>
      <c r="Q34" s="12">
        <v>88</v>
      </c>
      <c r="R34" s="12">
        <v>39.846375420067204</v>
      </c>
      <c r="S34" s="12"/>
      <c r="T34" s="12">
        <v>0.11185983827493259</v>
      </c>
      <c r="U34" s="12">
        <v>-19.72</v>
      </c>
      <c r="V34" s="12">
        <v>-47</v>
      </c>
      <c r="W34" s="13"/>
      <c r="X34" s="105">
        <f>(U34+1000)/(V34+1000)</f>
        <v>1.0286253934942287</v>
      </c>
    </row>
    <row r="35" spans="1:24">
      <c r="A35" s="3">
        <v>2130</v>
      </c>
      <c r="B35" s="12">
        <v>894.9579831932773</v>
      </c>
      <c r="C35" s="23">
        <v>305</v>
      </c>
      <c r="D35" s="23">
        <v>0.14523809523809525</v>
      </c>
      <c r="E35" s="23">
        <v>0.35476190476190472</v>
      </c>
      <c r="F35" s="36">
        <v>0</v>
      </c>
      <c r="G35" s="34">
        <v>140450.81967213113</v>
      </c>
      <c r="H35" s="34">
        <v>29067.213114754093</v>
      </c>
      <c r="I35" s="35">
        <v>741.0918032786883</v>
      </c>
      <c r="J35" s="35">
        <v>0</v>
      </c>
      <c r="K35" s="35">
        <v>41.768852459016387</v>
      </c>
      <c r="L35" s="35">
        <v>0</v>
      </c>
      <c r="M35" s="35">
        <v>76.454098360655721</v>
      </c>
      <c r="N35" s="35">
        <v>11.480327868852457</v>
      </c>
      <c r="O35" s="35">
        <v>0</v>
      </c>
      <c r="P35" s="35">
        <v>0</v>
      </c>
      <c r="Q35" s="12">
        <v>89</v>
      </c>
      <c r="R35" s="12">
        <v>39.222148978246544</v>
      </c>
      <c r="S35" s="12">
        <v>6.6595744680851059</v>
      </c>
      <c r="T35" s="12">
        <v>0.20695652173913043</v>
      </c>
      <c r="U35" s="12"/>
      <c r="V35" s="12"/>
      <c r="W35" s="13"/>
    </row>
    <row r="36" spans="1:24">
      <c r="A36" s="3">
        <v>2190</v>
      </c>
      <c r="B36" s="12">
        <v>920.1680672268908</v>
      </c>
      <c r="C36" s="23">
        <v>328</v>
      </c>
      <c r="D36" s="23">
        <v>0.15619047619047619</v>
      </c>
      <c r="E36" s="23">
        <v>0.34380952380952379</v>
      </c>
      <c r="F36" s="36">
        <v>0</v>
      </c>
      <c r="G36" s="34">
        <v>134494.51219512196</v>
      </c>
      <c r="H36" s="34">
        <v>40502.439024390245</v>
      </c>
      <c r="I36" s="35">
        <v>696.68597560975604</v>
      </c>
      <c r="J36" s="35">
        <v>0</v>
      </c>
      <c r="K36" s="35">
        <v>24.653658536585365</v>
      </c>
      <c r="L36" s="35">
        <v>0</v>
      </c>
      <c r="M36" s="35">
        <v>59.653048780487801</v>
      </c>
      <c r="N36" s="35">
        <v>8.5847560975609749</v>
      </c>
      <c r="O36" s="35">
        <v>0</v>
      </c>
      <c r="P36" s="35">
        <v>0</v>
      </c>
      <c r="Q36" s="12">
        <v>90</v>
      </c>
      <c r="R36" s="12">
        <v>58.135860979462883</v>
      </c>
      <c r="S36" s="12">
        <v>6.9487179487179489</v>
      </c>
      <c r="T36" s="12">
        <v>0.30114566284779049</v>
      </c>
      <c r="U36" s="12" t="s">
        <v>263</v>
      </c>
      <c r="V36" s="12">
        <v>-46.3</v>
      </c>
      <c r="W36" s="13"/>
    </row>
    <row r="37" spans="1:24">
      <c r="A37" s="3">
        <v>2310</v>
      </c>
      <c r="B37" s="12">
        <v>970.58823529411768</v>
      </c>
      <c r="C37" s="23">
        <v>173</v>
      </c>
      <c r="D37" s="23">
        <v>8.2380952380952374E-2</v>
      </c>
      <c r="E37" s="23">
        <v>0.41761904761904761</v>
      </c>
      <c r="F37" s="36">
        <v>0</v>
      </c>
      <c r="G37" s="34">
        <v>454215.0289017341</v>
      </c>
      <c r="H37" s="34">
        <v>32494.624277456649</v>
      </c>
      <c r="I37" s="35">
        <v>396.42427745664747</v>
      </c>
      <c r="J37" s="35">
        <v>0</v>
      </c>
      <c r="K37" s="35">
        <v>64.38092485549133</v>
      </c>
      <c r="L37" s="35">
        <v>0</v>
      </c>
      <c r="M37" s="35">
        <v>17.74277456647399</v>
      </c>
      <c r="N37" s="35">
        <v>0</v>
      </c>
      <c r="O37" s="35">
        <v>0</v>
      </c>
      <c r="P37" s="35">
        <v>0</v>
      </c>
      <c r="Q37" s="12">
        <v>91</v>
      </c>
      <c r="R37" s="12">
        <v>81.969309462915589</v>
      </c>
      <c r="S37" s="12"/>
      <c r="T37" s="12">
        <v>7.1540178571428581E-2</v>
      </c>
      <c r="U37" s="12"/>
      <c r="V37" s="12"/>
      <c r="W37" s="13"/>
    </row>
    <row r="38" spans="1:24">
      <c r="A38" s="3">
        <v>2370</v>
      </c>
      <c r="B38" s="12">
        <v>995.79831932773118</v>
      </c>
      <c r="C38" s="23">
        <v>262</v>
      </c>
      <c r="D38" s="23">
        <v>0.12476190476190475</v>
      </c>
      <c r="E38" s="23">
        <v>0.37523809523809526</v>
      </c>
      <c r="F38" s="36">
        <v>0</v>
      </c>
      <c r="G38" s="34">
        <v>212038.16793893132</v>
      </c>
      <c r="H38" s="34">
        <v>55641.22137404581</v>
      </c>
      <c r="I38" s="35">
        <v>284.22137404580155</v>
      </c>
      <c r="J38" s="35">
        <v>0</v>
      </c>
      <c r="K38" s="35">
        <v>41.806106870229009</v>
      </c>
      <c r="L38" s="35">
        <v>0</v>
      </c>
      <c r="M38" s="35">
        <v>14.737404580152674</v>
      </c>
      <c r="N38" s="35">
        <v>0</v>
      </c>
      <c r="O38" s="35">
        <v>0</v>
      </c>
      <c r="P38" s="35">
        <v>0</v>
      </c>
      <c r="Q38" s="12">
        <v>92</v>
      </c>
      <c r="R38" s="12">
        <v>195.76719576719577</v>
      </c>
      <c r="S38" s="12"/>
      <c r="T38" s="12">
        <v>0.26241134751773049</v>
      </c>
      <c r="U38" s="12">
        <v>-18.32</v>
      </c>
      <c r="V38" s="12">
        <v>-49.7</v>
      </c>
      <c r="W38" s="13">
        <v>-237.3</v>
      </c>
      <c r="X38" s="105">
        <f>(U38+1000)/(V38+1000)</f>
        <v>1.0330211512154057</v>
      </c>
    </row>
    <row r="39" spans="1:24">
      <c r="A39" s="3">
        <v>2430</v>
      </c>
      <c r="B39" s="12">
        <v>1021.0084033613446</v>
      </c>
      <c r="C39" s="23">
        <v>273</v>
      </c>
      <c r="D39" s="23">
        <v>0.13</v>
      </c>
      <c r="E39" s="23">
        <v>0.37</v>
      </c>
      <c r="F39" s="36">
        <v>0</v>
      </c>
      <c r="G39" s="34">
        <v>216307.69230769231</v>
      </c>
      <c r="H39" s="34">
        <v>31307.692307692305</v>
      </c>
      <c r="I39" s="35">
        <v>153.69230769230768</v>
      </c>
      <c r="J39" s="35">
        <v>0</v>
      </c>
      <c r="K39" s="35">
        <v>38.42307692307692</v>
      </c>
      <c r="L39" s="35">
        <v>0</v>
      </c>
      <c r="M39" s="35">
        <v>13.092307692307692</v>
      </c>
      <c r="N39" s="35">
        <v>0</v>
      </c>
      <c r="O39" s="35">
        <v>0</v>
      </c>
      <c r="P39" s="35">
        <v>0</v>
      </c>
      <c r="Q39" s="12">
        <v>93</v>
      </c>
      <c r="R39" s="12">
        <v>203.7037037037037</v>
      </c>
      <c r="S39" s="12"/>
      <c r="T39" s="12">
        <v>0.14473684210526314</v>
      </c>
      <c r="U39" s="12"/>
      <c r="V39" s="12"/>
      <c r="W39" s="13"/>
    </row>
    <row r="40" spans="1:24">
      <c r="A40" s="3">
        <v>2490</v>
      </c>
      <c r="B40" s="12">
        <v>1046.2184873949579</v>
      </c>
      <c r="C40" s="23">
        <v>317</v>
      </c>
      <c r="D40" s="23">
        <v>0.15095238095238092</v>
      </c>
      <c r="E40" s="23">
        <v>0.34904761904761905</v>
      </c>
      <c r="F40" s="36">
        <v>0</v>
      </c>
      <c r="G40" s="34">
        <v>157699.05362776027</v>
      </c>
      <c r="H40" s="34">
        <v>12162.712933753945</v>
      </c>
      <c r="I40" s="35">
        <v>78.849526813880146</v>
      </c>
      <c r="J40" s="35">
        <v>1.1561514195583598</v>
      </c>
      <c r="K40" s="35">
        <v>34.915772870662465</v>
      </c>
      <c r="L40" s="35">
        <v>0</v>
      </c>
      <c r="M40" s="35">
        <v>8.3242902208201919</v>
      </c>
      <c r="N40" s="35">
        <v>0</v>
      </c>
      <c r="O40" s="35">
        <v>0</v>
      </c>
      <c r="P40" s="35">
        <v>0</v>
      </c>
      <c r="Q40" s="12">
        <v>94</v>
      </c>
      <c r="R40" s="12">
        <v>152.02312138728323</v>
      </c>
      <c r="S40" s="12"/>
      <c r="T40" s="12">
        <v>7.7126099706744874E-2</v>
      </c>
      <c r="U40" s="12">
        <v>-18.71</v>
      </c>
      <c r="V40" s="12">
        <v>-48.2</v>
      </c>
      <c r="W40" s="13"/>
      <c r="X40" s="105">
        <f>(U40+1000)/(V40+1000)</f>
        <v>1.0309833998739231</v>
      </c>
    </row>
    <row r="41" spans="1:24">
      <c r="A41" s="3">
        <v>2550</v>
      </c>
      <c r="B41" s="12">
        <v>1071.4285714285716</v>
      </c>
      <c r="C41" s="23">
        <v>259</v>
      </c>
      <c r="D41" s="23">
        <v>0.12333333333333332</v>
      </c>
      <c r="E41" s="23">
        <v>0.37666666666666671</v>
      </c>
      <c r="F41" s="36">
        <v>152.70270270270274</v>
      </c>
      <c r="G41" s="34">
        <v>166751.35135135139</v>
      </c>
      <c r="H41" s="34">
        <v>15209.189189189192</v>
      </c>
      <c r="I41" s="35">
        <v>142.01351351351354</v>
      </c>
      <c r="J41" s="35">
        <v>1.8324324324324326</v>
      </c>
      <c r="K41" s="35">
        <v>44.894594594594601</v>
      </c>
      <c r="L41" s="35">
        <v>0</v>
      </c>
      <c r="M41" s="35">
        <v>10.383783783783786</v>
      </c>
      <c r="N41" s="35">
        <v>0.61081081081081101</v>
      </c>
      <c r="O41" s="35">
        <v>0</v>
      </c>
      <c r="P41" s="35">
        <v>0</v>
      </c>
      <c r="Q41" s="12">
        <v>95</v>
      </c>
      <c r="R41" s="12">
        <v>105.73248407643312</v>
      </c>
      <c r="S41" s="12">
        <v>17</v>
      </c>
      <c r="T41" s="12">
        <v>9.1208791208791204E-2</v>
      </c>
      <c r="U41" s="12"/>
      <c r="V41" s="12"/>
      <c r="W41" s="13"/>
    </row>
    <row r="42" spans="1:24">
      <c r="A42" s="3">
        <v>2610</v>
      </c>
      <c r="B42" s="12">
        <v>1096.6386554621849</v>
      </c>
      <c r="C42" s="23">
        <v>324</v>
      </c>
      <c r="D42" s="23">
        <v>0.15428571428571428</v>
      </c>
      <c r="E42" s="23">
        <v>0.34571428571428575</v>
      </c>
      <c r="F42" s="36">
        <v>0</v>
      </c>
      <c r="G42" s="34">
        <v>143631.48148148152</v>
      </c>
      <c r="H42" s="34">
        <v>27561.111111111117</v>
      </c>
      <c r="I42" s="35">
        <v>97.920370370370392</v>
      </c>
      <c r="J42" s="35">
        <v>1.7925925925925932</v>
      </c>
      <c r="K42" s="35">
        <v>6.2740740740740746</v>
      </c>
      <c r="L42" s="35">
        <v>0</v>
      </c>
      <c r="M42" s="35">
        <v>6.05</v>
      </c>
      <c r="N42" s="35">
        <v>0</v>
      </c>
      <c r="O42" s="35">
        <v>0</v>
      </c>
      <c r="P42" s="35">
        <v>0</v>
      </c>
      <c r="Q42" s="12">
        <v>96</v>
      </c>
      <c r="R42" s="12">
        <v>276.40449438202245</v>
      </c>
      <c r="S42" s="12"/>
      <c r="T42" s="12">
        <v>0.19188767550702027</v>
      </c>
      <c r="U42" s="12" t="s">
        <v>263</v>
      </c>
      <c r="V42" s="12">
        <v>-50.4</v>
      </c>
      <c r="W42" s="13"/>
    </row>
    <row r="43" spans="1:24">
      <c r="A43" s="3">
        <v>2670</v>
      </c>
      <c r="B43" s="12">
        <v>1121.8487394957983</v>
      </c>
      <c r="C43" s="23">
        <v>324</v>
      </c>
      <c r="D43" s="23">
        <v>0.15428571428571428</v>
      </c>
      <c r="E43" s="23">
        <v>0.34571428571428575</v>
      </c>
      <c r="F43" s="36">
        <v>89.629629629629633</v>
      </c>
      <c r="G43" s="34">
        <v>98592.592592592599</v>
      </c>
      <c r="H43" s="34">
        <v>27112.962962962967</v>
      </c>
      <c r="I43" s="35">
        <v>92.76666666666668</v>
      </c>
      <c r="J43" s="35">
        <v>1.7925925925925932</v>
      </c>
      <c r="K43" s="35">
        <v>37.19629629629631</v>
      </c>
      <c r="L43" s="35">
        <v>0</v>
      </c>
      <c r="M43" s="35">
        <v>4.4814814814814818</v>
      </c>
      <c r="N43" s="35">
        <v>0.4481481481481483</v>
      </c>
      <c r="O43" s="35">
        <v>0</v>
      </c>
      <c r="P43" s="35">
        <v>0</v>
      </c>
      <c r="Q43" s="12">
        <v>97</v>
      </c>
      <c r="R43" s="12">
        <v>286.72985781990519</v>
      </c>
      <c r="S43" s="12">
        <v>10</v>
      </c>
      <c r="T43" s="12">
        <v>0.27500000000000002</v>
      </c>
      <c r="U43" s="12"/>
      <c r="V43" s="12"/>
      <c r="W43" s="13"/>
    </row>
    <row r="44" spans="1:24">
      <c r="A44" s="3">
        <v>2730</v>
      </c>
      <c r="B44" s="12">
        <v>1147.0588235294117</v>
      </c>
      <c r="C44" s="23">
        <v>343</v>
      </c>
      <c r="D44" s="23">
        <v>0.1633333333333333</v>
      </c>
      <c r="E44" s="23">
        <v>0.33666666666666667</v>
      </c>
      <c r="F44" s="36">
        <v>0</v>
      </c>
      <c r="G44" s="34">
        <v>97702.040816326553</v>
      </c>
      <c r="H44" s="34">
        <v>25559.183673469393</v>
      </c>
      <c r="I44" s="35">
        <v>37.926530612244903</v>
      </c>
      <c r="J44" s="35">
        <v>1.4428571428571431</v>
      </c>
      <c r="K44" s="35">
        <v>49.263265306122456</v>
      </c>
      <c r="L44" s="35">
        <v>0</v>
      </c>
      <c r="M44" s="35">
        <v>3.091836734693878</v>
      </c>
      <c r="N44" s="35">
        <v>0.41224489795918379</v>
      </c>
      <c r="O44" s="35">
        <v>0</v>
      </c>
      <c r="P44" s="35">
        <v>0</v>
      </c>
      <c r="Q44" s="12">
        <v>98</v>
      </c>
      <c r="R44" s="12">
        <v>649.21465968586392</v>
      </c>
      <c r="S44" s="12">
        <v>7.5</v>
      </c>
      <c r="T44" s="12">
        <v>0.26160337552742619</v>
      </c>
      <c r="U44" s="12">
        <v>-19.11</v>
      </c>
      <c r="V44" s="12">
        <v>-51.8</v>
      </c>
      <c r="W44" s="13"/>
      <c r="X44" s="105">
        <f>(U44+1000)/(V44+1000)</f>
        <v>1.0344758489770089</v>
      </c>
    </row>
    <row r="45" spans="1:24">
      <c r="A45" s="3">
        <v>2790</v>
      </c>
      <c r="B45" s="12">
        <v>1172.2689075630253</v>
      </c>
      <c r="C45" s="23">
        <v>355</v>
      </c>
      <c r="D45" s="23">
        <v>0.16904761904761903</v>
      </c>
      <c r="E45" s="23">
        <v>0.330952380952381</v>
      </c>
      <c r="F45" s="36">
        <v>0</v>
      </c>
      <c r="G45" s="34">
        <v>108654.92957746481</v>
      </c>
      <c r="H45" s="34">
        <v>18344.084507042258</v>
      </c>
      <c r="I45" s="35">
        <v>32.107042253521136</v>
      </c>
      <c r="J45" s="35">
        <v>1.1746478873239439</v>
      </c>
      <c r="K45" s="35">
        <v>32.890140845070434</v>
      </c>
      <c r="L45" s="35">
        <v>0</v>
      </c>
      <c r="M45" s="35">
        <v>2.1535211267605638</v>
      </c>
      <c r="N45" s="35">
        <v>0</v>
      </c>
      <c r="O45" s="35">
        <v>0</v>
      </c>
      <c r="P45" s="35">
        <v>0</v>
      </c>
      <c r="Q45" s="12">
        <v>99</v>
      </c>
      <c r="R45" s="12">
        <v>551.17647058823525</v>
      </c>
      <c r="S45" s="12"/>
      <c r="T45" s="12">
        <v>0.16882882882882885</v>
      </c>
      <c r="U45" s="12"/>
      <c r="V45" s="12"/>
      <c r="W45" s="13"/>
    </row>
    <row r="46" spans="1:24">
      <c r="A46" s="3">
        <v>2850</v>
      </c>
      <c r="B46" s="12">
        <v>1197.4789915966387</v>
      </c>
      <c r="C46" s="23">
        <v>314</v>
      </c>
      <c r="D46" s="23">
        <v>0.14952380952380953</v>
      </c>
      <c r="E46" s="23">
        <v>0.3504761904761905</v>
      </c>
      <c r="F46" s="36">
        <v>93.757961783439484</v>
      </c>
      <c r="G46" s="34">
        <v>23908.28025477707</v>
      </c>
      <c r="H46" s="34">
        <v>25549.044585987263</v>
      </c>
      <c r="I46" s="35">
        <v>62.114649681528661</v>
      </c>
      <c r="J46" s="35">
        <v>3.0471337579617837</v>
      </c>
      <c r="K46" s="35">
        <v>37.034394904458601</v>
      </c>
      <c r="L46" s="35">
        <v>0</v>
      </c>
      <c r="M46" s="35">
        <v>2.1095541401273885</v>
      </c>
      <c r="N46" s="35">
        <v>0</v>
      </c>
      <c r="O46" s="35">
        <v>0</v>
      </c>
      <c r="P46" s="35">
        <v>0</v>
      </c>
      <c r="Q46" s="12">
        <v>100</v>
      </c>
      <c r="R46" s="12">
        <v>392.08633093525179</v>
      </c>
      <c r="S46" s="12"/>
      <c r="T46" s="12">
        <v>1.0686274509803924</v>
      </c>
      <c r="U46" s="12">
        <v>-15.43</v>
      </c>
      <c r="V46" s="12">
        <v>-52.4</v>
      </c>
      <c r="W46" s="13"/>
      <c r="X46" s="105">
        <f>(U46+1000)/(V46+1000)</f>
        <v>1.0390143520472774</v>
      </c>
    </row>
    <row r="47" spans="1:24">
      <c r="A47" s="3">
        <v>2910</v>
      </c>
      <c r="B47" s="12">
        <v>1222.6890756302521</v>
      </c>
      <c r="C47" s="23">
        <v>361</v>
      </c>
      <c r="D47" s="23">
        <v>0.17190476190476189</v>
      </c>
      <c r="E47" s="23">
        <v>0.32809523809523811</v>
      </c>
      <c r="F47" s="36">
        <v>0</v>
      </c>
      <c r="G47" s="34">
        <v>9733.7950138504166</v>
      </c>
      <c r="H47" s="34">
        <v>15459.556786703601</v>
      </c>
      <c r="I47" s="35">
        <v>71.381163434903058</v>
      </c>
      <c r="J47" s="35">
        <v>2.4811634349030474</v>
      </c>
      <c r="K47" s="35">
        <v>37.408310249307483</v>
      </c>
      <c r="L47" s="35">
        <v>0</v>
      </c>
      <c r="M47" s="35">
        <v>2.0994459833795016</v>
      </c>
      <c r="N47" s="35">
        <v>0.57257617728531862</v>
      </c>
      <c r="O47" s="35">
        <v>0</v>
      </c>
      <c r="P47" s="35">
        <v>0</v>
      </c>
      <c r="Q47" s="12">
        <v>101</v>
      </c>
      <c r="R47" s="12">
        <v>209.30232558139531</v>
      </c>
      <c r="S47" s="12">
        <v>3.6666666666666665</v>
      </c>
      <c r="T47" s="12">
        <v>1.5882352941176467</v>
      </c>
      <c r="U47" s="12"/>
      <c r="V47" s="12"/>
      <c r="W47" s="13"/>
    </row>
    <row r="48" spans="1:24" ht="14" thickBot="1">
      <c r="A48" s="117">
        <v>2970</v>
      </c>
      <c r="B48" s="116">
        <v>1247.8991596638657</v>
      </c>
      <c r="C48" s="139">
        <v>276</v>
      </c>
      <c r="D48" s="139">
        <v>0.13142857142857142</v>
      </c>
      <c r="E48" s="139">
        <v>0.36857142857142855</v>
      </c>
      <c r="F48" s="133">
        <v>336.52173913043481</v>
      </c>
      <c r="G48" s="115">
        <v>31408.695652173916</v>
      </c>
      <c r="H48" s="115">
        <v>33371.739130434784</v>
      </c>
      <c r="I48" s="113">
        <v>287.1652173913044</v>
      </c>
      <c r="J48" s="113">
        <v>5.8891304347826088</v>
      </c>
      <c r="K48" s="113">
        <v>57.769565217391303</v>
      </c>
      <c r="L48" s="113">
        <v>0.84130434782608687</v>
      </c>
      <c r="M48" s="113">
        <v>13.741304347826087</v>
      </c>
      <c r="N48" s="113">
        <v>16.265217391304347</v>
      </c>
      <c r="O48" s="113">
        <v>12.339130434782609</v>
      </c>
      <c r="P48" s="113">
        <v>0</v>
      </c>
      <c r="Q48" s="116">
        <v>102</v>
      </c>
      <c r="R48" s="116">
        <v>113.87559808612438</v>
      </c>
      <c r="S48" s="116">
        <v>0.84482758620689657</v>
      </c>
      <c r="T48" s="116">
        <v>1.0625</v>
      </c>
      <c r="U48" s="116">
        <v>-15.75</v>
      </c>
      <c r="V48" s="116">
        <v>-53.5</v>
      </c>
      <c r="W48" s="138">
        <v>-241.1</v>
      </c>
      <c r="X48" s="118">
        <f>(U48+1000)/(V48+1000)</f>
        <v>1.0398837823560485</v>
      </c>
    </row>
    <row r="49" spans="1:23">
      <c r="A49" s="3"/>
      <c r="B49" s="12"/>
      <c r="C49" s="3"/>
      <c r="D49" s="3"/>
      <c r="E49" s="3"/>
      <c r="F49" s="36"/>
      <c r="G49" s="12"/>
      <c r="H49" s="12"/>
      <c r="I49" s="12"/>
      <c r="J49" s="12"/>
      <c r="K49" s="12"/>
      <c r="L49" s="12"/>
      <c r="M49" s="12"/>
      <c r="N49" s="12"/>
      <c r="O49" s="12"/>
      <c r="P49" s="12"/>
      <c r="Q49" s="12"/>
      <c r="R49" s="3"/>
      <c r="S49" s="3"/>
      <c r="T49" s="12"/>
      <c r="U49" s="3"/>
      <c r="V49" s="12"/>
      <c r="W49" s="13"/>
    </row>
    <row r="50" spans="1:23">
      <c r="A50" s="32" t="s">
        <v>51</v>
      </c>
      <c r="B50" s="12"/>
      <c r="C50" s="3"/>
      <c r="D50" s="3"/>
      <c r="E50" s="3"/>
      <c r="F50" s="36"/>
      <c r="G50" s="12"/>
      <c r="H50" s="12"/>
      <c r="I50" s="12"/>
      <c r="J50" s="12"/>
      <c r="K50" s="12"/>
      <c r="L50" s="12"/>
      <c r="M50" s="12"/>
      <c r="N50" s="12"/>
      <c r="O50" s="12"/>
      <c r="P50" s="12"/>
      <c r="Q50" s="12"/>
      <c r="R50" s="3"/>
      <c r="S50" s="3"/>
      <c r="T50" s="12"/>
      <c r="U50" s="3"/>
      <c r="V50" s="3"/>
      <c r="W50" s="3"/>
    </row>
  </sheetData>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D54"/>
  <sheetViews>
    <sheetView workbookViewId="0"/>
  </sheetViews>
  <sheetFormatPr baseColWidth="10" defaultRowHeight="13"/>
  <cols>
    <col min="1" max="1" width="8.28515625" style="62" bestFit="1" customWidth="1"/>
    <col min="2" max="2" width="6.28515625" style="62" bestFit="1" customWidth="1"/>
    <col min="3" max="3" width="4.28515625" style="62" customWidth="1"/>
    <col min="4" max="4" width="6.28515625" style="62" bestFit="1" customWidth="1"/>
    <col min="5" max="5" width="6.140625" style="8" bestFit="1" customWidth="1"/>
    <col min="6" max="6" width="6.140625" style="62" bestFit="1" customWidth="1"/>
    <col min="7" max="7" width="4.42578125" style="62" bestFit="1" customWidth="1"/>
    <col min="8" max="8" width="6.140625" bestFit="1" customWidth="1"/>
    <col min="9" max="9" width="4" bestFit="1" customWidth="1"/>
    <col min="10" max="10" width="5.28515625" bestFit="1" customWidth="1"/>
    <col min="11" max="11" width="4.42578125" bestFit="1" customWidth="1"/>
    <col min="12" max="12" width="4" bestFit="1" customWidth="1"/>
    <col min="13" max="13" width="4.42578125" bestFit="1" customWidth="1"/>
    <col min="14" max="18" width="4" bestFit="1" customWidth="1"/>
    <col min="19" max="19" width="4.42578125" bestFit="1" customWidth="1"/>
    <col min="20" max="21" width="7.28515625" bestFit="1" customWidth="1"/>
    <col min="22" max="22" width="5.42578125" style="45" bestFit="1" customWidth="1"/>
    <col min="23" max="26" width="4.42578125" bestFit="1" customWidth="1"/>
    <col min="27" max="27" width="4.85546875" bestFit="1" customWidth="1"/>
    <col min="28" max="28" width="4.42578125" bestFit="1" customWidth="1"/>
    <col min="29" max="29" width="4.85546875" bestFit="1" customWidth="1"/>
    <col min="30" max="30" width="4.140625" bestFit="1" customWidth="1"/>
  </cols>
  <sheetData>
    <row r="1" spans="1:30" ht="16" thickBot="1">
      <c r="A1" s="32" t="s">
        <v>22</v>
      </c>
      <c r="B1" s="2"/>
      <c r="C1" s="3"/>
      <c r="D1" s="3"/>
      <c r="F1" s="3"/>
      <c r="G1" s="3"/>
      <c r="H1" s="3"/>
      <c r="I1" s="3"/>
      <c r="J1" s="3"/>
      <c r="K1" s="3"/>
      <c r="L1" s="3"/>
      <c r="M1" s="3"/>
      <c r="N1" s="3"/>
      <c r="O1" s="3"/>
      <c r="P1" s="3"/>
      <c r="Q1" s="3"/>
      <c r="R1" s="3"/>
      <c r="S1" s="3"/>
      <c r="T1" s="3"/>
      <c r="U1" s="3"/>
      <c r="V1" s="46"/>
      <c r="W1" s="12"/>
      <c r="X1" s="3"/>
      <c r="Y1" s="3"/>
      <c r="Z1" s="3"/>
      <c r="AA1" s="3"/>
      <c r="AB1" s="3"/>
      <c r="AC1" s="3"/>
      <c r="AD1" s="3"/>
    </row>
    <row r="2" spans="1:30" ht="14">
      <c r="A2" s="106" t="s">
        <v>111</v>
      </c>
      <c r="B2" s="106" t="s">
        <v>111</v>
      </c>
      <c r="C2" s="106" t="s">
        <v>264</v>
      </c>
      <c r="D2" s="106" t="s">
        <v>147</v>
      </c>
      <c r="E2" s="109" t="s">
        <v>147</v>
      </c>
      <c r="F2" s="106" t="s">
        <v>126</v>
      </c>
      <c r="G2" s="106" t="s">
        <v>127</v>
      </c>
      <c r="H2" s="106" t="s">
        <v>128</v>
      </c>
      <c r="I2" s="106" t="s">
        <v>129</v>
      </c>
      <c r="J2" s="106" t="s">
        <v>130</v>
      </c>
      <c r="K2" s="106" t="s">
        <v>131</v>
      </c>
      <c r="L2" s="106" t="s">
        <v>132</v>
      </c>
      <c r="M2" s="106" t="s">
        <v>133</v>
      </c>
      <c r="N2" s="106" t="s">
        <v>134</v>
      </c>
      <c r="O2" s="106" t="s">
        <v>303</v>
      </c>
      <c r="P2" s="106" t="s">
        <v>304</v>
      </c>
      <c r="Q2" s="106" t="s">
        <v>278</v>
      </c>
      <c r="R2" s="106" t="s">
        <v>279</v>
      </c>
      <c r="S2" s="106" t="s">
        <v>280</v>
      </c>
      <c r="T2" s="106" t="s">
        <v>186</v>
      </c>
      <c r="U2" s="109" t="s">
        <v>187</v>
      </c>
      <c r="V2" s="134" t="s">
        <v>188</v>
      </c>
      <c r="W2" s="111" t="s">
        <v>282</v>
      </c>
      <c r="X2" s="110" t="s">
        <v>154</v>
      </c>
      <c r="Y2" s="110" t="s">
        <v>155</v>
      </c>
      <c r="Z2" s="110" t="s">
        <v>173</v>
      </c>
      <c r="AA2" s="110" t="s">
        <v>125</v>
      </c>
      <c r="AB2" s="110" t="s">
        <v>116</v>
      </c>
      <c r="AC2" s="110" t="s">
        <v>117</v>
      </c>
      <c r="AD2" s="110" t="s">
        <v>283</v>
      </c>
    </row>
    <row r="3" spans="1:30" ht="14" thickBot="1">
      <c r="A3" s="4" t="s">
        <v>285</v>
      </c>
      <c r="B3" s="4" t="s">
        <v>229</v>
      </c>
      <c r="C3" s="4" t="s">
        <v>265</v>
      </c>
      <c r="D3" s="4" t="s">
        <v>284</v>
      </c>
      <c r="E3" s="7" t="s">
        <v>148</v>
      </c>
      <c r="F3" s="4" t="s">
        <v>286</v>
      </c>
      <c r="G3" s="4" t="s">
        <v>286</v>
      </c>
      <c r="H3" s="4" t="s">
        <v>286</v>
      </c>
      <c r="I3" s="4" t="s">
        <v>286</v>
      </c>
      <c r="J3" s="4" t="s">
        <v>286</v>
      </c>
      <c r="K3" s="4" t="s">
        <v>286</v>
      </c>
      <c r="L3" s="4" t="s">
        <v>286</v>
      </c>
      <c r="M3" s="4" t="s">
        <v>286</v>
      </c>
      <c r="N3" s="4" t="s">
        <v>286</v>
      </c>
      <c r="O3" s="4" t="s">
        <v>286</v>
      </c>
      <c r="P3" s="4" t="s">
        <v>286</v>
      </c>
      <c r="Q3" s="4" t="s">
        <v>286</v>
      </c>
      <c r="R3" s="4" t="s">
        <v>286</v>
      </c>
      <c r="S3" s="4" t="s">
        <v>286</v>
      </c>
      <c r="T3" s="7" t="s">
        <v>271</v>
      </c>
      <c r="U3" s="7" t="s">
        <v>271</v>
      </c>
      <c r="V3" s="47" t="s">
        <v>271</v>
      </c>
      <c r="W3" s="7" t="s">
        <v>118</v>
      </c>
      <c r="X3" s="4" t="s">
        <v>118</v>
      </c>
      <c r="Y3" s="4" t="s">
        <v>118</v>
      </c>
      <c r="Z3" s="4" t="s">
        <v>118</v>
      </c>
      <c r="AA3" s="4" t="s">
        <v>118</v>
      </c>
      <c r="AB3" s="4" t="s">
        <v>118</v>
      </c>
      <c r="AC3" s="4" t="s">
        <v>118</v>
      </c>
      <c r="AD3" s="4" t="s">
        <v>118</v>
      </c>
    </row>
    <row r="4" spans="1:30">
      <c r="A4" s="3" t="s">
        <v>119</v>
      </c>
      <c r="B4" s="18">
        <v>0.13541666666666699</v>
      </c>
      <c r="C4" s="3">
        <v>1</v>
      </c>
      <c r="D4" s="3">
        <v>120</v>
      </c>
      <c r="E4" s="35">
        <v>36.585365853658537</v>
      </c>
      <c r="F4" s="3">
        <v>220100</v>
      </c>
      <c r="G4" s="3">
        <v>810</v>
      </c>
      <c r="H4" s="3">
        <v>779100</v>
      </c>
      <c r="I4" s="3">
        <v>0</v>
      </c>
      <c r="J4" s="3">
        <v>7</v>
      </c>
      <c r="K4" s="3">
        <v>0</v>
      </c>
      <c r="L4" s="3">
        <v>0</v>
      </c>
      <c r="M4" s="3">
        <v>0</v>
      </c>
      <c r="N4" s="3">
        <v>0</v>
      </c>
      <c r="O4" s="3">
        <v>0</v>
      </c>
      <c r="P4" s="3">
        <v>0</v>
      </c>
      <c r="Q4" s="3">
        <v>0</v>
      </c>
      <c r="R4" s="3">
        <v>0</v>
      </c>
      <c r="S4" s="3">
        <v>1</v>
      </c>
      <c r="T4" s="12"/>
      <c r="U4" s="12"/>
      <c r="V4" s="46">
        <v>8.6419753086419745E-3</v>
      </c>
      <c r="W4" s="12"/>
      <c r="X4" s="12"/>
      <c r="Y4" s="12"/>
      <c r="Z4" s="12"/>
      <c r="AA4" s="12"/>
      <c r="AB4" s="12"/>
      <c r="AC4" s="12"/>
      <c r="AD4" s="13" t="s">
        <v>263</v>
      </c>
    </row>
    <row r="5" spans="1:30">
      <c r="A5" s="3" t="s">
        <v>119</v>
      </c>
      <c r="B5" s="18">
        <v>0.60416666666666696</v>
      </c>
      <c r="C5" s="3">
        <v>4</v>
      </c>
      <c r="D5" s="3">
        <v>360</v>
      </c>
      <c r="E5" s="35">
        <v>109.75609756097562</v>
      </c>
      <c r="F5" s="3">
        <v>220400</v>
      </c>
      <c r="G5" s="3">
        <v>430</v>
      </c>
      <c r="H5" s="3">
        <v>779100</v>
      </c>
      <c r="I5" s="3">
        <v>0</v>
      </c>
      <c r="J5" s="3">
        <v>21</v>
      </c>
      <c r="K5" s="3">
        <v>0</v>
      </c>
      <c r="L5" s="3">
        <v>0</v>
      </c>
      <c r="M5" s="3">
        <v>0</v>
      </c>
      <c r="N5" s="3">
        <v>0</v>
      </c>
      <c r="O5" s="3">
        <v>0</v>
      </c>
      <c r="P5" s="3">
        <v>0</v>
      </c>
      <c r="Q5" s="3">
        <v>0</v>
      </c>
      <c r="R5" s="3">
        <v>0</v>
      </c>
      <c r="S5" s="3">
        <v>20</v>
      </c>
      <c r="T5" s="12"/>
      <c r="U5" s="12"/>
      <c r="V5" s="46">
        <v>4.8837209302325581E-2</v>
      </c>
      <c r="W5" s="12"/>
      <c r="X5" s="12"/>
      <c r="Y5" s="12"/>
      <c r="Z5" s="12"/>
      <c r="AA5" s="12"/>
      <c r="AB5" s="12"/>
      <c r="AC5" s="12"/>
      <c r="AD5" s="13" t="s">
        <v>263</v>
      </c>
    </row>
    <row r="6" spans="1:30">
      <c r="A6" s="3" t="s">
        <v>119</v>
      </c>
      <c r="B6" s="18">
        <v>0.74236111111111103</v>
      </c>
      <c r="C6" s="3">
        <v>2</v>
      </c>
      <c r="D6" s="3">
        <v>600</v>
      </c>
      <c r="E6" s="35">
        <v>182.92682926829269</v>
      </c>
      <c r="F6" s="3">
        <v>220500</v>
      </c>
      <c r="G6" s="3">
        <v>430</v>
      </c>
      <c r="H6" s="3">
        <v>779000</v>
      </c>
      <c r="I6" s="3">
        <v>0</v>
      </c>
      <c r="J6" s="3">
        <v>23</v>
      </c>
      <c r="K6" s="3">
        <v>0</v>
      </c>
      <c r="L6" s="3">
        <v>0</v>
      </c>
      <c r="M6" s="3">
        <v>0</v>
      </c>
      <c r="N6" s="3">
        <v>0</v>
      </c>
      <c r="O6" s="3">
        <v>0</v>
      </c>
      <c r="P6" s="3">
        <v>0</v>
      </c>
      <c r="Q6" s="3">
        <v>0</v>
      </c>
      <c r="R6" s="3">
        <v>0</v>
      </c>
      <c r="S6" s="3">
        <v>17</v>
      </c>
      <c r="T6" s="12"/>
      <c r="U6" s="12"/>
      <c r="V6" s="46">
        <v>5.3488372093023255E-2</v>
      </c>
      <c r="W6" s="12"/>
      <c r="X6" s="12"/>
      <c r="Y6" s="12"/>
      <c r="Z6" s="12"/>
      <c r="AA6" s="12"/>
      <c r="AB6" s="12"/>
      <c r="AC6" s="12"/>
      <c r="AD6" s="13" t="s">
        <v>263</v>
      </c>
    </row>
    <row r="7" spans="1:30">
      <c r="A7" s="3" t="s">
        <v>119</v>
      </c>
      <c r="B7" s="18">
        <v>0.81597222222222199</v>
      </c>
      <c r="C7" s="3">
        <v>10</v>
      </c>
      <c r="D7" s="3">
        <v>720</v>
      </c>
      <c r="E7" s="35">
        <v>219.51219512195124</v>
      </c>
      <c r="F7" s="3">
        <v>216100</v>
      </c>
      <c r="G7" s="3">
        <v>410</v>
      </c>
      <c r="H7" s="3">
        <v>782600</v>
      </c>
      <c r="I7" s="3">
        <v>0</v>
      </c>
      <c r="J7" s="3">
        <v>810</v>
      </c>
      <c r="K7" s="3">
        <v>1</v>
      </c>
      <c r="L7" s="3">
        <v>0</v>
      </c>
      <c r="M7" s="3">
        <v>0</v>
      </c>
      <c r="N7" s="3">
        <v>0</v>
      </c>
      <c r="O7" s="3">
        <v>0</v>
      </c>
      <c r="P7" s="3">
        <v>0</v>
      </c>
      <c r="Q7" s="3">
        <v>0</v>
      </c>
      <c r="R7" s="3">
        <v>0</v>
      </c>
      <c r="S7" s="3">
        <v>113</v>
      </c>
      <c r="T7" s="12">
        <v>810</v>
      </c>
      <c r="U7" s="12"/>
      <c r="V7" s="46">
        <v>1.975609756097561</v>
      </c>
      <c r="W7" s="12">
        <v>-71.099999999999994</v>
      </c>
      <c r="X7" s="12"/>
      <c r="Y7" s="12"/>
      <c r="Z7" s="12"/>
      <c r="AA7" s="12"/>
      <c r="AB7" s="12"/>
      <c r="AC7" s="12"/>
      <c r="AD7" s="13" t="s">
        <v>263</v>
      </c>
    </row>
    <row r="8" spans="1:30">
      <c r="A8" s="3" t="s">
        <v>119</v>
      </c>
      <c r="B8" s="18">
        <v>0.89027777777777795</v>
      </c>
      <c r="C8" s="3">
        <v>12</v>
      </c>
      <c r="D8" s="3">
        <v>840</v>
      </c>
      <c r="E8" s="35">
        <v>256.09756097560978</v>
      </c>
      <c r="F8" s="3">
        <v>216000</v>
      </c>
      <c r="G8" s="3">
        <v>420</v>
      </c>
      <c r="H8" s="3">
        <v>782200</v>
      </c>
      <c r="I8" s="3">
        <v>0</v>
      </c>
      <c r="J8" s="3">
        <v>1270</v>
      </c>
      <c r="K8" s="3">
        <v>1</v>
      </c>
      <c r="L8" s="3">
        <v>0</v>
      </c>
      <c r="M8" s="3">
        <v>0</v>
      </c>
      <c r="N8" s="3">
        <v>0</v>
      </c>
      <c r="O8" s="3">
        <v>0</v>
      </c>
      <c r="P8" s="3">
        <v>0</v>
      </c>
      <c r="Q8" s="3">
        <v>0</v>
      </c>
      <c r="R8" s="3">
        <v>0</v>
      </c>
      <c r="S8" s="3">
        <v>112</v>
      </c>
      <c r="T8" s="12">
        <v>1270</v>
      </c>
      <c r="U8" s="12"/>
      <c r="V8" s="46">
        <v>3.0238095238095237</v>
      </c>
      <c r="W8" s="12">
        <v>-72.099999999999994</v>
      </c>
      <c r="X8" s="12"/>
      <c r="Y8" s="12"/>
      <c r="Z8" s="12"/>
      <c r="AA8" s="12"/>
      <c r="AB8" s="12"/>
      <c r="AC8" s="12"/>
      <c r="AD8" s="13" t="s">
        <v>263</v>
      </c>
    </row>
    <row r="9" spans="1:30">
      <c r="A9" s="3" t="s">
        <v>119</v>
      </c>
      <c r="B9" s="18">
        <v>0.95833333333333304</v>
      </c>
      <c r="C9" s="3">
        <v>17</v>
      </c>
      <c r="D9" s="3">
        <v>960</v>
      </c>
      <c r="E9" s="35">
        <v>292.6829268292683</v>
      </c>
      <c r="F9" s="3">
        <v>215000</v>
      </c>
      <c r="G9" s="3">
        <v>320</v>
      </c>
      <c r="H9" s="3">
        <v>782500</v>
      </c>
      <c r="I9" s="3">
        <v>0</v>
      </c>
      <c r="J9" s="3">
        <v>2090</v>
      </c>
      <c r="K9" s="3">
        <v>2</v>
      </c>
      <c r="L9" s="3">
        <v>0</v>
      </c>
      <c r="M9" s="3">
        <v>0</v>
      </c>
      <c r="N9" s="3">
        <v>0</v>
      </c>
      <c r="O9" s="3">
        <v>0</v>
      </c>
      <c r="P9" s="3">
        <v>0</v>
      </c>
      <c r="Q9" s="3">
        <v>0</v>
      </c>
      <c r="R9" s="3">
        <v>0</v>
      </c>
      <c r="S9" s="3">
        <v>88</v>
      </c>
      <c r="T9" s="12">
        <v>1045</v>
      </c>
      <c r="U9" s="12"/>
      <c r="V9" s="46">
        <v>6.53125</v>
      </c>
      <c r="W9" s="12">
        <v>-69</v>
      </c>
      <c r="X9" s="12"/>
      <c r="Y9" s="12"/>
      <c r="Z9" s="12"/>
      <c r="AA9" s="12"/>
      <c r="AB9" s="12"/>
      <c r="AC9" s="12"/>
      <c r="AD9" s="13">
        <v>-260</v>
      </c>
    </row>
    <row r="10" spans="1:30">
      <c r="A10" s="3" t="s">
        <v>120</v>
      </c>
      <c r="B10" s="18">
        <v>2.0833333333333301E-2</v>
      </c>
      <c r="C10" s="3">
        <v>18</v>
      </c>
      <c r="D10" s="3">
        <v>1080</v>
      </c>
      <c r="E10" s="35">
        <v>329.26829268292687</v>
      </c>
      <c r="F10" s="3">
        <v>216000</v>
      </c>
      <c r="G10" s="3">
        <v>360</v>
      </c>
      <c r="H10" s="3">
        <v>782100</v>
      </c>
      <c r="I10" s="3">
        <v>0</v>
      </c>
      <c r="J10" s="3">
        <v>1480</v>
      </c>
      <c r="K10" s="3">
        <v>2</v>
      </c>
      <c r="L10" s="3">
        <v>0</v>
      </c>
      <c r="M10" s="3">
        <v>0</v>
      </c>
      <c r="N10" s="3">
        <v>0</v>
      </c>
      <c r="O10" s="3">
        <v>0</v>
      </c>
      <c r="P10" s="3">
        <v>0</v>
      </c>
      <c r="Q10" s="3">
        <v>0</v>
      </c>
      <c r="R10" s="3">
        <v>0</v>
      </c>
      <c r="S10" s="3">
        <v>88</v>
      </c>
      <c r="T10" s="12">
        <v>740</v>
      </c>
      <c r="U10" s="12"/>
      <c r="V10" s="46">
        <v>4.1111111111111107</v>
      </c>
      <c r="W10" s="12">
        <v>-65.099999999999994</v>
      </c>
      <c r="X10" s="12"/>
      <c r="Y10" s="12"/>
      <c r="Z10" s="12"/>
      <c r="AA10" s="12"/>
      <c r="AB10" s="12"/>
      <c r="AC10" s="12"/>
      <c r="AD10" s="13" t="s">
        <v>263</v>
      </c>
    </row>
    <row r="11" spans="1:30">
      <c r="A11" s="3" t="s">
        <v>120</v>
      </c>
      <c r="B11" s="18">
        <v>8.1250000000000003E-2</v>
      </c>
      <c r="C11" s="3">
        <v>55</v>
      </c>
      <c r="D11" s="3">
        <v>1200</v>
      </c>
      <c r="E11" s="35">
        <v>365.85365853658539</v>
      </c>
      <c r="F11" s="3">
        <v>213500</v>
      </c>
      <c r="G11" s="3">
        <v>370</v>
      </c>
      <c r="H11" s="3">
        <v>779700</v>
      </c>
      <c r="I11" s="3">
        <v>0</v>
      </c>
      <c r="J11" s="3">
        <v>6260</v>
      </c>
      <c r="K11" s="3">
        <v>3</v>
      </c>
      <c r="L11" s="3">
        <v>1</v>
      </c>
      <c r="M11" s="3">
        <v>0</v>
      </c>
      <c r="N11" s="3">
        <v>0</v>
      </c>
      <c r="O11" s="3">
        <v>0</v>
      </c>
      <c r="P11" s="3">
        <v>0</v>
      </c>
      <c r="Q11" s="3">
        <v>0</v>
      </c>
      <c r="R11" s="3">
        <v>0</v>
      </c>
      <c r="S11" s="3">
        <v>117</v>
      </c>
      <c r="T11" s="12">
        <v>2086.6666666666665</v>
      </c>
      <c r="U11" s="12"/>
      <c r="V11" s="46">
        <v>16.918918918918919</v>
      </c>
      <c r="W11" s="12">
        <v>-57</v>
      </c>
      <c r="X11" s="12"/>
      <c r="Y11" s="12"/>
      <c r="Z11" s="12"/>
      <c r="AA11" s="12"/>
      <c r="AB11" s="12"/>
      <c r="AC11" s="12"/>
      <c r="AD11" s="13">
        <v>-277</v>
      </c>
    </row>
    <row r="12" spans="1:30">
      <c r="A12" s="3" t="s">
        <v>120</v>
      </c>
      <c r="B12" s="18">
        <v>0.15347222222222201</v>
      </c>
      <c r="C12" s="3">
        <v>37</v>
      </c>
      <c r="D12" s="3">
        <v>1320</v>
      </c>
      <c r="E12" s="35">
        <v>402.4390243902439</v>
      </c>
      <c r="F12" s="3">
        <v>216100</v>
      </c>
      <c r="G12" s="3">
        <v>410</v>
      </c>
      <c r="H12" s="3">
        <v>779600</v>
      </c>
      <c r="I12" s="3">
        <v>0</v>
      </c>
      <c r="J12" s="3">
        <v>3840</v>
      </c>
      <c r="K12" s="3">
        <v>10</v>
      </c>
      <c r="L12" s="3">
        <v>0</v>
      </c>
      <c r="M12" s="3">
        <v>1</v>
      </c>
      <c r="N12" s="3">
        <v>0</v>
      </c>
      <c r="O12" s="3">
        <v>0</v>
      </c>
      <c r="P12" s="3">
        <v>0</v>
      </c>
      <c r="Q12" s="3">
        <v>0</v>
      </c>
      <c r="R12" s="3">
        <v>0</v>
      </c>
      <c r="S12" s="3">
        <v>82</v>
      </c>
      <c r="T12" s="12">
        <v>349.09090909090907</v>
      </c>
      <c r="U12" s="12"/>
      <c r="V12" s="46">
        <v>9.3658536585365848</v>
      </c>
      <c r="W12" s="12">
        <v>-60.1</v>
      </c>
      <c r="X12" s="12"/>
      <c r="Y12" s="12"/>
      <c r="Z12" s="12"/>
      <c r="AA12" s="12"/>
      <c r="AB12" s="12"/>
      <c r="AC12" s="12"/>
      <c r="AD12" s="13" t="s">
        <v>263</v>
      </c>
    </row>
    <row r="13" spans="1:30">
      <c r="A13" s="3" t="s">
        <v>120</v>
      </c>
      <c r="B13" s="18">
        <v>0.23125000000000001</v>
      </c>
      <c r="C13" s="3">
        <v>42</v>
      </c>
      <c r="D13" s="3">
        <v>1440</v>
      </c>
      <c r="E13" s="35">
        <v>439.02439024390247</v>
      </c>
      <c r="F13" s="3">
        <v>215500</v>
      </c>
      <c r="G13" s="3">
        <v>400</v>
      </c>
      <c r="H13" s="3">
        <v>779400</v>
      </c>
      <c r="I13" s="3">
        <v>0</v>
      </c>
      <c r="J13" s="3">
        <v>4550</v>
      </c>
      <c r="K13" s="3">
        <v>28</v>
      </c>
      <c r="L13" s="3">
        <v>0</v>
      </c>
      <c r="M13" s="3">
        <v>2</v>
      </c>
      <c r="N13" s="3">
        <v>0</v>
      </c>
      <c r="O13" s="3">
        <v>0</v>
      </c>
      <c r="P13" s="3">
        <v>0</v>
      </c>
      <c r="Q13" s="3">
        <v>0</v>
      </c>
      <c r="R13" s="3">
        <v>1</v>
      </c>
      <c r="S13" s="3">
        <v>96</v>
      </c>
      <c r="T13" s="12">
        <v>151.66666666666666</v>
      </c>
      <c r="U13" s="12"/>
      <c r="V13" s="46">
        <v>11.375</v>
      </c>
      <c r="W13" s="12">
        <v>-58.7</v>
      </c>
      <c r="X13" s="29">
        <v>-50.8</v>
      </c>
      <c r="Y13" s="12"/>
      <c r="Z13" s="12"/>
      <c r="AA13" s="12"/>
      <c r="AB13" s="12"/>
      <c r="AC13" s="12"/>
      <c r="AD13" s="13">
        <v>-272</v>
      </c>
    </row>
    <row r="14" spans="1:30">
      <c r="A14" s="3" t="s">
        <v>120</v>
      </c>
      <c r="B14" s="18">
        <v>0.31041666666666701</v>
      </c>
      <c r="C14" s="3">
        <v>121</v>
      </c>
      <c r="D14" s="3">
        <v>1560</v>
      </c>
      <c r="E14" s="35">
        <v>475.60975609756099</v>
      </c>
      <c r="F14" s="3">
        <v>210800</v>
      </c>
      <c r="G14" s="3">
        <v>300</v>
      </c>
      <c r="H14" s="3">
        <v>771900</v>
      </c>
      <c r="I14" s="3">
        <v>0</v>
      </c>
      <c r="J14" s="3">
        <v>16800</v>
      </c>
      <c r="K14" s="3">
        <v>111</v>
      </c>
      <c r="L14" s="3">
        <v>0</v>
      </c>
      <c r="M14" s="3">
        <v>6</v>
      </c>
      <c r="N14" s="3">
        <v>0</v>
      </c>
      <c r="O14" s="3">
        <v>1</v>
      </c>
      <c r="P14" s="3">
        <v>1</v>
      </c>
      <c r="Q14" s="3">
        <v>0</v>
      </c>
      <c r="R14" s="3">
        <v>1</v>
      </c>
      <c r="S14" s="3">
        <v>106</v>
      </c>
      <c r="T14" s="12">
        <v>143.58974358974359</v>
      </c>
      <c r="U14" s="12">
        <v>1</v>
      </c>
      <c r="V14" s="46">
        <v>56</v>
      </c>
      <c r="W14" s="12">
        <v>-57.6</v>
      </c>
      <c r="X14" s="29">
        <v>-49.4</v>
      </c>
      <c r="Y14" s="12"/>
      <c r="Z14" s="12"/>
      <c r="AA14" s="12"/>
      <c r="AB14" s="12"/>
      <c r="AC14" s="12"/>
      <c r="AD14" s="13">
        <v>-277</v>
      </c>
    </row>
    <row r="15" spans="1:30">
      <c r="A15" s="3" t="s">
        <v>120</v>
      </c>
      <c r="B15" s="18">
        <v>0.42499999999999999</v>
      </c>
      <c r="C15" s="3">
        <v>61</v>
      </c>
      <c r="D15" s="3">
        <v>1680</v>
      </c>
      <c r="E15" s="35">
        <v>512.19512195121956</v>
      </c>
      <c r="F15" s="3">
        <v>213500</v>
      </c>
      <c r="G15" s="3">
        <v>330</v>
      </c>
      <c r="H15" s="3">
        <v>778000</v>
      </c>
      <c r="I15" s="3">
        <v>0</v>
      </c>
      <c r="J15" s="3">
        <v>8060</v>
      </c>
      <c r="K15" s="3">
        <v>38</v>
      </c>
      <c r="L15" s="3">
        <v>0</v>
      </c>
      <c r="M15" s="3">
        <v>2</v>
      </c>
      <c r="N15" s="3">
        <v>0</v>
      </c>
      <c r="O15" s="3">
        <v>0</v>
      </c>
      <c r="P15" s="3">
        <v>1</v>
      </c>
      <c r="Q15" s="3">
        <v>0</v>
      </c>
      <c r="R15" s="3">
        <v>1</v>
      </c>
      <c r="S15" s="3">
        <v>81</v>
      </c>
      <c r="T15" s="12">
        <v>201.5</v>
      </c>
      <c r="U15" s="12">
        <v>0</v>
      </c>
      <c r="V15" s="46">
        <v>24.424242424242426</v>
      </c>
      <c r="W15" s="12">
        <v>-57.1</v>
      </c>
      <c r="X15" s="29">
        <v>-49.8</v>
      </c>
      <c r="Y15" s="12"/>
      <c r="Z15" s="12"/>
      <c r="AA15" s="12"/>
      <c r="AB15" s="12"/>
      <c r="AC15" s="12"/>
      <c r="AD15" s="13">
        <v>-276</v>
      </c>
    </row>
    <row r="16" spans="1:30">
      <c r="A16" s="3" t="s">
        <v>120</v>
      </c>
      <c r="B16" s="18">
        <v>0.47916666666666702</v>
      </c>
      <c r="C16" s="3">
        <v>9</v>
      </c>
      <c r="D16" s="3">
        <v>1800</v>
      </c>
      <c r="E16" s="35">
        <v>548.78048780487813</v>
      </c>
      <c r="F16" s="3">
        <v>220600</v>
      </c>
      <c r="G16" s="3">
        <v>370</v>
      </c>
      <c r="H16" s="3">
        <v>778900</v>
      </c>
      <c r="I16" s="3">
        <v>0</v>
      </c>
      <c r="J16" s="3">
        <v>68</v>
      </c>
      <c r="K16" s="3">
        <v>0</v>
      </c>
      <c r="L16" s="3">
        <v>0</v>
      </c>
      <c r="M16" s="3">
        <v>0</v>
      </c>
      <c r="N16" s="3">
        <v>0</v>
      </c>
      <c r="O16" s="3">
        <v>0</v>
      </c>
      <c r="P16" s="3">
        <v>0</v>
      </c>
      <c r="Q16" s="3">
        <v>0</v>
      </c>
      <c r="R16" s="3">
        <v>0</v>
      </c>
      <c r="S16" s="3">
        <v>26</v>
      </c>
      <c r="T16" s="12"/>
      <c r="U16" s="12"/>
      <c r="V16" s="46">
        <v>0.18378378378378379</v>
      </c>
      <c r="W16" s="12"/>
      <c r="X16" s="12"/>
      <c r="Y16" s="12"/>
      <c r="Z16" s="12"/>
      <c r="AA16" s="12"/>
      <c r="AB16" s="12"/>
      <c r="AC16" s="12"/>
      <c r="AD16" s="13"/>
    </row>
    <row r="17" spans="1:30">
      <c r="A17" s="3" t="s">
        <v>120</v>
      </c>
      <c r="B17" s="18">
        <v>0.531944444444444</v>
      </c>
      <c r="C17" s="3">
        <v>91</v>
      </c>
      <c r="D17" s="3">
        <v>1920</v>
      </c>
      <c r="E17" s="35">
        <v>585.36585365853659</v>
      </c>
      <c r="F17" s="3">
        <v>212300</v>
      </c>
      <c r="G17" s="3">
        <v>340</v>
      </c>
      <c r="H17" s="3">
        <v>775800</v>
      </c>
      <c r="I17" s="3">
        <v>0</v>
      </c>
      <c r="J17" s="3">
        <v>11500</v>
      </c>
      <c r="K17" s="3">
        <v>15</v>
      </c>
      <c r="L17" s="3">
        <v>0</v>
      </c>
      <c r="M17" s="3">
        <v>1</v>
      </c>
      <c r="N17" s="3">
        <v>0</v>
      </c>
      <c r="O17" s="3">
        <v>0</v>
      </c>
      <c r="P17" s="3">
        <v>1</v>
      </c>
      <c r="Q17" s="3">
        <v>0</v>
      </c>
      <c r="R17" s="3">
        <v>1</v>
      </c>
      <c r="S17" s="3">
        <v>74</v>
      </c>
      <c r="T17" s="12">
        <v>718.75</v>
      </c>
      <c r="U17" s="12"/>
      <c r="V17" s="46">
        <v>33.823529411764703</v>
      </c>
      <c r="W17" s="12">
        <v>-57.5</v>
      </c>
      <c r="X17" s="12"/>
      <c r="Y17" s="12"/>
      <c r="Z17" s="12"/>
      <c r="AA17" s="12"/>
      <c r="AB17" s="12"/>
      <c r="AC17" s="12"/>
      <c r="AD17" s="13"/>
    </row>
    <row r="18" spans="1:30">
      <c r="A18" s="3" t="s">
        <v>120</v>
      </c>
      <c r="B18" s="18">
        <v>0.54027777777777797</v>
      </c>
      <c r="C18" s="3">
        <v>71</v>
      </c>
      <c r="D18" s="3">
        <v>2040</v>
      </c>
      <c r="E18" s="35">
        <v>621.95121951219517</v>
      </c>
      <c r="F18" s="3">
        <v>213300</v>
      </c>
      <c r="G18" s="3">
        <v>380</v>
      </c>
      <c r="H18" s="3">
        <v>776300</v>
      </c>
      <c r="I18" s="3">
        <v>0</v>
      </c>
      <c r="J18" s="3">
        <v>9940</v>
      </c>
      <c r="K18" s="3">
        <v>12</v>
      </c>
      <c r="L18" s="3">
        <v>0</v>
      </c>
      <c r="M18" s="3">
        <v>1</v>
      </c>
      <c r="N18" s="3">
        <v>0</v>
      </c>
      <c r="O18" s="3">
        <v>0</v>
      </c>
      <c r="P18" s="3">
        <v>0</v>
      </c>
      <c r="Q18" s="3">
        <v>0</v>
      </c>
      <c r="R18" s="3">
        <v>1</v>
      </c>
      <c r="S18" s="3">
        <v>59</v>
      </c>
      <c r="T18" s="12">
        <v>764.61538461538464</v>
      </c>
      <c r="U18" s="12"/>
      <c r="V18" s="46">
        <v>26.157894736842106</v>
      </c>
      <c r="W18" s="12">
        <v>-57.4</v>
      </c>
      <c r="X18" s="12"/>
      <c r="Y18" s="12"/>
      <c r="Z18" s="12"/>
      <c r="AA18" s="12"/>
      <c r="AB18" s="12"/>
      <c r="AC18" s="12"/>
      <c r="AD18" s="13"/>
    </row>
    <row r="19" spans="1:30">
      <c r="A19" s="3" t="s">
        <v>120</v>
      </c>
      <c r="B19" s="18">
        <v>0.63402777777777797</v>
      </c>
      <c r="C19" s="3">
        <v>23</v>
      </c>
      <c r="D19" s="3">
        <v>2160</v>
      </c>
      <c r="E19" s="35">
        <v>658.53658536585374</v>
      </c>
      <c r="F19" s="3">
        <v>217800</v>
      </c>
      <c r="G19" s="3">
        <v>410</v>
      </c>
      <c r="H19" s="3">
        <v>778500</v>
      </c>
      <c r="I19" s="3">
        <v>0</v>
      </c>
      <c r="J19" s="3">
        <v>3200</v>
      </c>
      <c r="K19" s="3">
        <v>3</v>
      </c>
      <c r="L19" s="3">
        <v>0</v>
      </c>
      <c r="M19" s="3">
        <v>0</v>
      </c>
      <c r="N19" s="3">
        <v>0</v>
      </c>
      <c r="O19" s="3">
        <v>0</v>
      </c>
      <c r="P19" s="3">
        <v>0</v>
      </c>
      <c r="Q19" s="3">
        <v>0</v>
      </c>
      <c r="R19" s="3">
        <v>0</v>
      </c>
      <c r="S19" s="3">
        <v>47</v>
      </c>
      <c r="T19" s="12">
        <v>1066.6666666666667</v>
      </c>
      <c r="U19" s="12"/>
      <c r="V19" s="46">
        <v>7.8048780487804876</v>
      </c>
      <c r="W19" s="12">
        <v>-57</v>
      </c>
      <c r="X19" s="12"/>
      <c r="Y19" s="12"/>
      <c r="Z19" s="12"/>
      <c r="AA19" s="12"/>
      <c r="AB19" s="12"/>
      <c r="AC19" s="12"/>
      <c r="AD19" s="13"/>
    </row>
    <row r="20" spans="1:30">
      <c r="A20" s="3" t="s">
        <v>120</v>
      </c>
      <c r="B20" s="18">
        <v>0.70208333333333295</v>
      </c>
      <c r="C20" s="3">
        <v>33</v>
      </c>
      <c r="D20" s="3">
        <v>2280</v>
      </c>
      <c r="E20" s="35">
        <v>695.1219512195122</v>
      </c>
      <c r="F20" s="3">
        <v>214900</v>
      </c>
      <c r="G20" s="3">
        <v>420</v>
      </c>
      <c r="H20" s="3">
        <v>781000</v>
      </c>
      <c r="I20" s="3">
        <v>0</v>
      </c>
      <c r="J20" s="3">
        <v>3590</v>
      </c>
      <c r="K20" s="3">
        <v>3</v>
      </c>
      <c r="L20" s="3">
        <v>0</v>
      </c>
      <c r="M20" s="3">
        <v>0</v>
      </c>
      <c r="N20" s="3">
        <v>0</v>
      </c>
      <c r="O20" s="3">
        <v>0</v>
      </c>
      <c r="P20" s="3">
        <v>0</v>
      </c>
      <c r="Q20" s="3">
        <v>0</v>
      </c>
      <c r="R20" s="3">
        <v>0</v>
      </c>
      <c r="S20" s="3">
        <v>65</v>
      </c>
      <c r="T20" s="12">
        <v>1196.6666666666667</v>
      </c>
      <c r="U20" s="12"/>
      <c r="V20" s="46">
        <v>8.5476190476190474</v>
      </c>
      <c r="W20" s="12">
        <v>-57.5</v>
      </c>
      <c r="X20" s="12"/>
      <c r="Y20" s="12"/>
      <c r="Z20" s="12"/>
      <c r="AA20" s="12"/>
      <c r="AB20" s="12"/>
      <c r="AC20" s="12"/>
      <c r="AD20" s="13"/>
    </row>
    <row r="21" spans="1:30">
      <c r="A21" s="3" t="s">
        <v>120</v>
      </c>
      <c r="B21" s="18">
        <v>0.76666666666666705</v>
      </c>
      <c r="C21" s="3">
        <v>45</v>
      </c>
      <c r="D21" s="3">
        <v>2400</v>
      </c>
      <c r="E21" s="35">
        <v>731.70731707317077</v>
      </c>
      <c r="F21" s="3">
        <v>213400</v>
      </c>
      <c r="G21" s="3">
        <v>490</v>
      </c>
      <c r="H21" s="3">
        <v>778800</v>
      </c>
      <c r="I21" s="3">
        <v>0</v>
      </c>
      <c r="J21" s="3">
        <v>7200</v>
      </c>
      <c r="K21" s="3">
        <v>3</v>
      </c>
      <c r="L21" s="3">
        <v>0</v>
      </c>
      <c r="M21" s="3">
        <v>0</v>
      </c>
      <c r="N21" s="3">
        <v>0</v>
      </c>
      <c r="O21" s="3">
        <v>0</v>
      </c>
      <c r="P21" s="3">
        <v>0</v>
      </c>
      <c r="Q21" s="3">
        <v>0</v>
      </c>
      <c r="R21" s="3">
        <v>0</v>
      </c>
      <c r="S21" s="3">
        <v>60</v>
      </c>
      <c r="T21" s="12">
        <v>2400</v>
      </c>
      <c r="U21" s="12"/>
      <c r="V21" s="46">
        <v>14.693877551020408</v>
      </c>
      <c r="W21" s="12">
        <v>-58</v>
      </c>
      <c r="X21" s="12"/>
      <c r="Y21" s="12"/>
      <c r="Z21" s="12"/>
      <c r="AA21" s="12"/>
      <c r="AB21" s="12"/>
      <c r="AC21" s="12"/>
      <c r="AD21" s="13"/>
    </row>
    <row r="22" spans="1:30">
      <c r="A22" s="3" t="s">
        <v>120</v>
      </c>
      <c r="B22" s="18">
        <v>0.82291666666666696</v>
      </c>
      <c r="C22" s="3">
        <v>43</v>
      </c>
      <c r="D22" s="3">
        <v>2520</v>
      </c>
      <c r="E22" s="35">
        <v>768.29268292682934</v>
      </c>
      <c r="F22" s="3">
        <v>213800</v>
      </c>
      <c r="G22" s="3">
        <v>570</v>
      </c>
      <c r="H22" s="3">
        <v>779500</v>
      </c>
      <c r="I22" s="3">
        <v>0</v>
      </c>
      <c r="J22" s="3">
        <v>6100</v>
      </c>
      <c r="K22" s="3">
        <v>4</v>
      </c>
      <c r="L22" s="3">
        <v>0</v>
      </c>
      <c r="M22" s="3">
        <v>0</v>
      </c>
      <c r="N22" s="3">
        <v>0</v>
      </c>
      <c r="O22" s="3">
        <v>0</v>
      </c>
      <c r="P22" s="3">
        <v>0</v>
      </c>
      <c r="Q22" s="3">
        <v>0</v>
      </c>
      <c r="R22" s="3">
        <v>0</v>
      </c>
      <c r="S22" s="3">
        <v>51</v>
      </c>
      <c r="T22" s="12">
        <v>1525</v>
      </c>
      <c r="U22" s="12"/>
      <c r="V22" s="46">
        <v>10.701754385964913</v>
      </c>
      <c r="W22" s="12">
        <v>-58.1</v>
      </c>
      <c r="X22" s="12"/>
      <c r="Y22" s="12"/>
      <c r="Z22" s="12"/>
      <c r="AA22" s="12"/>
      <c r="AB22" s="12"/>
      <c r="AC22" s="12"/>
      <c r="AD22" s="13"/>
    </row>
    <row r="23" spans="1:30">
      <c r="A23" s="3" t="s">
        <v>120</v>
      </c>
      <c r="B23" s="18">
        <v>0.88124999999999998</v>
      </c>
      <c r="C23" s="3">
        <v>62</v>
      </c>
      <c r="D23" s="3">
        <v>2640</v>
      </c>
      <c r="E23" s="35">
        <v>804.8780487804878</v>
      </c>
      <c r="F23" s="3">
        <v>212600</v>
      </c>
      <c r="G23" s="3">
        <v>700</v>
      </c>
      <c r="H23" s="3">
        <v>777800</v>
      </c>
      <c r="I23" s="3">
        <v>0</v>
      </c>
      <c r="J23" s="3">
        <v>8800</v>
      </c>
      <c r="K23" s="3">
        <v>13</v>
      </c>
      <c r="L23" s="3">
        <v>0</v>
      </c>
      <c r="M23" s="3">
        <v>2</v>
      </c>
      <c r="N23" s="3">
        <v>0</v>
      </c>
      <c r="O23" s="3">
        <v>0</v>
      </c>
      <c r="P23" s="3">
        <v>0</v>
      </c>
      <c r="Q23" s="3">
        <v>0</v>
      </c>
      <c r="R23" s="3">
        <v>1</v>
      </c>
      <c r="S23" s="3">
        <v>65</v>
      </c>
      <c r="T23" s="12">
        <v>586.66666666666663</v>
      </c>
      <c r="U23" s="12"/>
      <c r="V23" s="46">
        <v>12.571428571428571</v>
      </c>
      <c r="W23" s="12">
        <v>-58.1</v>
      </c>
      <c r="X23" s="12"/>
      <c r="Y23" s="12"/>
      <c r="Z23" s="12"/>
      <c r="AA23" s="12"/>
      <c r="AB23" s="12"/>
      <c r="AC23" s="12"/>
      <c r="AD23" s="13"/>
    </row>
    <row r="24" spans="1:30">
      <c r="A24" s="3" t="s">
        <v>120</v>
      </c>
      <c r="B24" s="18">
        <v>0.95138888888888895</v>
      </c>
      <c r="C24" s="3">
        <v>57</v>
      </c>
      <c r="D24" s="3">
        <v>2760</v>
      </c>
      <c r="E24" s="35">
        <v>841.46341463414637</v>
      </c>
      <c r="F24" s="3">
        <v>213400</v>
      </c>
      <c r="G24" s="3">
        <v>740</v>
      </c>
      <c r="H24" s="3">
        <v>778800</v>
      </c>
      <c r="I24" s="3">
        <v>0</v>
      </c>
      <c r="J24" s="3">
        <v>7030</v>
      </c>
      <c r="K24" s="3">
        <v>16</v>
      </c>
      <c r="L24" s="3">
        <v>0</v>
      </c>
      <c r="M24" s="3">
        <v>3</v>
      </c>
      <c r="N24" s="3">
        <v>0</v>
      </c>
      <c r="O24" s="3">
        <v>1</v>
      </c>
      <c r="P24" s="3">
        <v>1</v>
      </c>
      <c r="Q24" s="3">
        <v>0</v>
      </c>
      <c r="R24" s="3">
        <v>0</v>
      </c>
      <c r="S24" s="3">
        <v>45</v>
      </c>
      <c r="T24" s="12">
        <v>370</v>
      </c>
      <c r="U24" s="12">
        <v>1</v>
      </c>
      <c r="V24" s="46">
        <v>9.5</v>
      </c>
      <c r="W24" s="12">
        <v>-57.7</v>
      </c>
      <c r="X24" s="12"/>
      <c r="Y24" s="12"/>
      <c r="Z24" s="12"/>
      <c r="AA24" s="12"/>
      <c r="AB24" s="12"/>
      <c r="AC24" s="12"/>
      <c r="AD24" s="13"/>
    </row>
    <row r="25" spans="1:30">
      <c r="A25" s="3" t="s">
        <v>121</v>
      </c>
      <c r="B25" s="18">
        <v>6.6666666666666693E-2</v>
      </c>
      <c r="C25" s="3">
        <v>14</v>
      </c>
      <c r="D25" s="3">
        <v>2880</v>
      </c>
      <c r="E25" s="35">
        <v>878.04878048780495</v>
      </c>
      <c r="F25" s="3">
        <v>215600</v>
      </c>
      <c r="G25" s="3">
        <v>250</v>
      </c>
      <c r="H25" s="3">
        <v>781500</v>
      </c>
      <c r="I25" s="3">
        <v>0</v>
      </c>
      <c r="J25" s="3">
        <v>2680</v>
      </c>
      <c r="K25" s="3">
        <v>5</v>
      </c>
      <c r="L25" s="3">
        <v>0</v>
      </c>
      <c r="M25" s="3">
        <v>1</v>
      </c>
      <c r="N25" s="3">
        <v>0</v>
      </c>
      <c r="O25" s="3">
        <v>0</v>
      </c>
      <c r="P25" s="3">
        <v>0</v>
      </c>
      <c r="Q25" s="3">
        <v>0</v>
      </c>
      <c r="R25" s="3">
        <v>0</v>
      </c>
      <c r="S25" s="3">
        <v>6</v>
      </c>
      <c r="T25" s="12">
        <v>446.66666666666669</v>
      </c>
      <c r="U25" s="12"/>
      <c r="V25" s="46">
        <v>10.72</v>
      </c>
      <c r="W25" s="12">
        <v>-58</v>
      </c>
      <c r="X25" s="12"/>
      <c r="Y25" s="12"/>
      <c r="Z25" s="12"/>
      <c r="AA25" s="12"/>
      <c r="AB25" s="12"/>
      <c r="AC25" s="12"/>
      <c r="AD25" s="13"/>
    </row>
    <row r="26" spans="1:30">
      <c r="A26" s="3" t="s">
        <v>121</v>
      </c>
      <c r="B26" s="18">
        <v>0.18333333333333299</v>
      </c>
      <c r="C26" s="3">
        <v>38</v>
      </c>
      <c r="D26" s="3">
        <v>3120</v>
      </c>
      <c r="E26" s="35">
        <v>951.21951219512198</v>
      </c>
      <c r="F26" s="3">
        <v>215300</v>
      </c>
      <c r="G26" s="3">
        <v>370</v>
      </c>
      <c r="H26" s="3">
        <v>778300</v>
      </c>
      <c r="I26" s="3">
        <v>0</v>
      </c>
      <c r="J26" s="3">
        <v>6010</v>
      </c>
      <c r="K26" s="3">
        <v>30</v>
      </c>
      <c r="L26" s="3">
        <v>0</v>
      </c>
      <c r="M26" s="3">
        <v>5</v>
      </c>
      <c r="N26" s="3">
        <v>0</v>
      </c>
      <c r="O26" s="3">
        <v>1</v>
      </c>
      <c r="P26" s="3">
        <v>1</v>
      </c>
      <c r="Q26" s="3">
        <v>0</v>
      </c>
      <c r="R26" s="3">
        <v>0</v>
      </c>
      <c r="S26" s="3">
        <v>6</v>
      </c>
      <c r="T26" s="12">
        <v>171.71428571428572</v>
      </c>
      <c r="U26" s="12">
        <v>1</v>
      </c>
      <c r="V26" s="46">
        <v>16.243243243243242</v>
      </c>
      <c r="W26" s="12">
        <v>-55.6</v>
      </c>
      <c r="X26" s="12"/>
      <c r="Y26" s="12"/>
      <c r="Z26" s="12"/>
      <c r="AA26" s="12"/>
      <c r="AB26" s="12"/>
      <c r="AC26" s="12"/>
      <c r="AD26" s="13"/>
    </row>
    <row r="27" spans="1:30">
      <c r="A27" s="3" t="s">
        <v>121</v>
      </c>
      <c r="B27" s="18">
        <v>0.28749999999999998</v>
      </c>
      <c r="C27" s="3">
        <v>31</v>
      </c>
      <c r="D27" s="3">
        <v>3360</v>
      </c>
      <c r="E27" s="35">
        <v>1024.3902439024391</v>
      </c>
      <c r="F27" s="3">
        <v>216300</v>
      </c>
      <c r="G27" s="3">
        <v>350</v>
      </c>
      <c r="H27" s="3">
        <v>776800</v>
      </c>
      <c r="I27" s="3">
        <v>0</v>
      </c>
      <c r="J27" s="3">
        <v>6500</v>
      </c>
      <c r="K27" s="3">
        <v>43</v>
      </c>
      <c r="L27" s="3">
        <v>0</v>
      </c>
      <c r="M27" s="3">
        <v>16</v>
      </c>
      <c r="N27" s="3">
        <v>0</v>
      </c>
      <c r="O27" s="3">
        <v>4</v>
      </c>
      <c r="P27" s="3">
        <v>6</v>
      </c>
      <c r="Q27" s="3">
        <v>1</v>
      </c>
      <c r="R27" s="3">
        <v>1</v>
      </c>
      <c r="S27" s="3">
        <v>6</v>
      </c>
      <c r="T27" s="12">
        <v>110.16949152542372</v>
      </c>
      <c r="U27" s="12">
        <v>0.66666666666666663</v>
      </c>
      <c r="V27" s="46">
        <v>18.571428571428573</v>
      </c>
      <c r="W27" s="12">
        <v>-54.9</v>
      </c>
      <c r="X27" s="29">
        <v>-36</v>
      </c>
      <c r="Y27" s="29">
        <v>-32.5</v>
      </c>
      <c r="Z27" s="29"/>
      <c r="AA27" s="29">
        <v>-32.1</v>
      </c>
      <c r="AB27" s="29" t="s">
        <v>263</v>
      </c>
      <c r="AC27" s="29" t="s">
        <v>263</v>
      </c>
      <c r="AD27" s="13">
        <v>-246</v>
      </c>
    </row>
    <row r="28" spans="1:30">
      <c r="A28" s="3" t="s">
        <v>121</v>
      </c>
      <c r="B28" s="18">
        <v>0.38333333333333303</v>
      </c>
      <c r="C28" s="3">
        <v>36</v>
      </c>
      <c r="D28" s="3">
        <v>3600</v>
      </c>
      <c r="E28" s="35">
        <v>1097.5609756097563</v>
      </c>
      <c r="F28" s="3">
        <v>216000</v>
      </c>
      <c r="G28" s="3">
        <v>370</v>
      </c>
      <c r="H28" s="3">
        <v>777000</v>
      </c>
      <c r="I28" s="3">
        <v>0</v>
      </c>
      <c r="J28" s="3">
        <v>6560</v>
      </c>
      <c r="K28" s="3">
        <v>19</v>
      </c>
      <c r="L28" s="3">
        <v>0</v>
      </c>
      <c r="M28" s="3">
        <v>7</v>
      </c>
      <c r="N28" s="3">
        <v>0</v>
      </c>
      <c r="O28" s="3">
        <v>5</v>
      </c>
      <c r="P28" s="3">
        <v>8</v>
      </c>
      <c r="Q28" s="3">
        <v>4</v>
      </c>
      <c r="R28" s="3">
        <v>5</v>
      </c>
      <c r="S28" s="3">
        <v>12</v>
      </c>
      <c r="T28" s="12">
        <v>252.30769230769232</v>
      </c>
      <c r="U28" s="12">
        <v>0.625</v>
      </c>
      <c r="V28" s="46">
        <v>17.72972972972973</v>
      </c>
      <c r="W28" s="12">
        <v>-54.9</v>
      </c>
      <c r="X28" s="29" t="s">
        <v>263</v>
      </c>
      <c r="Y28" s="29" t="s">
        <v>263</v>
      </c>
      <c r="Z28" s="29"/>
      <c r="AA28" s="29" t="s">
        <v>263</v>
      </c>
      <c r="AB28" s="29" t="s">
        <v>263</v>
      </c>
      <c r="AC28" s="29" t="s">
        <v>263</v>
      </c>
      <c r="AD28" s="13" t="s">
        <v>263</v>
      </c>
    </row>
    <row r="29" spans="1:30">
      <c r="A29" s="3" t="s">
        <v>121</v>
      </c>
      <c r="B29" s="18">
        <v>0.47569444444444398</v>
      </c>
      <c r="C29" s="3">
        <v>22</v>
      </c>
      <c r="D29" s="3">
        <v>3840</v>
      </c>
      <c r="E29" s="35">
        <v>1170.7317073170732</v>
      </c>
      <c r="F29" s="3">
        <v>217100</v>
      </c>
      <c r="G29" s="3">
        <v>390</v>
      </c>
      <c r="H29" s="3">
        <v>778400</v>
      </c>
      <c r="I29" s="3">
        <v>0</v>
      </c>
      <c r="J29" s="3">
        <v>4020</v>
      </c>
      <c r="K29" s="3">
        <v>20</v>
      </c>
      <c r="L29" s="3">
        <v>0</v>
      </c>
      <c r="M29" s="3">
        <v>14</v>
      </c>
      <c r="N29" s="3">
        <v>0</v>
      </c>
      <c r="O29" s="3">
        <v>11</v>
      </c>
      <c r="P29" s="3">
        <v>19</v>
      </c>
      <c r="Q29" s="3">
        <v>10</v>
      </c>
      <c r="R29" s="3">
        <v>11</v>
      </c>
      <c r="S29" s="3">
        <v>25</v>
      </c>
      <c r="T29" s="12">
        <v>118.23529411764706</v>
      </c>
      <c r="U29" s="12">
        <v>0.57894736842105265</v>
      </c>
      <c r="V29" s="46">
        <v>10.307692307692308</v>
      </c>
      <c r="W29" s="12">
        <v>-54.8</v>
      </c>
      <c r="X29" s="29" t="s">
        <v>263</v>
      </c>
      <c r="Y29" s="29" t="s">
        <v>263</v>
      </c>
      <c r="Z29" s="29"/>
      <c r="AA29" s="29" t="s">
        <v>263</v>
      </c>
      <c r="AB29" s="29" t="s">
        <v>263</v>
      </c>
      <c r="AC29" s="29" t="s">
        <v>263</v>
      </c>
      <c r="AD29" s="13" t="s">
        <v>263</v>
      </c>
    </row>
    <row r="30" spans="1:30">
      <c r="A30" s="3" t="s">
        <v>121</v>
      </c>
      <c r="B30" s="18">
        <v>0.58333333333333304</v>
      </c>
      <c r="C30" s="3">
        <v>31</v>
      </c>
      <c r="D30" s="3">
        <v>4080</v>
      </c>
      <c r="E30" s="35">
        <v>1243.9024390243903</v>
      </c>
      <c r="F30" s="3">
        <v>215800</v>
      </c>
      <c r="G30" s="3">
        <v>410</v>
      </c>
      <c r="H30" s="3">
        <v>777800</v>
      </c>
      <c r="I30" s="3">
        <v>0</v>
      </c>
      <c r="J30" s="3">
        <v>5750</v>
      </c>
      <c r="K30" s="3">
        <v>39</v>
      </c>
      <c r="L30" s="3">
        <v>0</v>
      </c>
      <c r="M30" s="3">
        <v>42</v>
      </c>
      <c r="N30" s="3">
        <v>0</v>
      </c>
      <c r="O30" s="3">
        <v>21</v>
      </c>
      <c r="P30" s="3">
        <v>41</v>
      </c>
      <c r="Q30" s="3">
        <v>18</v>
      </c>
      <c r="R30" s="3">
        <v>20</v>
      </c>
      <c r="S30" s="3">
        <v>40</v>
      </c>
      <c r="T30" s="12">
        <v>70.987654320987659</v>
      </c>
      <c r="U30" s="12">
        <v>0.51219512195121952</v>
      </c>
      <c r="V30" s="46">
        <v>14.024390243902438</v>
      </c>
      <c r="W30" s="12">
        <v>-54.7</v>
      </c>
      <c r="X30" s="29">
        <v>-35.200000000000003</v>
      </c>
      <c r="Y30" s="29">
        <v>-31.6</v>
      </c>
      <c r="Z30" s="29"/>
      <c r="AA30" s="29">
        <v>-31.5</v>
      </c>
      <c r="AB30" s="29" t="s">
        <v>263</v>
      </c>
      <c r="AC30" s="29">
        <v>-29.6</v>
      </c>
      <c r="AD30" s="13">
        <v>-242</v>
      </c>
    </row>
    <row r="31" spans="1:30">
      <c r="A31" s="3" t="s">
        <v>121</v>
      </c>
      <c r="B31" s="18">
        <v>0.69444444444444398</v>
      </c>
      <c r="C31" s="3">
        <v>48</v>
      </c>
      <c r="D31" s="3">
        <v>4320</v>
      </c>
      <c r="E31" s="35">
        <v>1317.0731707317075</v>
      </c>
      <c r="F31" s="3">
        <v>213700</v>
      </c>
      <c r="G31" s="3">
        <v>460</v>
      </c>
      <c r="H31" s="3">
        <v>777500</v>
      </c>
      <c r="I31" s="3">
        <v>0</v>
      </c>
      <c r="J31" s="3">
        <v>8020</v>
      </c>
      <c r="K31" s="3">
        <v>78</v>
      </c>
      <c r="L31" s="3">
        <v>0</v>
      </c>
      <c r="M31" s="3">
        <v>66</v>
      </c>
      <c r="N31" s="3">
        <v>0</v>
      </c>
      <c r="O31" s="3">
        <v>27</v>
      </c>
      <c r="P31" s="3">
        <v>47</v>
      </c>
      <c r="Q31" s="3">
        <v>18</v>
      </c>
      <c r="R31" s="3">
        <v>20</v>
      </c>
      <c r="S31" s="3">
        <v>36</v>
      </c>
      <c r="T31" s="12">
        <v>55.694444444444443</v>
      </c>
      <c r="U31" s="12">
        <v>0.57446808510638303</v>
      </c>
      <c r="V31" s="46">
        <v>17.434782608695652</v>
      </c>
      <c r="W31" s="12">
        <v>-54.9</v>
      </c>
      <c r="X31" s="29"/>
      <c r="Y31" s="29"/>
      <c r="Z31" s="29"/>
      <c r="AA31" s="29"/>
      <c r="AB31" s="29"/>
      <c r="AC31" s="29"/>
      <c r="AD31" s="13"/>
    </row>
    <row r="32" spans="1:30">
      <c r="A32" s="3" t="s">
        <v>121</v>
      </c>
      <c r="B32" s="18">
        <v>0.78125</v>
      </c>
      <c r="C32" s="3">
        <v>45</v>
      </c>
      <c r="D32" s="3">
        <v>4560</v>
      </c>
      <c r="E32" s="35">
        <v>1390.2439024390244</v>
      </c>
      <c r="F32" s="3">
        <v>213400</v>
      </c>
      <c r="G32" s="3">
        <v>480</v>
      </c>
      <c r="H32" s="3">
        <v>775900</v>
      </c>
      <c r="I32" s="3">
        <v>0</v>
      </c>
      <c r="J32" s="3">
        <v>9870</v>
      </c>
      <c r="K32" s="3">
        <v>112</v>
      </c>
      <c r="L32" s="3">
        <v>0</v>
      </c>
      <c r="M32" s="3">
        <v>72</v>
      </c>
      <c r="N32" s="3">
        <v>0</v>
      </c>
      <c r="O32" s="3">
        <v>25</v>
      </c>
      <c r="P32" s="3">
        <v>43</v>
      </c>
      <c r="Q32" s="3">
        <v>16</v>
      </c>
      <c r="R32" s="3">
        <v>18</v>
      </c>
      <c r="S32" s="3">
        <v>35</v>
      </c>
      <c r="T32" s="12">
        <v>53.641304347826086</v>
      </c>
      <c r="U32" s="12">
        <v>0.58139534883720934</v>
      </c>
      <c r="V32" s="46">
        <v>20.5625</v>
      </c>
      <c r="W32" s="12">
        <v>-55.3</v>
      </c>
      <c r="X32" s="29"/>
      <c r="Y32" s="29"/>
      <c r="Z32" s="29"/>
      <c r="AA32" s="29"/>
      <c r="AB32" s="29"/>
      <c r="AC32" s="29"/>
      <c r="AD32" s="13"/>
    </row>
    <row r="33" spans="1:30">
      <c r="A33" s="3" t="s">
        <v>121</v>
      </c>
      <c r="B33" s="18">
        <v>0.88680555555555596</v>
      </c>
      <c r="C33" s="3">
        <v>47</v>
      </c>
      <c r="D33" s="3">
        <v>4800</v>
      </c>
      <c r="E33" s="35">
        <v>1463.4146341463415</v>
      </c>
      <c r="F33" s="3">
        <v>212800</v>
      </c>
      <c r="G33" s="3">
        <v>480</v>
      </c>
      <c r="H33" s="3">
        <v>777300</v>
      </c>
      <c r="I33" s="3">
        <v>0</v>
      </c>
      <c r="J33" s="3">
        <v>9120</v>
      </c>
      <c r="K33" s="3">
        <v>132</v>
      </c>
      <c r="L33" s="3">
        <v>0</v>
      </c>
      <c r="M33" s="3">
        <v>70</v>
      </c>
      <c r="N33" s="3">
        <v>0</v>
      </c>
      <c r="O33" s="3">
        <v>22</v>
      </c>
      <c r="P33" s="3">
        <v>36</v>
      </c>
      <c r="Q33" s="3">
        <v>14</v>
      </c>
      <c r="R33" s="3">
        <v>15</v>
      </c>
      <c r="S33" s="3">
        <v>32</v>
      </c>
      <c r="T33" s="12">
        <v>45.148514851485146</v>
      </c>
      <c r="U33" s="12">
        <v>0.61111111111111116</v>
      </c>
      <c r="V33" s="46">
        <v>19</v>
      </c>
      <c r="W33" s="12">
        <v>-54.5</v>
      </c>
      <c r="X33" s="29">
        <v>-36.700000000000003</v>
      </c>
      <c r="Y33" s="29">
        <v>-32.4</v>
      </c>
      <c r="Z33" s="29"/>
      <c r="AA33" s="29">
        <v>-32</v>
      </c>
      <c r="AB33" s="29" t="s">
        <v>263</v>
      </c>
      <c r="AC33" s="29">
        <v>-30.2</v>
      </c>
      <c r="AD33" s="13">
        <v>-235</v>
      </c>
    </row>
    <row r="34" spans="1:30">
      <c r="A34" s="3" t="s">
        <v>122</v>
      </c>
      <c r="B34" s="18">
        <v>0.23611111111111099</v>
      </c>
      <c r="C34" s="3">
        <v>42</v>
      </c>
      <c r="D34" s="3">
        <v>5040</v>
      </c>
      <c r="E34" s="35">
        <v>1536.5853658536587</v>
      </c>
      <c r="F34" s="3">
        <v>213900</v>
      </c>
      <c r="G34" s="3">
        <v>500</v>
      </c>
      <c r="H34" s="3">
        <v>779300</v>
      </c>
      <c r="I34" s="3">
        <v>0</v>
      </c>
      <c r="J34" s="3">
        <v>6150</v>
      </c>
      <c r="K34" s="3">
        <v>85</v>
      </c>
      <c r="L34" s="3">
        <v>0</v>
      </c>
      <c r="M34" s="3">
        <v>28</v>
      </c>
      <c r="N34" s="3">
        <v>0</v>
      </c>
      <c r="O34" s="3">
        <v>11</v>
      </c>
      <c r="P34" s="3">
        <v>16</v>
      </c>
      <c r="Q34" s="3">
        <v>7</v>
      </c>
      <c r="R34" s="3">
        <v>7</v>
      </c>
      <c r="S34" s="3">
        <v>19</v>
      </c>
      <c r="T34" s="12">
        <v>54.424778761061944</v>
      </c>
      <c r="U34" s="12">
        <v>0.6875</v>
      </c>
      <c r="V34" s="46">
        <v>12.3</v>
      </c>
      <c r="W34" s="12">
        <v>-51.7</v>
      </c>
      <c r="X34" s="29"/>
      <c r="Y34" s="29"/>
      <c r="Z34" s="29"/>
      <c r="AA34" s="29"/>
      <c r="AB34" s="29"/>
      <c r="AC34" s="29"/>
      <c r="AD34" s="13"/>
    </row>
    <row r="35" spans="1:30">
      <c r="A35" s="3" t="s">
        <v>122</v>
      </c>
      <c r="B35" s="18">
        <v>0.33750000000000002</v>
      </c>
      <c r="C35" s="3">
        <v>47</v>
      </c>
      <c r="D35" s="3">
        <v>5280</v>
      </c>
      <c r="E35" s="35">
        <v>1609.7560975609756</v>
      </c>
      <c r="F35" s="3">
        <v>213900</v>
      </c>
      <c r="G35" s="3">
        <v>370</v>
      </c>
      <c r="H35" s="3">
        <v>777000</v>
      </c>
      <c r="I35" s="3">
        <v>0</v>
      </c>
      <c r="J35" s="3">
        <v>8430</v>
      </c>
      <c r="K35" s="3">
        <v>180</v>
      </c>
      <c r="L35" s="3">
        <v>0</v>
      </c>
      <c r="M35" s="3">
        <v>37</v>
      </c>
      <c r="N35" s="3">
        <v>0</v>
      </c>
      <c r="O35" s="3">
        <v>12</v>
      </c>
      <c r="P35" s="3">
        <v>19</v>
      </c>
      <c r="Q35" s="3">
        <v>9</v>
      </c>
      <c r="R35" s="3">
        <v>9</v>
      </c>
      <c r="S35" s="3">
        <v>27</v>
      </c>
      <c r="T35" s="12">
        <v>38.847926267281103</v>
      </c>
      <c r="U35" s="12">
        <v>0.63157894736842102</v>
      </c>
      <c r="V35" s="46">
        <v>22.783783783783782</v>
      </c>
      <c r="W35" s="12">
        <v>-52</v>
      </c>
      <c r="X35" s="29"/>
      <c r="Y35" s="29"/>
      <c r="Z35" s="29"/>
      <c r="AA35" s="29"/>
      <c r="AB35" s="29"/>
      <c r="AC35" s="29"/>
      <c r="AD35" s="13"/>
    </row>
    <row r="36" spans="1:30">
      <c r="A36" s="3" t="s">
        <v>122</v>
      </c>
      <c r="B36" s="18">
        <v>0.47152777777777799</v>
      </c>
      <c r="C36" s="3">
        <v>37</v>
      </c>
      <c r="D36" s="3">
        <v>5520</v>
      </c>
      <c r="E36" s="35">
        <v>1682.9268292682927</v>
      </c>
      <c r="F36" s="3">
        <v>213700</v>
      </c>
      <c r="G36" s="3">
        <v>410</v>
      </c>
      <c r="H36" s="3">
        <v>779600</v>
      </c>
      <c r="I36" s="3">
        <v>0</v>
      </c>
      <c r="J36" s="3">
        <v>5980</v>
      </c>
      <c r="K36" s="3">
        <v>192</v>
      </c>
      <c r="L36" s="3">
        <v>0</v>
      </c>
      <c r="M36" s="3">
        <v>38</v>
      </c>
      <c r="N36" s="3">
        <v>0</v>
      </c>
      <c r="O36" s="3">
        <v>11</v>
      </c>
      <c r="P36" s="3">
        <v>16</v>
      </c>
      <c r="Q36" s="3">
        <v>8</v>
      </c>
      <c r="R36" s="3">
        <v>8</v>
      </c>
      <c r="S36" s="3">
        <v>22</v>
      </c>
      <c r="T36" s="12">
        <v>26</v>
      </c>
      <c r="U36" s="12">
        <v>0.6875</v>
      </c>
      <c r="V36" s="46">
        <v>14.585365853658537</v>
      </c>
      <c r="W36" s="12">
        <v>-50.8</v>
      </c>
      <c r="X36" s="29">
        <v>-34.299999999999997</v>
      </c>
      <c r="Y36" s="29">
        <v>-34</v>
      </c>
      <c r="Z36" s="29"/>
      <c r="AA36" s="29">
        <v>-32.1</v>
      </c>
      <c r="AB36" s="29" t="s">
        <v>263</v>
      </c>
      <c r="AC36" s="29">
        <v>-30.3</v>
      </c>
      <c r="AD36" s="13">
        <v>-214</v>
      </c>
    </row>
    <row r="37" spans="1:30">
      <c r="A37" s="3" t="s">
        <v>122</v>
      </c>
      <c r="B37" s="18">
        <v>0.56944444444444398</v>
      </c>
      <c r="C37" s="3">
        <v>67</v>
      </c>
      <c r="D37" s="3">
        <v>5760</v>
      </c>
      <c r="E37" s="35">
        <v>1756.0975609756099</v>
      </c>
      <c r="F37" s="3">
        <v>212900</v>
      </c>
      <c r="G37" s="3">
        <v>510</v>
      </c>
      <c r="H37" s="3">
        <v>776400</v>
      </c>
      <c r="I37" s="3">
        <v>0</v>
      </c>
      <c r="J37" s="3">
        <v>9530</v>
      </c>
      <c r="K37" s="3">
        <v>497</v>
      </c>
      <c r="L37" s="3">
        <v>0</v>
      </c>
      <c r="M37" s="3">
        <v>120</v>
      </c>
      <c r="N37" s="3">
        <v>1</v>
      </c>
      <c r="O37" s="3">
        <v>17</v>
      </c>
      <c r="P37" s="3">
        <v>22</v>
      </c>
      <c r="Q37" s="3">
        <v>10</v>
      </c>
      <c r="R37" s="3">
        <v>8</v>
      </c>
      <c r="S37" s="3">
        <v>27</v>
      </c>
      <c r="T37" s="12">
        <v>15.445705024311183</v>
      </c>
      <c r="U37" s="12">
        <v>0.77272727272727271</v>
      </c>
      <c r="V37" s="46">
        <v>18.686274509803923</v>
      </c>
      <c r="W37" s="12">
        <v>-49</v>
      </c>
      <c r="X37" s="12"/>
      <c r="Y37" s="12"/>
      <c r="Z37" s="12"/>
      <c r="AA37" s="12"/>
      <c r="AB37" s="12"/>
      <c r="AC37" s="12"/>
      <c r="AD37" s="13"/>
    </row>
    <row r="38" spans="1:30">
      <c r="A38" s="3" t="s">
        <v>122</v>
      </c>
      <c r="B38" s="18">
        <v>0.6875</v>
      </c>
      <c r="C38" s="3">
        <v>86</v>
      </c>
      <c r="D38" s="3">
        <v>6000</v>
      </c>
      <c r="E38" s="35">
        <v>1829.268292682927</v>
      </c>
      <c r="F38" s="3">
        <v>211700</v>
      </c>
      <c r="G38" s="3">
        <v>570</v>
      </c>
      <c r="H38" s="3">
        <v>773400</v>
      </c>
      <c r="I38" s="3">
        <v>0</v>
      </c>
      <c r="J38" s="3">
        <v>12500</v>
      </c>
      <c r="K38" s="3">
        <v>1100</v>
      </c>
      <c r="L38" s="3">
        <v>1</v>
      </c>
      <c r="M38" s="3">
        <v>435</v>
      </c>
      <c r="N38" s="3">
        <v>0</v>
      </c>
      <c r="O38" s="3">
        <v>57</v>
      </c>
      <c r="P38" s="3">
        <v>108</v>
      </c>
      <c r="Q38" s="3">
        <v>27</v>
      </c>
      <c r="R38" s="3">
        <v>26</v>
      </c>
      <c r="S38" s="3">
        <v>36</v>
      </c>
      <c r="T38" s="12">
        <v>8.1433224755700326</v>
      </c>
      <c r="U38" s="12">
        <v>0.52777777777777779</v>
      </c>
      <c r="V38" s="46">
        <v>21.92982456140351</v>
      </c>
      <c r="W38" s="12">
        <v>-47.1</v>
      </c>
      <c r="X38" s="12"/>
      <c r="Y38" s="12"/>
      <c r="Z38" s="12"/>
      <c r="AA38" s="12"/>
      <c r="AB38" s="12"/>
      <c r="AC38" s="12"/>
      <c r="AD38" s="13"/>
    </row>
    <row r="39" spans="1:30">
      <c r="A39" s="3" t="s">
        <v>122</v>
      </c>
      <c r="B39" s="18">
        <v>0.78749999999999998</v>
      </c>
      <c r="C39" s="3">
        <v>119</v>
      </c>
      <c r="D39" s="3">
        <v>6240</v>
      </c>
      <c r="E39" s="35">
        <v>1902.439024390244</v>
      </c>
      <c r="F39" s="3">
        <v>211300</v>
      </c>
      <c r="G39" s="3">
        <v>780</v>
      </c>
      <c r="H39" s="3">
        <v>769600</v>
      </c>
      <c r="I39" s="3">
        <v>0</v>
      </c>
      <c r="J39" s="3">
        <v>15000</v>
      </c>
      <c r="K39" s="3">
        <v>1730</v>
      </c>
      <c r="L39" s="3">
        <v>2</v>
      </c>
      <c r="M39" s="3">
        <v>895</v>
      </c>
      <c r="N39" s="3">
        <v>3</v>
      </c>
      <c r="O39" s="3">
        <v>128</v>
      </c>
      <c r="P39" s="3">
        <v>274</v>
      </c>
      <c r="Q39" s="3">
        <v>72</v>
      </c>
      <c r="R39" s="3">
        <v>78</v>
      </c>
      <c r="S39" s="3">
        <v>146</v>
      </c>
      <c r="T39" s="12">
        <v>5.7142857142857144</v>
      </c>
      <c r="U39" s="12">
        <v>0.46715328467153283</v>
      </c>
      <c r="V39" s="46">
        <v>19.23076923076923</v>
      </c>
      <c r="W39" s="12">
        <v>-47.2</v>
      </c>
      <c r="X39" s="12">
        <v>-32.299999999999997</v>
      </c>
      <c r="Y39" s="12">
        <v>-30.8</v>
      </c>
      <c r="Z39" s="12"/>
      <c r="AA39" s="12">
        <v>-30.5</v>
      </c>
      <c r="AB39" s="29">
        <v>-28.9</v>
      </c>
      <c r="AC39" s="29">
        <v>-29.9</v>
      </c>
      <c r="AD39" s="13">
        <v>-204</v>
      </c>
    </row>
    <row r="40" spans="1:30">
      <c r="A40" s="3" t="s">
        <v>122</v>
      </c>
      <c r="B40" s="18">
        <v>0.92847222222222203</v>
      </c>
      <c r="C40" s="3">
        <v>269</v>
      </c>
      <c r="D40" s="3">
        <v>6480</v>
      </c>
      <c r="E40" s="35">
        <v>1975.6097560975611</v>
      </c>
      <c r="F40" s="3">
        <v>204500</v>
      </c>
      <c r="G40" s="3">
        <v>1300</v>
      </c>
      <c r="H40" s="3">
        <v>750500</v>
      </c>
      <c r="I40" s="3">
        <v>0</v>
      </c>
      <c r="J40" s="3">
        <v>34300</v>
      </c>
      <c r="K40" s="3">
        <v>4410</v>
      </c>
      <c r="L40" s="3">
        <v>11</v>
      </c>
      <c r="M40" s="3">
        <v>2690</v>
      </c>
      <c r="N40" s="3">
        <v>7</v>
      </c>
      <c r="O40" s="3">
        <v>375</v>
      </c>
      <c r="P40" s="3">
        <v>891</v>
      </c>
      <c r="Q40" s="3">
        <v>228</v>
      </c>
      <c r="R40" s="3">
        <v>259</v>
      </c>
      <c r="S40" s="3">
        <v>484</v>
      </c>
      <c r="T40" s="12">
        <v>4.830985915492958</v>
      </c>
      <c r="U40" s="12">
        <v>0.4208754208754209</v>
      </c>
      <c r="V40" s="46">
        <v>26.384615384615383</v>
      </c>
      <c r="W40" s="12">
        <v>-48.3</v>
      </c>
      <c r="X40" s="12">
        <v>-33.200000000000003</v>
      </c>
      <c r="Y40" s="12">
        <v>-31.6</v>
      </c>
      <c r="Z40" s="12"/>
      <c r="AA40" s="12">
        <v>-31.2</v>
      </c>
      <c r="AB40" s="12">
        <v>-30.2</v>
      </c>
      <c r="AC40" s="12">
        <v>-30.7</v>
      </c>
      <c r="AD40" s="13">
        <v>-219</v>
      </c>
    </row>
    <row r="41" spans="1:30">
      <c r="A41" s="3" t="s">
        <v>69</v>
      </c>
      <c r="B41" s="18">
        <v>0.76388888888888895</v>
      </c>
      <c r="C41" s="3">
        <v>19</v>
      </c>
      <c r="D41" s="3">
        <v>6720</v>
      </c>
      <c r="E41" s="35">
        <v>2048.7804878048782</v>
      </c>
      <c r="F41" s="3">
        <v>216400</v>
      </c>
      <c r="G41" s="3">
        <v>670</v>
      </c>
      <c r="H41" s="3">
        <v>779900</v>
      </c>
      <c r="I41" s="3">
        <v>0</v>
      </c>
      <c r="J41" s="3">
        <v>2090</v>
      </c>
      <c r="K41" s="3">
        <v>216</v>
      </c>
      <c r="L41" s="3">
        <v>1</v>
      </c>
      <c r="M41" s="3">
        <v>199</v>
      </c>
      <c r="N41" s="3">
        <v>0</v>
      </c>
      <c r="O41" s="3">
        <v>41</v>
      </c>
      <c r="P41" s="3">
        <v>113</v>
      </c>
      <c r="Q41" s="3">
        <v>40</v>
      </c>
      <c r="R41" s="3">
        <v>50</v>
      </c>
      <c r="S41" s="3">
        <v>311</v>
      </c>
      <c r="T41" s="12">
        <v>5.0361445783132526</v>
      </c>
      <c r="U41" s="12">
        <v>0.36283185840707965</v>
      </c>
      <c r="V41" s="46">
        <v>3.1194029850746268</v>
      </c>
      <c r="W41" s="12">
        <v>-49.9</v>
      </c>
      <c r="X41" s="12"/>
      <c r="Y41" s="12"/>
      <c r="Z41" s="12"/>
      <c r="AA41" s="12"/>
      <c r="AB41" s="12"/>
      <c r="AC41" s="12"/>
      <c r="AD41" s="13"/>
    </row>
    <row r="42" spans="1:30">
      <c r="A42" s="3" t="s">
        <v>258</v>
      </c>
      <c r="B42" s="18">
        <v>7.9861111111111105E-2</v>
      </c>
      <c r="C42" s="3">
        <v>47</v>
      </c>
      <c r="D42" s="3">
        <v>6960</v>
      </c>
      <c r="E42" s="35">
        <v>2121.9512195121952</v>
      </c>
      <c r="F42" s="3">
        <v>212500</v>
      </c>
      <c r="G42" s="3">
        <v>350</v>
      </c>
      <c r="H42" s="3">
        <v>779500</v>
      </c>
      <c r="I42" s="3">
        <v>0</v>
      </c>
      <c r="J42" s="3">
        <v>5360</v>
      </c>
      <c r="K42" s="3">
        <v>644</v>
      </c>
      <c r="L42" s="3">
        <v>2</v>
      </c>
      <c r="M42" s="3">
        <v>596</v>
      </c>
      <c r="N42" s="3">
        <v>2</v>
      </c>
      <c r="O42" s="3">
        <v>94</v>
      </c>
      <c r="P42" s="3">
        <v>261</v>
      </c>
      <c r="Q42" s="3">
        <v>71</v>
      </c>
      <c r="R42" s="3">
        <v>89</v>
      </c>
      <c r="S42" s="3">
        <v>492</v>
      </c>
      <c r="T42" s="12">
        <v>4.32258064516129</v>
      </c>
      <c r="U42" s="12">
        <v>0.36015325670498083</v>
      </c>
      <c r="V42" s="46">
        <v>15.314285714285715</v>
      </c>
      <c r="W42" s="12">
        <v>-50</v>
      </c>
      <c r="X42" s="12">
        <v>-34.200000000000003</v>
      </c>
      <c r="Y42" s="12">
        <v>-32.5</v>
      </c>
      <c r="Z42" s="12"/>
      <c r="AA42" s="12">
        <v>-31.7</v>
      </c>
      <c r="AB42" s="29">
        <v>-29.6</v>
      </c>
      <c r="AC42" s="29">
        <v>-30.1</v>
      </c>
      <c r="AD42" s="13">
        <v>-216</v>
      </c>
    </row>
    <row r="43" spans="1:30">
      <c r="A43" s="3" t="s">
        <v>258</v>
      </c>
      <c r="B43" s="18">
        <v>0</v>
      </c>
      <c r="C43" s="3">
        <v>209</v>
      </c>
      <c r="D43" s="3">
        <v>7200</v>
      </c>
      <c r="E43" s="35">
        <v>2195.1219512195125</v>
      </c>
      <c r="F43" s="3">
        <v>202100</v>
      </c>
      <c r="G43" s="3">
        <v>580</v>
      </c>
      <c r="H43" s="3">
        <v>757600</v>
      </c>
      <c r="I43" s="3">
        <v>0</v>
      </c>
      <c r="J43" s="3">
        <v>33300</v>
      </c>
      <c r="K43" s="3">
        <v>2890</v>
      </c>
      <c r="L43" s="3">
        <v>5</v>
      </c>
      <c r="M43" s="3">
        <v>1880</v>
      </c>
      <c r="N43" s="3">
        <v>6</v>
      </c>
      <c r="O43" s="3">
        <v>202</v>
      </c>
      <c r="P43" s="3">
        <v>651</v>
      </c>
      <c r="Q43" s="3">
        <v>140</v>
      </c>
      <c r="R43" s="3">
        <v>164</v>
      </c>
      <c r="S43" s="3">
        <v>522</v>
      </c>
      <c r="T43" s="12">
        <v>6.9811320754716979</v>
      </c>
      <c r="U43" s="12">
        <v>0.31029185867895548</v>
      </c>
      <c r="V43" s="46">
        <v>57.413793103448278</v>
      </c>
      <c r="W43" s="12">
        <v>-50.8</v>
      </c>
      <c r="X43" s="12"/>
      <c r="Y43" s="12"/>
      <c r="Z43" s="12"/>
      <c r="AA43" s="12"/>
      <c r="AB43" s="12"/>
      <c r="AC43" s="12"/>
      <c r="AD43" s="13"/>
    </row>
    <row r="44" spans="1:30">
      <c r="A44" s="3" t="s">
        <v>258</v>
      </c>
      <c r="B44" s="18">
        <v>0.67916666666666703</v>
      </c>
      <c r="C44" s="3">
        <v>108</v>
      </c>
      <c r="D44" s="3">
        <v>7440</v>
      </c>
      <c r="E44" s="35">
        <v>2268.2926829268295</v>
      </c>
      <c r="F44" s="3">
        <v>207500</v>
      </c>
      <c r="G44" s="3">
        <v>820</v>
      </c>
      <c r="H44" s="3">
        <v>773700</v>
      </c>
      <c r="I44" s="3">
        <v>0</v>
      </c>
      <c r="J44" s="3">
        <v>13600</v>
      </c>
      <c r="K44" s="3">
        <v>1030</v>
      </c>
      <c r="L44" s="3">
        <v>2</v>
      </c>
      <c r="M44" s="3">
        <v>1010</v>
      </c>
      <c r="N44" s="3">
        <v>2</v>
      </c>
      <c r="O44" s="3">
        <v>135</v>
      </c>
      <c r="P44" s="3">
        <v>408</v>
      </c>
      <c r="Q44" s="3">
        <v>101</v>
      </c>
      <c r="R44" s="3">
        <v>116</v>
      </c>
      <c r="S44" s="3">
        <v>1540</v>
      </c>
      <c r="T44" s="12">
        <v>6.666666666666667</v>
      </c>
      <c r="U44" s="12">
        <v>0.33088235294117646</v>
      </c>
      <c r="V44" s="46">
        <v>16.585365853658537</v>
      </c>
      <c r="W44" s="12">
        <v>-52.4</v>
      </c>
      <c r="X44" s="12"/>
      <c r="Y44" s="12"/>
      <c r="Z44" s="12"/>
      <c r="AA44" s="12"/>
      <c r="AB44" s="12"/>
      <c r="AC44" s="12"/>
      <c r="AD44" s="13"/>
    </row>
    <row r="45" spans="1:30">
      <c r="A45" s="3" t="s">
        <v>258</v>
      </c>
      <c r="B45" s="18">
        <v>0.86666666666666703</v>
      </c>
      <c r="C45" s="3">
        <v>143</v>
      </c>
      <c r="D45" s="3">
        <v>7680</v>
      </c>
      <c r="E45" s="35">
        <v>2341.4634146341464</v>
      </c>
      <c r="F45" s="3">
        <v>203300</v>
      </c>
      <c r="G45" s="3">
        <v>940</v>
      </c>
      <c r="H45" s="3">
        <v>771700</v>
      </c>
      <c r="I45" s="3">
        <v>0</v>
      </c>
      <c r="J45" s="3">
        <v>18200</v>
      </c>
      <c r="K45" s="3">
        <v>1680</v>
      </c>
      <c r="L45" s="3">
        <v>4</v>
      </c>
      <c r="M45" s="3">
        <v>1680</v>
      </c>
      <c r="N45" s="3">
        <v>4</v>
      </c>
      <c r="O45" s="3">
        <v>199</v>
      </c>
      <c r="P45" s="3">
        <v>637</v>
      </c>
      <c r="Q45" s="3">
        <v>142</v>
      </c>
      <c r="R45" s="3">
        <v>174</v>
      </c>
      <c r="S45" s="3">
        <v>1370</v>
      </c>
      <c r="T45" s="12">
        <v>5.416666666666667</v>
      </c>
      <c r="U45" s="12">
        <v>0.31240188383045525</v>
      </c>
      <c r="V45" s="46">
        <v>19.361702127659573</v>
      </c>
      <c r="W45" s="12">
        <v>-52.3</v>
      </c>
      <c r="X45" s="12">
        <v>-37.700000000000003</v>
      </c>
      <c r="Y45" s="12">
        <v>-35.1</v>
      </c>
      <c r="Z45" s="12"/>
      <c r="AA45" s="12" t="s">
        <v>263</v>
      </c>
      <c r="AB45" s="12">
        <v>-30.3</v>
      </c>
      <c r="AC45" s="12">
        <v>-32.700000000000003</v>
      </c>
      <c r="AD45" s="13">
        <v>-229</v>
      </c>
    </row>
    <row r="46" spans="1:30">
      <c r="A46" s="3" t="s">
        <v>258</v>
      </c>
      <c r="B46" s="18">
        <v>0</v>
      </c>
      <c r="C46" s="3">
        <v>78</v>
      </c>
      <c r="D46" s="3">
        <v>7920</v>
      </c>
      <c r="E46" s="35">
        <v>2414.6341463414637</v>
      </c>
      <c r="F46" s="3">
        <v>203900</v>
      </c>
      <c r="G46" s="3">
        <v>1100</v>
      </c>
      <c r="H46" s="3">
        <v>778500</v>
      </c>
      <c r="I46" s="3">
        <v>0</v>
      </c>
      <c r="J46" s="3">
        <v>11500</v>
      </c>
      <c r="K46" s="3">
        <v>1260</v>
      </c>
      <c r="L46" s="3">
        <v>5</v>
      </c>
      <c r="M46" s="3">
        <v>1440</v>
      </c>
      <c r="N46" s="3">
        <v>4</v>
      </c>
      <c r="O46" s="3">
        <v>214</v>
      </c>
      <c r="P46" s="3">
        <v>567</v>
      </c>
      <c r="Q46" s="3">
        <v>147</v>
      </c>
      <c r="R46" s="3">
        <v>165</v>
      </c>
      <c r="S46" s="3">
        <v>1170</v>
      </c>
      <c r="T46" s="12">
        <v>4.2592592592592595</v>
      </c>
      <c r="U46" s="12">
        <v>0.37742504409171074</v>
      </c>
      <c r="V46" s="46">
        <v>10.454545454545455</v>
      </c>
      <c r="W46" s="12">
        <v>-50.6</v>
      </c>
      <c r="X46" s="12"/>
      <c r="Y46" s="12"/>
      <c r="Z46" s="12"/>
      <c r="AA46" s="12"/>
      <c r="AB46" s="12"/>
      <c r="AC46" s="12"/>
      <c r="AD46" s="13"/>
    </row>
    <row r="47" spans="1:30">
      <c r="A47" s="3" t="s">
        <v>259</v>
      </c>
      <c r="B47" s="18">
        <v>0.19930555555555601</v>
      </c>
      <c r="C47" s="3">
        <v>110</v>
      </c>
      <c r="D47" s="3">
        <v>8160</v>
      </c>
      <c r="E47" s="35">
        <v>2487.8048780487807</v>
      </c>
      <c r="F47" s="3">
        <v>204400</v>
      </c>
      <c r="G47" s="3">
        <v>390</v>
      </c>
      <c r="H47" s="3">
        <v>777900</v>
      </c>
      <c r="I47" s="3">
        <v>0</v>
      </c>
      <c r="J47" s="3">
        <v>12000</v>
      </c>
      <c r="K47" s="3">
        <v>1420</v>
      </c>
      <c r="L47" s="3">
        <v>7</v>
      </c>
      <c r="M47" s="3">
        <v>1410</v>
      </c>
      <c r="N47" s="3">
        <v>5</v>
      </c>
      <c r="O47" s="3">
        <v>230</v>
      </c>
      <c r="P47" s="3">
        <v>576</v>
      </c>
      <c r="Q47" s="3">
        <v>178</v>
      </c>
      <c r="R47" s="3">
        <v>196</v>
      </c>
      <c r="S47" s="3">
        <v>1280</v>
      </c>
      <c r="T47" s="12">
        <v>4.2402826855123674</v>
      </c>
      <c r="U47" s="12">
        <v>0.39930555555555558</v>
      </c>
      <c r="V47" s="46">
        <v>30.76923076923077</v>
      </c>
      <c r="W47" s="12">
        <v>-52.1</v>
      </c>
      <c r="X47" s="12"/>
      <c r="Y47" s="12"/>
      <c r="Z47" s="12"/>
      <c r="AA47" s="12"/>
      <c r="AB47" s="12"/>
      <c r="AC47" s="12"/>
      <c r="AD47" s="13"/>
    </row>
    <row r="48" spans="1:30">
      <c r="A48" s="3" t="s">
        <v>260</v>
      </c>
      <c r="B48" s="18">
        <v>0.43958333333333299</v>
      </c>
      <c r="C48" s="3">
        <v>41</v>
      </c>
      <c r="D48" s="3">
        <v>8400</v>
      </c>
      <c r="E48" s="35">
        <v>2560.9756097560976</v>
      </c>
      <c r="F48" s="3">
        <v>211700</v>
      </c>
      <c r="G48" s="3">
        <v>600</v>
      </c>
      <c r="H48" s="3">
        <v>779600</v>
      </c>
      <c r="I48" s="3">
        <v>0</v>
      </c>
      <c r="J48" s="3">
        <v>5830</v>
      </c>
      <c r="K48" s="3">
        <v>804</v>
      </c>
      <c r="L48" s="3">
        <v>2</v>
      </c>
      <c r="M48" s="3">
        <v>609</v>
      </c>
      <c r="N48" s="3">
        <v>1</v>
      </c>
      <c r="O48" s="3">
        <v>79</v>
      </c>
      <c r="P48" s="3">
        <v>194</v>
      </c>
      <c r="Q48" s="3">
        <v>52</v>
      </c>
      <c r="R48" s="3">
        <v>58</v>
      </c>
      <c r="S48" s="3">
        <v>452</v>
      </c>
      <c r="T48" s="12">
        <v>4.1259731068648264</v>
      </c>
      <c r="U48" s="12">
        <v>0.40721649484536082</v>
      </c>
      <c r="V48" s="46">
        <v>9.7166666666666668</v>
      </c>
      <c r="W48" s="12">
        <v>-51.2</v>
      </c>
      <c r="X48" s="12">
        <v>-35.700000000000003</v>
      </c>
      <c r="Y48" s="12">
        <v>-32.5</v>
      </c>
      <c r="Z48" s="12">
        <v>-32.200000000000003</v>
      </c>
      <c r="AA48" s="12">
        <v>-32.200000000000003</v>
      </c>
      <c r="AB48" s="29">
        <v>-29.8</v>
      </c>
      <c r="AC48" s="29">
        <v>-31.5</v>
      </c>
      <c r="AD48" s="13">
        <v>-235</v>
      </c>
    </row>
    <row r="49" spans="1:30">
      <c r="A49" s="3" t="s">
        <v>261</v>
      </c>
      <c r="B49" s="18">
        <v>0.14583333333333301</v>
      </c>
      <c r="C49" s="3">
        <v>78</v>
      </c>
      <c r="D49" s="3">
        <v>8640</v>
      </c>
      <c r="E49" s="35">
        <v>2634.146341463415</v>
      </c>
      <c r="F49" s="3">
        <v>212400</v>
      </c>
      <c r="G49" s="3">
        <v>370</v>
      </c>
      <c r="H49" s="3">
        <v>777800</v>
      </c>
      <c r="I49" s="3">
        <v>0</v>
      </c>
      <c r="J49" s="3">
        <v>6590</v>
      </c>
      <c r="K49" s="3">
        <v>1240</v>
      </c>
      <c r="L49" s="3">
        <v>2</v>
      </c>
      <c r="M49" s="3">
        <v>881</v>
      </c>
      <c r="N49" s="3">
        <v>2</v>
      </c>
      <c r="O49" s="3">
        <v>80</v>
      </c>
      <c r="P49" s="3">
        <v>229</v>
      </c>
      <c r="Q49" s="3">
        <v>49</v>
      </c>
      <c r="R49" s="3">
        <v>63</v>
      </c>
      <c r="S49" s="3">
        <v>270</v>
      </c>
      <c r="T49" s="12">
        <v>3.1070249882131069</v>
      </c>
      <c r="U49" s="12">
        <v>0.34934497816593885</v>
      </c>
      <c r="V49" s="46">
        <v>17.810810810810811</v>
      </c>
      <c r="W49" s="12">
        <v>-51</v>
      </c>
      <c r="X49" s="12"/>
      <c r="Y49" s="12"/>
      <c r="Z49" s="12"/>
      <c r="AA49" s="12"/>
      <c r="AB49" s="12"/>
      <c r="AC49" s="12"/>
      <c r="AD49" s="13"/>
    </row>
    <row r="50" spans="1:30" ht="14" thickBot="1">
      <c r="A50" s="117" t="s">
        <v>261</v>
      </c>
      <c r="B50" s="141">
        <v>0.33263888888888898</v>
      </c>
      <c r="C50" s="117">
        <v>86</v>
      </c>
      <c r="D50" s="117">
        <v>8800</v>
      </c>
      <c r="E50" s="113">
        <v>2682.9268292682927</v>
      </c>
      <c r="F50" s="117">
        <v>213300</v>
      </c>
      <c r="G50" s="117">
        <v>430</v>
      </c>
      <c r="H50" s="117">
        <v>777600</v>
      </c>
      <c r="I50" s="117">
        <v>0</v>
      </c>
      <c r="J50" s="117">
        <v>5510</v>
      </c>
      <c r="K50" s="117">
        <v>1140</v>
      </c>
      <c r="L50" s="117">
        <v>2</v>
      </c>
      <c r="M50" s="117">
        <v>956</v>
      </c>
      <c r="N50" s="117">
        <v>1</v>
      </c>
      <c r="O50" s="117">
        <v>110</v>
      </c>
      <c r="P50" s="117">
        <v>332</v>
      </c>
      <c r="Q50" s="117">
        <v>81</v>
      </c>
      <c r="R50" s="117">
        <v>103</v>
      </c>
      <c r="S50" s="117">
        <v>419</v>
      </c>
      <c r="T50" s="116">
        <v>2.6288167938931299</v>
      </c>
      <c r="U50" s="116">
        <v>0.33132530120481929</v>
      </c>
      <c r="V50" s="142">
        <v>12.813953488372093</v>
      </c>
      <c r="W50" s="116">
        <v>-50.4</v>
      </c>
      <c r="X50" s="116">
        <v>-35.299999999999997</v>
      </c>
      <c r="Y50" s="116">
        <v>-31.7</v>
      </c>
      <c r="Z50" s="116">
        <v>-33</v>
      </c>
      <c r="AA50" s="116">
        <v>-31.3</v>
      </c>
      <c r="AB50" s="116">
        <v>-31.1</v>
      </c>
      <c r="AC50" s="116">
        <v>-31.2</v>
      </c>
      <c r="AD50" s="138">
        <v>-236</v>
      </c>
    </row>
    <row r="51" spans="1:30">
      <c r="A51" s="3"/>
      <c r="B51" s="3"/>
      <c r="C51" s="3"/>
      <c r="D51" s="3"/>
      <c r="F51" s="3"/>
      <c r="G51" s="3"/>
      <c r="H51" s="3"/>
      <c r="I51" s="3"/>
      <c r="J51" s="3"/>
      <c r="K51" s="3"/>
      <c r="L51" s="3"/>
      <c r="M51" s="3"/>
      <c r="N51" s="3"/>
      <c r="O51" s="3"/>
      <c r="P51" s="3"/>
      <c r="Q51" s="3"/>
      <c r="R51" s="3"/>
      <c r="S51" s="3"/>
      <c r="T51" s="3"/>
      <c r="U51" s="3"/>
      <c r="V51" s="46"/>
      <c r="W51" s="12"/>
      <c r="X51" s="3"/>
      <c r="Y51" s="3"/>
      <c r="Z51" s="3"/>
      <c r="AA51" s="3"/>
      <c r="AB51" s="3"/>
      <c r="AC51" s="3"/>
      <c r="AD51" s="3"/>
    </row>
    <row r="52" spans="1:30">
      <c r="A52" s="32" t="s">
        <v>51</v>
      </c>
      <c r="B52" s="32"/>
      <c r="C52" s="32"/>
      <c r="D52" s="32"/>
      <c r="F52" s="3"/>
      <c r="G52" s="3"/>
      <c r="H52" s="3"/>
      <c r="I52" s="3"/>
      <c r="J52" s="3"/>
      <c r="K52" s="3"/>
      <c r="L52" s="3"/>
      <c r="M52" s="3"/>
      <c r="N52" s="3"/>
      <c r="O52" s="3"/>
      <c r="P52" s="3"/>
      <c r="Q52" s="3"/>
      <c r="R52" s="3"/>
      <c r="S52" s="3"/>
      <c r="T52" s="3"/>
      <c r="U52" s="3"/>
      <c r="V52" s="46"/>
      <c r="W52" s="12"/>
      <c r="X52" s="12"/>
      <c r="Y52" s="12"/>
      <c r="Z52" s="12"/>
      <c r="AA52" s="12"/>
      <c r="AB52" s="12"/>
      <c r="AC52" s="12"/>
      <c r="AD52" s="12"/>
    </row>
    <row r="53" spans="1:30">
      <c r="A53" s="32" t="s">
        <v>262</v>
      </c>
      <c r="B53" s="32"/>
      <c r="C53" s="32"/>
      <c r="D53" s="32"/>
      <c r="F53" s="32"/>
      <c r="G53" s="32"/>
      <c r="H53" s="3"/>
      <c r="I53" s="3"/>
      <c r="J53" s="3"/>
      <c r="K53" s="3"/>
      <c r="L53" s="3"/>
      <c r="M53" s="3"/>
      <c r="N53" s="3"/>
      <c r="O53" s="3"/>
      <c r="P53" s="3"/>
      <c r="Q53" s="3"/>
      <c r="R53" s="3"/>
      <c r="S53" s="3"/>
      <c r="T53" s="3"/>
      <c r="U53" s="3"/>
      <c r="V53" s="46"/>
      <c r="W53" s="12"/>
      <c r="X53" s="3"/>
      <c r="Y53" s="3"/>
      <c r="Z53" s="3"/>
      <c r="AA53" s="3"/>
      <c r="AB53" s="3"/>
      <c r="AC53" s="12"/>
      <c r="AD53" s="3"/>
    </row>
    <row r="54" spans="1:30">
      <c r="A54" s="61" t="s">
        <v>52</v>
      </c>
      <c r="B54" s="61"/>
      <c r="C54" s="61"/>
      <c r="D54" s="61"/>
      <c r="F54" s="3"/>
      <c r="G54" s="3"/>
      <c r="H54" s="3"/>
      <c r="I54" s="3"/>
      <c r="J54" s="3"/>
      <c r="K54" s="3"/>
      <c r="L54" s="3"/>
      <c r="M54" s="3"/>
      <c r="N54" s="3"/>
      <c r="O54" s="3"/>
      <c r="P54" s="3"/>
      <c r="Q54" s="3"/>
      <c r="R54" s="3"/>
      <c r="S54" s="3"/>
      <c r="T54" s="3"/>
      <c r="U54" s="3"/>
      <c r="V54" s="46"/>
      <c r="W54" s="12"/>
      <c r="X54" s="3"/>
      <c r="Y54" s="3"/>
      <c r="Z54" s="3"/>
      <c r="AA54" s="3"/>
      <c r="AB54" s="3"/>
      <c r="AC54" s="3"/>
      <c r="AD54" s="3"/>
    </row>
  </sheetData>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V38"/>
  <sheetViews>
    <sheetView workbookViewId="0"/>
  </sheetViews>
  <sheetFormatPr baseColWidth="10" defaultRowHeight="15"/>
  <cols>
    <col min="1" max="1" width="6.7109375" style="14" customWidth="1"/>
    <col min="2" max="2" width="5.7109375" style="14" bestFit="1" customWidth="1"/>
    <col min="3" max="3" width="6.5703125" style="14" bestFit="1" customWidth="1"/>
    <col min="4" max="4" width="8.7109375" style="14" bestFit="1" customWidth="1"/>
    <col min="5" max="5" width="5.140625" style="14" bestFit="1" customWidth="1"/>
    <col min="6" max="7" width="5" style="15" bestFit="1" customWidth="1"/>
    <col min="8" max="8" width="3.85546875" style="16" bestFit="1" customWidth="1"/>
    <col min="9" max="9" width="4.42578125" style="16" bestFit="1" customWidth="1"/>
    <col min="10" max="10" width="3.85546875" style="16" bestFit="1" customWidth="1"/>
    <col min="11" max="11" width="4.42578125" style="16" bestFit="1" customWidth="1"/>
    <col min="12" max="15" width="3.85546875" style="16" bestFit="1" customWidth="1"/>
    <col min="16" max="16" width="7.42578125" style="14" bestFit="1" customWidth="1"/>
    <col min="17" max="18" width="5.85546875" style="14" bestFit="1" customWidth="1"/>
    <col min="19" max="19" width="5.7109375" style="14" bestFit="1" customWidth="1"/>
    <col min="20" max="21" width="4.5703125" style="14" bestFit="1" customWidth="1"/>
    <col min="22" max="22" width="6.7109375" style="14" bestFit="1" customWidth="1"/>
    <col min="23" max="16384" width="10.7109375" style="14"/>
  </cols>
  <sheetData>
    <row r="1" spans="1:22" ht="16" thickBot="1">
      <c r="A1" s="20" t="s">
        <v>9</v>
      </c>
      <c r="V1"/>
    </row>
    <row r="2" spans="1:22">
      <c r="A2" s="106" t="s">
        <v>61</v>
      </c>
      <c r="B2" s="106" t="s">
        <v>63</v>
      </c>
      <c r="C2" s="106" t="s">
        <v>64</v>
      </c>
      <c r="D2" s="107" t="s">
        <v>305</v>
      </c>
      <c r="E2" s="107" t="s">
        <v>66</v>
      </c>
      <c r="F2" s="108" t="s">
        <v>127</v>
      </c>
      <c r="G2" s="108" t="s">
        <v>130</v>
      </c>
      <c r="H2" s="109" t="s">
        <v>131</v>
      </c>
      <c r="I2" s="109" t="s">
        <v>132</v>
      </c>
      <c r="J2" s="109" t="s">
        <v>133</v>
      </c>
      <c r="K2" s="109" t="s">
        <v>134</v>
      </c>
      <c r="L2" s="109" t="s">
        <v>303</v>
      </c>
      <c r="M2" s="109" t="s">
        <v>304</v>
      </c>
      <c r="N2" s="109" t="s">
        <v>278</v>
      </c>
      <c r="O2" s="109" t="s">
        <v>279</v>
      </c>
      <c r="P2" s="106" t="s">
        <v>40</v>
      </c>
      <c r="Q2" s="109" t="s">
        <v>187</v>
      </c>
      <c r="R2" s="106" t="s">
        <v>255</v>
      </c>
      <c r="S2" s="111" t="s">
        <v>281</v>
      </c>
      <c r="T2" s="111" t="s">
        <v>282</v>
      </c>
      <c r="U2" s="110" t="s">
        <v>283</v>
      </c>
      <c r="V2" s="110" t="s">
        <v>41</v>
      </c>
    </row>
    <row r="3" spans="1:22" ht="16" thickBot="1">
      <c r="A3" s="4" t="s">
        <v>62</v>
      </c>
      <c r="B3" s="4" t="s">
        <v>65</v>
      </c>
      <c r="C3" s="4" t="s">
        <v>59</v>
      </c>
      <c r="D3" s="37" t="s">
        <v>110</v>
      </c>
      <c r="E3" s="37" t="s">
        <v>110</v>
      </c>
      <c r="F3" s="48" t="s">
        <v>39</v>
      </c>
      <c r="G3" s="48" t="s">
        <v>39</v>
      </c>
      <c r="H3" s="50" t="s">
        <v>39</v>
      </c>
      <c r="I3" s="50" t="s">
        <v>39</v>
      </c>
      <c r="J3" s="50" t="s">
        <v>39</v>
      </c>
      <c r="K3" s="50" t="s">
        <v>39</v>
      </c>
      <c r="L3" s="50" t="s">
        <v>39</v>
      </c>
      <c r="M3" s="50" t="s">
        <v>39</v>
      </c>
      <c r="N3" s="50" t="s">
        <v>39</v>
      </c>
      <c r="O3" s="50" t="s">
        <v>39</v>
      </c>
      <c r="P3" s="7" t="s">
        <v>271</v>
      </c>
      <c r="Q3" s="7" t="s">
        <v>271</v>
      </c>
      <c r="R3" s="7" t="s">
        <v>271</v>
      </c>
      <c r="S3" s="7" t="s">
        <v>118</v>
      </c>
      <c r="T3" s="7" t="s">
        <v>118</v>
      </c>
      <c r="U3" s="7" t="s">
        <v>118</v>
      </c>
      <c r="V3" s="4"/>
    </row>
    <row r="4" spans="1:22" ht="16" thickTop="1">
      <c r="A4" s="20">
        <v>140</v>
      </c>
      <c r="B4" s="21">
        <f>A4*0.3048</f>
        <v>42.672000000000004</v>
      </c>
      <c r="C4" s="20">
        <v>736</v>
      </c>
      <c r="D4" s="21">
        <f t="shared" ref="D4:D36" si="0">(C4/2.1)/1000</f>
        <v>0.3504761904761905</v>
      </c>
      <c r="E4" s="21">
        <f t="shared" ref="E4:E36" si="1">0.5-D4</f>
        <v>0.1495238095238095</v>
      </c>
      <c r="F4" s="34">
        <v>213.31521739130429</v>
      </c>
      <c r="G4" s="34">
        <v>291.81521739130426</v>
      </c>
      <c r="H4" s="35">
        <v>2.6024456521739125</v>
      </c>
      <c r="I4" s="35">
        <v>0.29864130434782599</v>
      </c>
      <c r="J4" s="35">
        <v>1.9198369565217388</v>
      </c>
      <c r="K4" s="35">
        <v>0.12798913043478258</v>
      </c>
      <c r="L4" s="35">
        <v>0.76793478260869552</v>
      </c>
      <c r="M4" s="35">
        <v>0.29864130434782599</v>
      </c>
      <c r="N4" s="35">
        <v>0</v>
      </c>
      <c r="O4" s="35">
        <v>0</v>
      </c>
      <c r="P4" s="34">
        <v>64.528301886792448</v>
      </c>
      <c r="Q4" s="35">
        <v>2.5714285714285721</v>
      </c>
      <c r="R4" s="35">
        <v>1.3679999999999999</v>
      </c>
      <c r="S4" s="12"/>
      <c r="T4" s="12"/>
      <c r="U4" s="3"/>
      <c r="V4" s="105"/>
    </row>
    <row r="5" spans="1:22">
      <c r="A5" s="20">
        <v>200</v>
      </c>
      <c r="B5" s="21">
        <f t="shared" ref="B5:B36" si="2">A5*0.3048</f>
        <v>60.96</v>
      </c>
      <c r="C5" s="20">
        <v>726</v>
      </c>
      <c r="D5" s="21">
        <f t="shared" si="0"/>
        <v>0.3457142857142857</v>
      </c>
      <c r="E5" s="21">
        <f t="shared" si="1"/>
        <v>0.1542857142857143</v>
      </c>
      <c r="F5" s="34">
        <v>593.55371900826458</v>
      </c>
      <c r="G5" s="34">
        <v>2231.4049586776864</v>
      </c>
      <c r="H5" s="35">
        <v>1.6066115702479342</v>
      </c>
      <c r="I5" s="35">
        <v>0.3570247933884298</v>
      </c>
      <c r="J5" s="35">
        <v>2.4991735537190087</v>
      </c>
      <c r="K5" s="35">
        <v>0.31239669421487609</v>
      </c>
      <c r="L5" s="35">
        <v>1.2495867768595044</v>
      </c>
      <c r="M5" s="35">
        <v>0.58016528925619848</v>
      </c>
      <c r="N5" s="35">
        <v>0.40165289256198355</v>
      </c>
      <c r="O5" s="35">
        <v>0</v>
      </c>
      <c r="P5" s="34">
        <v>543.47826086956525</v>
      </c>
      <c r="Q5" s="35">
        <v>2.1538461538461537</v>
      </c>
      <c r="R5" s="35">
        <v>3.7593984962406015</v>
      </c>
      <c r="S5" s="12"/>
      <c r="T5" s="12"/>
      <c r="U5" s="3"/>
      <c r="V5" s="105"/>
    </row>
    <row r="6" spans="1:22">
      <c r="A6" s="20">
        <v>260</v>
      </c>
      <c r="B6" s="21">
        <f t="shared" si="2"/>
        <v>79.248000000000005</v>
      </c>
      <c r="C6" s="20">
        <v>718</v>
      </c>
      <c r="D6" s="21">
        <f t="shared" si="0"/>
        <v>0.34190476190476188</v>
      </c>
      <c r="E6" s="21">
        <f t="shared" si="1"/>
        <v>0.15809523809523812</v>
      </c>
      <c r="F6" s="34">
        <v>291.30919220055722</v>
      </c>
      <c r="G6" s="34">
        <v>22287.465181058502</v>
      </c>
      <c r="H6" s="35">
        <v>0</v>
      </c>
      <c r="I6" s="35">
        <v>0</v>
      </c>
      <c r="J6" s="35">
        <v>0.55487465181058515</v>
      </c>
      <c r="K6" s="35">
        <v>0</v>
      </c>
      <c r="L6" s="35">
        <v>0.23119777158774379</v>
      </c>
      <c r="M6" s="35">
        <v>9.2479108635097507E-2</v>
      </c>
      <c r="N6" s="35">
        <v>0</v>
      </c>
      <c r="O6" s="35">
        <v>0</v>
      </c>
      <c r="P6" s="34"/>
      <c r="Q6" s="35">
        <v>2.5</v>
      </c>
      <c r="R6" s="35">
        <v>76.507936507936492</v>
      </c>
      <c r="S6" s="12">
        <v>-24.95</v>
      </c>
      <c r="T6" s="12">
        <v>-63.7</v>
      </c>
      <c r="U6" s="3"/>
      <c r="V6" s="105">
        <f>(S6+1000)/(T6+1000)</f>
        <v>1.0413863078073267</v>
      </c>
    </row>
    <row r="7" spans="1:22" s="30" customFormat="1">
      <c r="A7" s="40">
        <v>320</v>
      </c>
      <c r="B7" s="21">
        <f t="shared" si="2"/>
        <v>97.536000000000001</v>
      </c>
      <c r="C7" s="40">
        <v>665</v>
      </c>
      <c r="D7" s="41">
        <f t="shared" si="0"/>
        <v>0.31666666666666665</v>
      </c>
      <c r="E7" s="41">
        <f t="shared" si="1"/>
        <v>0.18333333333333335</v>
      </c>
      <c r="F7" s="34">
        <v>7474.21052631579</v>
      </c>
      <c r="G7" s="34">
        <v>42494.736842105267</v>
      </c>
      <c r="H7" s="35">
        <v>0</v>
      </c>
      <c r="I7" s="35">
        <v>0</v>
      </c>
      <c r="J7" s="35">
        <v>0.98421052631578965</v>
      </c>
      <c r="K7" s="35">
        <v>0.1736842105263158</v>
      </c>
      <c r="L7" s="35">
        <v>0.28947368421052633</v>
      </c>
      <c r="M7" s="35">
        <v>0.11578947368421055</v>
      </c>
      <c r="N7" s="35">
        <v>0</v>
      </c>
      <c r="O7" s="35">
        <v>0</v>
      </c>
      <c r="P7" s="42"/>
      <c r="Q7" s="43">
        <v>2.5</v>
      </c>
      <c r="R7" s="35">
        <v>5.6855151045701007</v>
      </c>
      <c r="S7" s="12"/>
      <c r="T7" s="12"/>
      <c r="U7" s="3"/>
    </row>
    <row r="8" spans="1:22">
      <c r="A8" s="20">
        <v>380</v>
      </c>
      <c r="B8" s="21">
        <f t="shared" si="2"/>
        <v>115.82400000000001</v>
      </c>
      <c r="C8" s="20">
        <v>375</v>
      </c>
      <c r="D8" s="21">
        <f t="shared" si="0"/>
        <v>0.17857142857142855</v>
      </c>
      <c r="E8" s="21">
        <f t="shared" si="1"/>
        <v>0.32142857142857145</v>
      </c>
      <c r="F8" s="34">
        <v>17262</v>
      </c>
      <c r="G8" s="34">
        <v>7830</v>
      </c>
      <c r="H8" s="35">
        <v>3.78</v>
      </c>
      <c r="I8" s="35">
        <v>1.08</v>
      </c>
      <c r="J8" s="35">
        <v>1.26</v>
      </c>
      <c r="K8" s="35">
        <v>1.08</v>
      </c>
      <c r="L8" s="35">
        <v>0.54</v>
      </c>
      <c r="M8" s="35">
        <v>0.36</v>
      </c>
      <c r="N8" s="35">
        <v>0</v>
      </c>
      <c r="O8" s="35">
        <v>0</v>
      </c>
      <c r="P8" s="34">
        <v>1553.5714285714287</v>
      </c>
      <c r="Q8" s="35">
        <v>1.5</v>
      </c>
      <c r="R8" s="35">
        <v>0.45359749739311783</v>
      </c>
      <c r="S8" s="12">
        <v>-21.82</v>
      </c>
      <c r="T8" s="12">
        <v>-49.4</v>
      </c>
      <c r="U8" s="3">
        <v>-222</v>
      </c>
      <c r="V8" s="105">
        <f>(S8+1000)/(T8+1000)</f>
        <v>1.0290132547864506</v>
      </c>
    </row>
    <row r="9" spans="1:22">
      <c r="A9" s="20">
        <v>440</v>
      </c>
      <c r="B9" s="21">
        <f t="shared" si="2"/>
        <v>134.11199999999999</v>
      </c>
      <c r="C9" s="20">
        <v>413</v>
      </c>
      <c r="D9" s="21">
        <f t="shared" si="0"/>
        <v>0.19666666666666666</v>
      </c>
      <c r="E9" s="21">
        <f t="shared" si="1"/>
        <v>0.30333333333333334</v>
      </c>
      <c r="F9" s="34">
        <v>22364.406779661018</v>
      </c>
      <c r="G9" s="34">
        <v>19588.135593220341</v>
      </c>
      <c r="H9" s="35">
        <v>36.708474576271193</v>
      </c>
      <c r="I9" s="35">
        <v>0.61694915254237304</v>
      </c>
      <c r="J9" s="35">
        <v>2.0050847457627121</v>
      </c>
      <c r="K9" s="35">
        <v>0.61694915254237304</v>
      </c>
      <c r="L9" s="35">
        <v>4.6271186440677967</v>
      </c>
      <c r="M9" s="35">
        <v>0.30847457627118652</v>
      </c>
      <c r="N9" s="35">
        <v>0</v>
      </c>
      <c r="O9" s="35">
        <v>0</v>
      </c>
      <c r="P9" s="34">
        <v>505.97609561752989</v>
      </c>
      <c r="Q9" s="35">
        <v>15</v>
      </c>
      <c r="R9" s="35">
        <v>0.87586206896551733</v>
      </c>
      <c r="S9" s="12"/>
      <c r="T9" s="12">
        <v>-57.1</v>
      </c>
      <c r="U9" s="3"/>
    </row>
    <row r="10" spans="1:22">
      <c r="A10" s="20">
        <v>500</v>
      </c>
      <c r="B10" s="21">
        <f t="shared" si="2"/>
        <v>152.4</v>
      </c>
      <c r="C10" s="20">
        <v>402</v>
      </c>
      <c r="D10" s="21">
        <f t="shared" si="0"/>
        <v>0.19142857142857142</v>
      </c>
      <c r="E10" s="21">
        <f t="shared" si="1"/>
        <v>0.30857142857142861</v>
      </c>
      <c r="F10" s="34">
        <v>1724.7761194029854</v>
      </c>
      <c r="G10" s="34">
        <v>1505.5522388059703</v>
      </c>
      <c r="H10" s="35">
        <v>7.2537313432835839</v>
      </c>
      <c r="I10" s="35">
        <v>1.128358208955224</v>
      </c>
      <c r="J10" s="35">
        <v>1.4507462686567167</v>
      </c>
      <c r="K10" s="35">
        <v>1.128358208955224</v>
      </c>
      <c r="L10" s="35">
        <v>0.48358208955223886</v>
      </c>
      <c r="M10" s="35">
        <v>0.32238805970149259</v>
      </c>
      <c r="N10" s="35">
        <v>0</v>
      </c>
      <c r="O10" s="35">
        <v>0</v>
      </c>
      <c r="P10" s="34">
        <v>172.96296296296296</v>
      </c>
      <c r="Q10" s="35">
        <v>1.5</v>
      </c>
      <c r="R10" s="35">
        <v>0.87289719626168216</v>
      </c>
      <c r="S10" s="12"/>
      <c r="T10" s="12"/>
      <c r="U10" s="3"/>
    </row>
    <row r="11" spans="1:22">
      <c r="A11" s="20">
        <v>560</v>
      </c>
      <c r="B11" s="21">
        <f t="shared" si="2"/>
        <v>170.68800000000002</v>
      </c>
      <c r="C11" s="20">
        <v>503</v>
      </c>
      <c r="D11" s="21">
        <f t="shared" si="0"/>
        <v>0.23952380952380953</v>
      </c>
      <c r="E11" s="21">
        <f t="shared" si="1"/>
        <v>0.26047619047619047</v>
      </c>
      <c r="F11" s="34">
        <v>11809.980119284295</v>
      </c>
      <c r="G11" s="34">
        <v>10037.395626242544</v>
      </c>
      <c r="H11" s="35">
        <v>72.53459244532803</v>
      </c>
      <c r="I11" s="35">
        <v>0.65248508946322059</v>
      </c>
      <c r="J11" s="35">
        <v>1.957455268389662</v>
      </c>
      <c r="K11" s="35">
        <v>0.76123260437375739</v>
      </c>
      <c r="L11" s="35">
        <v>0.43499005964214715</v>
      </c>
      <c r="M11" s="35">
        <v>0.43499005964214715</v>
      </c>
      <c r="N11" s="35">
        <v>0</v>
      </c>
      <c r="O11" s="35">
        <v>0</v>
      </c>
      <c r="P11" s="34">
        <v>134.74452554744525</v>
      </c>
      <c r="Q11" s="35">
        <v>1</v>
      </c>
      <c r="R11" s="35">
        <v>0.84990791896869233</v>
      </c>
      <c r="S11" s="12">
        <v>-18.12</v>
      </c>
      <c r="T11" s="12">
        <v>-55.1</v>
      </c>
      <c r="U11" s="3"/>
      <c r="V11" s="105">
        <f>(S11+1000)/(T11+1000)</f>
        <v>1.0391364165520161</v>
      </c>
    </row>
    <row r="12" spans="1:22">
      <c r="A12" s="20">
        <v>620</v>
      </c>
      <c r="B12" s="21">
        <f t="shared" si="2"/>
        <v>188.976</v>
      </c>
      <c r="C12" s="20">
        <v>457</v>
      </c>
      <c r="D12" s="21">
        <f t="shared" si="0"/>
        <v>0.21761904761904763</v>
      </c>
      <c r="E12" s="21">
        <f t="shared" si="1"/>
        <v>0.2823809523809524</v>
      </c>
      <c r="F12" s="34">
        <v>2595.1859956236326</v>
      </c>
      <c r="G12" s="34">
        <v>2724.9452954048138</v>
      </c>
      <c r="H12" s="35">
        <v>14.273522975929977</v>
      </c>
      <c r="I12" s="35">
        <v>1.0380743982494531</v>
      </c>
      <c r="J12" s="35">
        <v>1.0380743982494531</v>
      </c>
      <c r="K12" s="35">
        <v>0.9083150984682713</v>
      </c>
      <c r="L12" s="35">
        <v>0.38927789934354484</v>
      </c>
      <c r="M12" s="35">
        <v>0.25951859956236328</v>
      </c>
      <c r="N12" s="35">
        <v>0</v>
      </c>
      <c r="O12" s="35">
        <v>0</v>
      </c>
      <c r="P12" s="34">
        <v>177.96610169491527</v>
      </c>
      <c r="Q12" s="35">
        <v>1.5</v>
      </c>
      <c r="R12" s="35">
        <v>1.05</v>
      </c>
      <c r="S12" s="12"/>
      <c r="T12" s="12"/>
      <c r="U12" s="3"/>
    </row>
    <row r="13" spans="1:22">
      <c r="A13" s="20">
        <v>680</v>
      </c>
      <c r="B13" s="21">
        <f t="shared" si="2"/>
        <v>207.26400000000001</v>
      </c>
      <c r="C13" s="20">
        <v>450</v>
      </c>
      <c r="D13" s="21">
        <f t="shared" si="0"/>
        <v>0.21428571428571427</v>
      </c>
      <c r="E13" s="21">
        <f t="shared" si="1"/>
        <v>0.2857142857142857</v>
      </c>
      <c r="F13" s="34">
        <v>46440</v>
      </c>
      <c r="G13" s="34">
        <v>28666.666666666664</v>
      </c>
      <c r="H13" s="35">
        <v>9.3333333333333339</v>
      </c>
      <c r="I13" s="35">
        <v>0.66666666666666663</v>
      </c>
      <c r="J13" s="35">
        <v>0.93333333333333335</v>
      </c>
      <c r="K13" s="35">
        <v>0.53333333333333333</v>
      </c>
      <c r="L13" s="35">
        <v>0.26666666666666666</v>
      </c>
      <c r="M13" s="35">
        <v>0</v>
      </c>
      <c r="N13" s="35">
        <v>0</v>
      </c>
      <c r="O13" s="35">
        <v>0</v>
      </c>
      <c r="P13" s="34">
        <v>2792.207792207792</v>
      </c>
      <c r="Q13" s="35"/>
      <c r="R13" s="35">
        <v>0.61728395061728392</v>
      </c>
      <c r="S13" s="12">
        <v>-11.24</v>
      </c>
      <c r="T13" s="12">
        <v>-57.8</v>
      </c>
      <c r="U13" s="3"/>
      <c r="V13" s="105">
        <f>(S13+1000)/(T13+1000)</f>
        <v>1.0494162598174486</v>
      </c>
    </row>
    <row r="14" spans="1:22" s="30" customFormat="1">
      <c r="A14" s="40">
        <v>740</v>
      </c>
      <c r="B14" s="21">
        <f t="shared" si="2"/>
        <v>225.55200000000002</v>
      </c>
      <c r="C14" s="40">
        <v>419</v>
      </c>
      <c r="D14" s="41">
        <f t="shared" si="0"/>
        <v>0.19952380952380952</v>
      </c>
      <c r="E14" s="41">
        <f t="shared" si="1"/>
        <v>0.30047619047619045</v>
      </c>
      <c r="F14" s="34">
        <v>63943.341288782809</v>
      </c>
      <c r="G14" s="34">
        <v>32679.474940334127</v>
      </c>
      <c r="H14" s="35">
        <v>9.3369928400954656</v>
      </c>
      <c r="I14" s="35">
        <v>0.75298329355608584</v>
      </c>
      <c r="J14" s="35">
        <v>1.656563245823389</v>
      </c>
      <c r="K14" s="35">
        <v>0.60238663484486865</v>
      </c>
      <c r="L14" s="35">
        <v>0.45178997613365152</v>
      </c>
      <c r="M14" s="35">
        <v>0.30119331742243433</v>
      </c>
      <c r="N14" s="35">
        <v>0</v>
      </c>
      <c r="O14" s="35">
        <v>0</v>
      </c>
      <c r="P14" s="42">
        <v>2972.6027397260273</v>
      </c>
      <c r="Q14" s="43">
        <v>1.5</v>
      </c>
      <c r="R14" s="35">
        <v>0.51106924163918988</v>
      </c>
      <c r="S14" s="12"/>
      <c r="T14" s="12"/>
      <c r="U14" s="3"/>
    </row>
    <row r="15" spans="1:22" s="30" customFormat="1">
      <c r="A15" s="40">
        <v>800</v>
      </c>
      <c r="B15" s="21">
        <f t="shared" si="2"/>
        <v>243.84</v>
      </c>
      <c r="C15" s="40">
        <v>430</v>
      </c>
      <c r="D15" s="41">
        <f t="shared" si="0"/>
        <v>0.20476190476190476</v>
      </c>
      <c r="E15" s="41">
        <f t="shared" si="1"/>
        <v>0.29523809523809524</v>
      </c>
      <c r="F15" s="34">
        <v>66066.046511627908</v>
      </c>
      <c r="G15" s="34">
        <v>40227.906976744183</v>
      </c>
      <c r="H15" s="35">
        <v>8.0744186046511626</v>
      </c>
      <c r="I15" s="35">
        <v>8.7953488372093016</v>
      </c>
      <c r="J15" s="35">
        <v>1.0093023255813953</v>
      </c>
      <c r="K15" s="35">
        <v>0.8651162790697674</v>
      </c>
      <c r="L15" s="35">
        <v>0</v>
      </c>
      <c r="M15" s="35">
        <v>0</v>
      </c>
      <c r="N15" s="35">
        <v>0</v>
      </c>
      <c r="O15" s="35">
        <v>0</v>
      </c>
      <c r="P15" s="42">
        <v>4428.5714285714284</v>
      </c>
      <c r="Q15" s="43"/>
      <c r="R15" s="35">
        <v>0.60890440855521599</v>
      </c>
      <c r="S15" s="12">
        <v>-20.74</v>
      </c>
      <c r="T15" s="12">
        <v>-58.8</v>
      </c>
      <c r="U15" s="3">
        <v>-231</v>
      </c>
      <c r="V15" s="105">
        <f>(S15+1000)/(T15+1000)</f>
        <v>1.0404377390565236</v>
      </c>
    </row>
    <row r="16" spans="1:22">
      <c r="A16" s="20">
        <v>860</v>
      </c>
      <c r="B16" s="21">
        <f t="shared" si="2"/>
        <v>262.12799999999999</v>
      </c>
      <c r="C16" s="20">
        <v>365</v>
      </c>
      <c r="D16" s="21">
        <f t="shared" si="0"/>
        <v>0.1738095238095238</v>
      </c>
      <c r="E16" s="21">
        <f t="shared" si="1"/>
        <v>0.3261904761904762</v>
      </c>
      <c r="F16" s="34">
        <v>52022.465753424658</v>
      </c>
      <c r="G16" s="34">
        <v>31528.767123287671</v>
      </c>
      <c r="H16" s="35">
        <v>6.9438356164383563</v>
      </c>
      <c r="I16" s="35">
        <v>1.8767123287671235</v>
      </c>
      <c r="J16" s="35">
        <v>1.1260273972602739</v>
      </c>
      <c r="K16" s="35">
        <v>0.75068493150684945</v>
      </c>
      <c r="L16" s="35">
        <v>0</v>
      </c>
      <c r="M16" s="35">
        <v>0</v>
      </c>
      <c r="N16" s="35">
        <v>0</v>
      </c>
      <c r="O16" s="35">
        <v>0</v>
      </c>
      <c r="P16" s="34">
        <v>3906.9767441860467</v>
      </c>
      <c r="Q16" s="35"/>
      <c r="R16" s="35">
        <v>0.60606060606060608</v>
      </c>
      <c r="S16" s="12"/>
      <c r="T16" s="12"/>
      <c r="U16" s="3"/>
    </row>
    <row r="17" spans="1:22">
      <c r="A17" s="20">
        <v>920</v>
      </c>
      <c r="B17" s="21">
        <f t="shared" si="2"/>
        <v>280.416</v>
      </c>
      <c r="C17" s="20">
        <v>460</v>
      </c>
      <c r="D17" s="21">
        <f t="shared" si="0"/>
        <v>0.21904761904761905</v>
      </c>
      <c r="E17" s="21">
        <f t="shared" si="1"/>
        <v>0.28095238095238095</v>
      </c>
      <c r="F17" s="34">
        <v>6156.521739130435</v>
      </c>
      <c r="G17" s="34">
        <v>9747.826086956522</v>
      </c>
      <c r="H17" s="35">
        <v>3.3347826086956522</v>
      </c>
      <c r="I17" s="35">
        <v>0.64130434782608692</v>
      </c>
      <c r="J17" s="35">
        <v>0.76956521739130435</v>
      </c>
      <c r="K17" s="35">
        <v>0.5130434782608696</v>
      </c>
      <c r="L17" s="35">
        <v>0</v>
      </c>
      <c r="M17" s="35">
        <v>0</v>
      </c>
      <c r="N17" s="35">
        <v>0</v>
      </c>
      <c r="O17" s="35">
        <v>0</v>
      </c>
      <c r="P17" s="34">
        <v>2375</v>
      </c>
      <c r="Q17" s="35"/>
      <c r="R17" s="35">
        <v>1.5833333333333333</v>
      </c>
      <c r="S17" s="12"/>
      <c r="T17" s="12">
        <v>-57.2</v>
      </c>
      <c r="U17" s="3"/>
    </row>
    <row r="18" spans="1:22">
      <c r="A18" s="20">
        <v>980</v>
      </c>
      <c r="B18" s="21">
        <f t="shared" si="2"/>
        <v>298.70400000000001</v>
      </c>
      <c r="C18" s="20">
        <v>434</v>
      </c>
      <c r="D18" s="21">
        <f t="shared" si="0"/>
        <v>0.20666666666666667</v>
      </c>
      <c r="E18" s="21">
        <f t="shared" si="1"/>
        <v>0.29333333333333333</v>
      </c>
      <c r="F18" s="34">
        <v>9211.6129032258068</v>
      </c>
      <c r="G18" s="34">
        <v>12121.290322580646</v>
      </c>
      <c r="H18" s="35">
        <v>4.1161290322580646</v>
      </c>
      <c r="I18" s="35">
        <v>0.56774193548387097</v>
      </c>
      <c r="J18" s="35">
        <v>0.85161290322580641</v>
      </c>
      <c r="K18" s="35">
        <v>0.28387096774193549</v>
      </c>
      <c r="L18" s="35">
        <v>0.28387096774193549</v>
      </c>
      <c r="M18" s="35">
        <v>0</v>
      </c>
      <c r="N18" s="35">
        <v>0</v>
      </c>
      <c r="O18" s="35">
        <v>0</v>
      </c>
      <c r="P18" s="34">
        <v>2440</v>
      </c>
      <c r="Q18" s="35"/>
      <c r="R18" s="35">
        <v>1.3158705701078584</v>
      </c>
      <c r="S18" s="12"/>
      <c r="T18" s="12"/>
      <c r="U18" s="3"/>
    </row>
    <row r="19" spans="1:22">
      <c r="A19" s="20">
        <v>1040</v>
      </c>
      <c r="B19" s="21">
        <f t="shared" si="2"/>
        <v>316.99200000000002</v>
      </c>
      <c r="C19" s="20">
        <v>451</v>
      </c>
      <c r="D19" s="21">
        <f t="shared" si="0"/>
        <v>0.21476190476190476</v>
      </c>
      <c r="E19" s="21">
        <f t="shared" si="1"/>
        <v>0.28523809523809524</v>
      </c>
      <c r="F19" s="34">
        <v>24119.379157427938</v>
      </c>
      <c r="G19" s="34">
        <v>11143.259423503327</v>
      </c>
      <c r="H19" s="35">
        <v>4.6485587583148558</v>
      </c>
      <c r="I19" s="35">
        <v>0.92971175166297115</v>
      </c>
      <c r="J19" s="35">
        <v>1.1953436807095343</v>
      </c>
      <c r="K19" s="35">
        <v>0.39844789356984472</v>
      </c>
      <c r="L19" s="35">
        <v>0.39844789356984472</v>
      </c>
      <c r="M19" s="35">
        <v>0.26563192904656319</v>
      </c>
      <c r="N19" s="35">
        <v>0</v>
      </c>
      <c r="O19" s="35">
        <v>0</v>
      </c>
      <c r="P19" s="34">
        <v>1906.818181818182</v>
      </c>
      <c r="Q19" s="35">
        <v>1.5</v>
      </c>
      <c r="R19" s="35">
        <v>0.46200440528634362</v>
      </c>
      <c r="S19" s="12">
        <v>-24.72</v>
      </c>
      <c r="T19" s="12">
        <v>-60</v>
      </c>
      <c r="U19" s="3"/>
      <c r="V19" s="105">
        <f>(S19+1000)/(T19+1000)</f>
        <v>1.0375319148936171</v>
      </c>
    </row>
    <row r="20" spans="1:22">
      <c r="A20" s="20">
        <v>1100</v>
      </c>
      <c r="B20" s="21">
        <f t="shared" si="2"/>
        <v>335.28000000000003</v>
      </c>
      <c r="C20" s="20">
        <v>510</v>
      </c>
      <c r="D20" s="21">
        <f t="shared" si="0"/>
        <v>0.24285714285714283</v>
      </c>
      <c r="E20" s="21">
        <f t="shared" si="1"/>
        <v>0.25714285714285717</v>
      </c>
      <c r="F20" s="34">
        <v>13690.588235294121</v>
      </c>
      <c r="G20" s="34">
        <v>12917.647058823532</v>
      </c>
      <c r="H20" s="35">
        <v>4.976470588235296</v>
      </c>
      <c r="I20" s="35">
        <v>0.42352941176470599</v>
      </c>
      <c r="J20" s="35">
        <v>1.270588235294118</v>
      </c>
      <c r="K20" s="35">
        <v>0.42352941176470599</v>
      </c>
      <c r="L20" s="35">
        <v>0.42352941176470599</v>
      </c>
      <c r="M20" s="35">
        <v>0.21176470588235299</v>
      </c>
      <c r="N20" s="35">
        <v>0</v>
      </c>
      <c r="O20" s="35">
        <v>0</v>
      </c>
      <c r="P20" s="34">
        <v>2067.796610169491</v>
      </c>
      <c r="Q20" s="35">
        <v>2</v>
      </c>
      <c r="R20" s="35">
        <v>0.9435421500386697</v>
      </c>
      <c r="S20" s="12"/>
      <c r="T20" s="12"/>
      <c r="U20" s="3"/>
    </row>
    <row r="21" spans="1:22">
      <c r="A21" s="20">
        <v>1160</v>
      </c>
      <c r="B21" s="21">
        <f t="shared" si="2"/>
        <v>353.56800000000004</v>
      </c>
      <c r="C21" s="20">
        <v>473</v>
      </c>
      <c r="D21" s="21">
        <f t="shared" si="0"/>
        <v>0.22523809523809524</v>
      </c>
      <c r="E21" s="21">
        <f t="shared" si="1"/>
        <v>0.27476190476190476</v>
      </c>
      <c r="F21" s="34">
        <v>20420.676532769554</v>
      </c>
      <c r="G21" s="34">
        <v>15370.401691331925</v>
      </c>
      <c r="H21" s="35">
        <v>6.3433403805496837</v>
      </c>
      <c r="I21" s="35">
        <v>0.73192389006342484</v>
      </c>
      <c r="J21" s="35">
        <v>0.85391120507399576</v>
      </c>
      <c r="K21" s="35">
        <v>0.48794926004228334</v>
      </c>
      <c r="L21" s="35">
        <v>0.24397463002114167</v>
      </c>
      <c r="M21" s="35">
        <v>0</v>
      </c>
      <c r="N21" s="35">
        <v>0</v>
      </c>
      <c r="O21" s="35">
        <v>0</v>
      </c>
      <c r="P21" s="34">
        <v>2135.593220338983</v>
      </c>
      <c r="Q21" s="35"/>
      <c r="R21" s="35">
        <v>0.75268817204301086</v>
      </c>
      <c r="S21" s="12">
        <v>-24.15</v>
      </c>
      <c r="T21" s="12">
        <v>-57.8</v>
      </c>
      <c r="U21" s="3"/>
      <c r="V21" s="105">
        <f>(S21+1000)/(T21+1000)</f>
        <v>1.0357142857142856</v>
      </c>
    </row>
    <row r="22" spans="1:22">
      <c r="A22" s="20">
        <v>1220</v>
      </c>
      <c r="B22" s="21">
        <f t="shared" si="2"/>
        <v>371.85599999999999</v>
      </c>
      <c r="C22" s="20">
        <v>516</v>
      </c>
      <c r="D22" s="21">
        <f t="shared" si="0"/>
        <v>0.24571428571428569</v>
      </c>
      <c r="E22" s="21">
        <f t="shared" si="1"/>
        <v>0.25428571428571434</v>
      </c>
      <c r="F22" s="34">
        <v>14860.930232558145</v>
      </c>
      <c r="G22" s="34">
        <v>14281.395348837214</v>
      </c>
      <c r="H22" s="35">
        <v>5.381395348837211</v>
      </c>
      <c r="I22" s="35">
        <v>0.51744186046511642</v>
      </c>
      <c r="J22" s="35">
        <v>0.41395348837209317</v>
      </c>
      <c r="K22" s="35">
        <v>0.51744186046511642</v>
      </c>
      <c r="L22" s="35">
        <v>0</v>
      </c>
      <c r="M22" s="35">
        <v>0</v>
      </c>
      <c r="N22" s="35">
        <v>0</v>
      </c>
      <c r="O22" s="35">
        <v>0</v>
      </c>
      <c r="P22" s="34">
        <v>2464.2857142857142</v>
      </c>
      <c r="Q22" s="35"/>
      <c r="R22" s="35">
        <v>0.96100278551532026</v>
      </c>
      <c r="S22" s="12"/>
      <c r="T22" s="12"/>
      <c r="U22" s="3"/>
    </row>
    <row r="23" spans="1:22">
      <c r="A23" s="20">
        <v>1280</v>
      </c>
      <c r="B23" s="21">
        <f t="shared" si="2"/>
        <v>390.14400000000001</v>
      </c>
      <c r="C23" s="20">
        <v>696</v>
      </c>
      <c r="D23" s="21">
        <f t="shared" si="0"/>
        <v>0.33142857142857141</v>
      </c>
      <c r="E23" s="21">
        <f t="shared" si="1"/>
        <v>0.16857142857142859</v>
      </c>
      <c r="F23" s="34">
        <v>5559.2241379310353</v>
      </c>
      <c r="G23" s="34">
        <v>14699.137931034486</v>
      </c>
      <c r="H23" s="35">
        <v>5.849137931034484</v>
      </c>
      <c r="I23" s="35">
        <v>0</v>
      </c>
      <c r="J23" s="35">
        <v>0.45775862068965528</v>
      </c>
      <c r="K23" s="35">
        <v>0.15258620689655175</v>
      </c>
      <c r="L23" s="35">
        <v>0.15258620689655175</v>
      </c>
      <c r="M23" s="35">
        <v>0</v>
      </c>
      <c r="N23" s="35">
        <v>0</v>
      </c>
      <c r="O23" s="35">
        <v>0</v>
      </c>
      <c r="P23" s="34">
        <v>2330.6451612903224</v>
      </c>
      <c r="Q23" s="35"/>
      <c r="R23" s="35">
        <v>2.6440988106129919</v>
      </c>
      <c r="S23" s="12"/>
      <c r="T23" s="12">
        <v>-59</v>
      </c>
      <c r="U23" s="3"/>
    </row>
    <row r="24" spans="1:22">
      <c r="A24" s="20">
        <v>1340</v>
      </c>
      <c r="B24" s="21">
        <f t="shared" si="2"/>
        <v>408.43200000000002</v>
      </c>
      <c r="C24" s="20">
        <v>738</v>
      </c>
      <c r="D24" s="21">
        <f t="shared" si="0"/>
        <v>0.35142857142857137</v>
      </c>
      <c r="E24" s="21">
        <f t="shared" si="1"/>
        <v>0.14857142857142863</v>
      </c>
      <c r="F24" s="34">
        <v>8429.9186991869974</v>
      </c>
      <c r="G24" s="34">
        <v>18136.585365853669</v>
      </c>
      <c r="H24" s="35">
        <v>5.3691056910569133</v>
      </c>
      <c r="I24" s="35">
        <v>0</v>
      </c>
      <c r="J24" s="35">
        <v>0.38048780487804906</v>
      </c>
      <c r="K24" s="35">
        <v>0.12682926829268298</v>
      </c>
      <c r="L24" s="35">
        <v>8.4552845528455337E-2</v>
      </c>
      <c r="M24" s="35">
        <v>0</v>
      </c>
      <c r="N24" s="35">
        <v>0</v>
      </c>
      <c r="O24" s="35">
        <v>0</v>
      </c>
      <c r="P24" s="34">
        <v>3154.4117647058824</v>
      </c>
      <c r="Q24" s="35"/>
      <c r="R24" s="35">
        <v>2.1514543630892677</v>
      </c>
      <c r="S24" s="12"/>
      <c r="T24" s="12"/>
      <c r="U24" s="3"/>
    </row>
    <row r="25" spans="1:22">
      <c r="A25" s="20">
        <v>1400</v>
      </c>
      <c r="B25" s="21">
        <f t="shared" si="2"/>
        <v>426.72</v>
      </c>
      <c r="C25" s="20">
        <v>718</v>
      </c>
      <c r="D25" s="21">
        <f t="shared" si="0"/>
        <v>0.34190476190476188</v>
      </c>
      <c r="E25" s="21">
        <f t="shared" si="1"/>
        <v>0.15809523809523812</v>
      </c>
      <c r="F25" s="34">
        <v>10440.891364902511</v>
      </c>
      <c r="G25" s="34">
        <v>32830.083565459616</v>
      </c>
      <c r="H25" s="35">
        <v>7.7220055710306417</v>
      </c>
      <c r="I25" s="35">
        <v>0</v>
      </c>
      <c r="J25" s="35">
        <v>0.23119777158774379</v>
      </c>
      <c r="K25" s="35">
        <v>0.18495821727019501</v>
      </c>
      <c r="L25" s="35">
        <v>0</v>
      </c>
      <c r="M25" s="35">
        <v>0</v>
      </c>
      <c r="N25" s="35">
        <v>0</v>
      </c>
      <c r="O25" s="35">
        <v>0</v>
      </c>
      <c r="P25" s="34">
        <v>4127.9069767441861</v>
      </c>
      <c r="Q25" s="35"/>
      <c r="R25" s="35">
        <v>3.1443755535872446</v>
      </c>
      <c r="S25" s="12">
        <v>-20.27</v>
      </c>
      <c r="T25" s="12">
        <v>-59.1</v>
      </c>
      <c r="U25" s="3">
        <v>-254</v>
      </c>
      <c r="V25" s="105">
        <f>(S25+1000)/(T25+1000)</f>
        <v>1.0412689977680945</v>
      </c>
    </row>
    <row r="26" spans="1:22">
      <c r="A26" s="20">
        <v>1460</v>
      </c>
      <c r="B26" s="21">
        <f t="shared" si="2"/>
        <v>445.00800000000004</v>
      </c>
      <c r="C26" s="20">
        <v>357</v>
      </c>
      <c r="D26" s="21">
        <f t="shared" si="0"/>
        <v>0.17</v>
      </c>
      <c r="E26" s="21">
        <f t="shared" si="1"/>
        <v>0.32999999999999996</v>
      </c>
      <c r="F26" s="34">
        <v>13840.588235294115</v>
      </c>
      <c r="G26" s="34">
        <v>2970</v>
      </c>
      <c r="H26" s="35">
        <v>2.7176470588235286</v>
      </c>
      <c r="I26" s="35">
        <v>0</v>
      </c>
      <c r="J26" s="35">
        <v>0</v>
      </c>
      <c r="K26" s="35">
        <v>0</v>
      </c>
      <c r="L26" s="35">
        <v>0</v>
      </c>
      <c r="M26" s="35">
        <v>0</v>
      </c>
      <c r="N26" s="35">
        <v>0</v>
      </c>
      <c r="O26" s="35">
        <v>0</v>
      </c>
      <c r="P26" s="34">
        <v>1092.8571428571429</v>
      </c>
      <c r="Q26" s="35"/>
      <c r="R26" s="35">
        <v>0.21458625525946703</v>
      </c>
      <c r="S26" s="12"/>
      <c r="T26" s="12"/>
      <c r="U26" s="3"/>
    </row>
    <row r="27" spans="1:22">
      <c r="A27" s="20">
        <v>1520</v>
      </c>
      <c r="B27" s="21">
        <f t="shared" si="2"/>
        <v>463.29600000000005</v>
      </c>
      <c r="C27" s="20">
        <v>718</v>
      </c>
      <c r="D27" s="21">
        <f t="shared" si="0"/>
        <v>0.34190476190476188</v>
      </c>
      <c r="E27" s="21">
        <f t="shared" si="1"/>
        <v>0.15809523809523812</v>
      </c>
      <c r="F27" s="34">
        <v>15781.559888579392</v>
      </c>
      <c r="G27" s="34">
        <v>17293.593314763235</v>
      </c>
      <c r="H27" s="35">
        <v>6.4735376044568262</v>
      </c>
      <c r="I27" s="35">
        <v>0</v>
      </c>
      <c r="J27" s="35">
        <v>0.41615598885793886</v>
      </c>
      <c r="K27" s="35">
        <v>0</v>
      </c>
      <c r="L27" s="35">
        <v>9.2479108635097507E-2</v>
      </c>
      <c r="M27" s="35">
        <v>0</v>
      </c>
      <c r="N27" s="35">
        <v>0</v>
      </c>
      <c r="O27" s="35">
        <v>0</v>
      </c>
      <c r="P27" s="34">
        <v>2510.0671140939598</v>
      </c>
      <c r="Q27" s="35"/>
      <c r="R27" s="35">
        <v>1.0958101377087606</v>
      </c>
      <c r="S27" s="12">
        <v>-20.81</v>
      </c>
      <c r="T27" s="12">
        <v>-58.8</v>
      </c>
      <c r="U27" s="3"/>
      <c r="V27" s="105">
        <f>(S27+1000)/(T27+1000)</f>
        <v>1.0403633659158522</v>
      </c>
    </row>
    <row r="28" spans="1:22">
      <c r="A28" s="20">
        <v>1580</v>
      </c>
      <c r="B28" s="21">
        <f t="shared" si="2"/>
        <v>481.584</v>
      </c>
      <c r="C28" s="20">
        <v>705</v>
      </c>
      <c r="D28" s="21">
        <f t="shared" si="0"/>
        <v>0.33571428571428574</v>
      </c>
      <c r="E28" s="21">
        <f t="shared" si="1"/>
        <v>0.16428571428571426</v>
      </c>
      <c r="F28" s="34">
        <v>27335.744680851058</v>
      </c>
      <c r="G28" s="34">
        <v>20014.893617021269</v>
      </c>
      <c r="H28" s="35">
        <v>9.2489361702127617</v>
      </c>
      <c r="I28" s="35">
        <v>0</v>
      </c>
      <c r="J28" s="35">
        <v>0.34255319148936159</v>
      </c>
      <c r="K28" s="35">
        <v>0.14680851063829783</v>
      </c>
      <c r="L28" s="35">
        <v>9.7872340425531903E-2</v>
      </c>
      <c r="M28" s="35">
        <v>0</v>
      </c>
      <c r="N28" s="35">
        <v>0</v>
      </c>
      <c r="O28" s="35">
        <v>0</v>
      </c>
      <c r="P28" s="34">
        <v>2086.7346938775513</v>
      </c>
      <c r="Q28" s="35"/>
      <c r="R28" s="35">
        <v>0.73218761188685988</v>
      </c>
      <c r="S28" s="12"/>
      <c r="T28" s="12"/>
      <c r="U28" s="3"/>
    </row>
    <row r="29" spans="1:22">
      <c r="A29" s="20">
        <v>1640</v>
      </c>
      <c r="B29" s="21">
        <f t="shared" si="2"/>
        <v>499.87200000000001</v>
      </c>
      <c r="C29" s="20">
        <v>709</v>
      </c>
      <c r="D29" s="21">
        <f t="shared" si="0"/>
        <v>0.3376190476190476</v>
      </c>
      <c r="E29" s="21">
        <f t="shared" si="1"/>
        <v>0.1623809523809524</v>
      </c>
      <c r="F29" s="34">
        <v>24302.863187588158</v>
      </c>
      <c r="G29" s="34">
        <v>19045.980253878708</v>
      </c>
      <c r="H29" s="35">
        <v>7.6953455571227094</v>
      </c>
      <c r="I29" s="35">
        <v>0</v>
      </c>
      <c r="J29" s="35">
        <v>0.48095909732016934</v>
      </c>
      <c r="K29" s="35">
        <v>0.14428772919605079</v>
      </c>
      <c r="L29" s="35">
        <v>9.6191819464033879E-2</v>
      </c>
      <c r="M29" s="35">
        <v>0</v>
      </c>
      <c r="N29" s="35">
        <v>0</v>
      </c>
      <c r="O29" s="35">
        <v>0</v>
      </c>
      <c r="P29" s="34">
        <v>2329.4117647058829</v>
      </c>
      <c r="Q29" s="35"/>
      <c r="R29" s="35">
        <v>0.78369285572926983</v>
      </c>
      <c r="S29" s="12"/>
      <c r="T29" s="12">
        <v>-58.7</v>
      </c>
      <c r="U29" s="3"/>
    </row>
    <row r="30" spans="1:22">
      <c r="A30" s="20">
        <v>1700</v>
      </c>
      <c r="B30" s="21">
        <f t="shared" si="2"/>
        <v>518.16000000000008</v>
      </c>
      <c r="C30" s="20">
        <v>688</v>
      </c>
      <c r="D30" s="21">
        <f t="shared" si="0"/>
        <v>0.32761904761904759</v>
      </c>
      <c r="E30" s="21">
        <f t="shared" si="1"/>
        <v>0.17238095238095241</v>
      </c>
      <c r="F30" s="34">
        <v>21372.732558139542</v>
      </c>
      <c r="G30" s="34">
        <v>8839.5348837209331</v>
      </c>
      <c r="H30" s="35">
        <v>4.4197674418604667</v>
      </c>
      <c r="I30" s="35">
        <v>0.26308139534883729</v>
      </c>
      <c r="J30" s="35">
        <v>0.26308139534883729</v>
      </c>
      <c r="K30" s="35">
        <v>0</v>
      </c>
      <c r="L30" s="35">
        <v>0</v>
      </c>
      <c r="M30" s="35">
        <v>0</v>
      </c>
      <c r="N30" s="35">
        <v>0</v>
      </c>
      <c r="O30" s="35">
        <v>0</v>
      </c>
      <c r="P30" s="34">
        <v>1887.6404494382023</v>
      </c>
      <c r="Q30" s="35"/>
      <c r="R30" s="35">
        <v>0.41358936484490399</v>
      </c>
      <c r="S30" s="12"/>
      <c r="T30" s="12"/>
      <c r="U30" s="3"/>
    </row>
    <row r="31" spans="1:22">
      <c r="A31" s="20">
        <v>1760</v>
      </c>
      <c r="B31" s="21">
        <f t="shared" si="2"/>
        <v>536.44799999999998</v>
      </c>
      <c r="C31" s="20">
        <v>702</v>
      </c>
      <c r="D31" s="21">
        <f t="shared" si="0"/>
        <v>0.3342857142857143</v>
      </c>
      <c r="E31" s="21">
        <f t="shared" si="1"/>
        <v>0.1657142857142857</v>
      </c>
      <c r="F31" s="34">
        <v>19878.632478632477</v>
      </c>
      <c r="G31" s="34">
        <v>26818.803418803418</v>
      </c>
      <c r="H31" s="35">
        <v>12.54188034188034</v>
      </c>
      <c r="I31" s="35">
        <v>0</v>
      </c>
      <c r="J31" s="35">
        <v>0.39658119658119656</v>
      </c>
      <c r="K31" s="35">
        <v>0</v>
      </c>
      <c r="L31" s="35">
        <v>9.914529914529914E-2</v>
      </c>
      <c r="M31" s="35">
        <v>0</v>
      </c>
      <c r="N31" s="35">
        <v>0</v>
      </c>
      <c r="O31" s="35">
        <v>0</v>
      </c>
      <c r="P31" s="34">
        <v>2072.7969348659008</v>
      </c>
      <c r="Q31" s="35"/>
      <c r="R31" s="35">
        <v>1.3491271820448878</v>
      </c>
      <c r="S31" s="12">
        <v>-22.97</v>
      </c>
      <c r="T31" s="12">
        <v>-58.4</v>
      </c>
      <c r="U31" s="3"/>
      <c r="V31" s="105">
        <f>(S31+1000)/(T31+1000)</f>
        <v>1.037627442650807</v>
      </c>
    </row>
    <row r="32" spans="1:22">
      <c r="A32" s="20">
        <v>1820</v>
      </c>
      <c r="B32" s="21">
        <f t="shared" si="2"/>
        <v>554.73599999999999</v>
      </c>
      <c r="C32" s="20">
        <v>739</v>
      </c>
      <c r="D32" s="21">
        <f t="shared" si="0"/>
        <v>0.35190476190476189</v>
      </c>
      <c r="E32" s="21">
        <f t="shared" si="1"/>
        <v>0.14809523809523811</v>
      </c>
      <c r="F32" s="34">
        <v>19888.849797023009</v>
      </c>
      <c r="G32" s="34">
        <v>19526.928281461438</v>
      </c>
      <c r="H32" s="35">
        <v>9.6372124492557525</v>
      </c>
      <c r="I32" s="35">
        <v>0</v>
      </c>
      <c r="J32" s="35">
        <v>0.42083897158322064</v>
      </c>
      <c r="K32" s="35">
        <v>0</v>
      </c>
      <c r="L32" s="35">
        <v>0</v>
      </c>
      <c r="M32" s="35">
        <v>0</v>
      </c>
      <c r="N32" s="35">
        <v>0</v>
      </c>
      <c r="O32" s="35">
        <v>0</v>
      </c>
      <c r="P32" s="34">
        <v>1941.4225941422594</v>
      </c>
      <c r="Q32" s="35"/>
      <c r="R32" s="35">
        <v>0.98180279305966989</v>
      </c>
      <c r="S32" s="12"/>
      <c r="T32" s="12"/>
      <c r="U32" s="3"/>
    </row>
    <row r="33" spans="1:22">
      <c r="A33" s="20">
        <v>1880</v>
      </c>
      <c r="B33" s="21">
        <f t="shared" si="2"/>
        <v>573.024</v>
      </c>
      <c r="C33" s="20">
        <v>372</v>
      </c>
      <c r="D33" s="21">
        <f t="shared" si="0"/>
        <v>0.17714285714285713</v>
      </c>
      <c r="E33" s="21">
        <f t="shared" si="1"/>
        <v>0.32285714285714284</v>
      </c>
      <c r="F33" s="34">
        <v>77277.419354838712</v>
      </c>
      <c r="G33" s="34">
        <v>2752.0967741935483</v>
      </c>
      <c r="H33" s="35">
        <v>13.487096774193549</v>
      </c>
      <c r="I33" s="35">
        <v>6.379032258064516</v>
      </c>
      <c r="J33" s="35">
        <v>0.54677419354838708</v>
      </c>
      <c r="K33" s="35">
        <v>1.0935483870967742</v>
      </c>
      <c r="L33" s="35">
        <v>0.36451612903225811</v>
      </c>
      <c r="M33" s="35">
        <v>0</v>
      </c>
      <c r="N33" s="35">
        <v>0</v>
      </c>
      <c r="O33" s="35">
        <v>0</v>
      </c>
      <c r="P33" s="34">
        <v>196.10389610389609</v>
      </c>
      <c r="Q33" s="35"/>
      <c r="R33" s="35"/>
      <c r="S33" s="12">
        <v>-26.86</v>
      </c>
      <c r="T33" s="12">
        <v>-55.1</v>
      </c>
      <c r="U33" s="3"/>
      <c r="V33" s="105">
        <f>(S33+1000)/(T33+1000)</f>
        <v>1.0298867605037569</v>
      </c>
    </row>
    <row r="34" spans="1:22">
      <c r="A34" s="20">
        <v>1940</v>
      </c>
      <c r="B34" s="21">
        <f t="shared" si="2"/>
        <v>591.31200000000001</v>
      </c>
      <c r="C34" s="20">
        <v>382</v>
      </c>
      <c r="D34" s="21">
        <f t="shared" si="0"/>
        <v>0.1819047619047619</v>
      </c>
      <c r="E34" s="21">
        <f t="shared" si="1"/>
        <v>0.3180952380952381</v>
      </c>
      <c r="F34" s="34">
        <v>49155.706806282724</v>
      </c>
      <c r="G34" s="34">
        <v>1495.1308900523561</v>
      </c>
      <c r="H34" s="35">
        <v>10.492146596858639</v>
      </c>
      <c r="I34" s="35">
        <v>6.8198952879581158</v>
      </c>
      <c r="J34" s="35">
        <v>0.87434554973821987</v>
      </c>
      <c r="K34" s="35">
        <v>1.2240837696335078</v>
      </c>
      <c r="L34" s="35">
        <v>0.34973821989528797</v>
      </c>
      <c r="M34" s="35">
        <v>0</v>
      </c>
      <c r="N34" s="35">
        <v>0</v>
      </c>
      <c r="O34" s="35">
        <v>0</v>
      </c>
      <c r="P34" s="34">
        <v>131.53846153846155</v>
      </c>
      <c r="Q34" s="35"/>
      <c r="R34" s="35"/>
      <c r="S34" s="12"/>
      <c r="T34" s="12"/>
      <c r="U34" s="3"/>
    </row>
    <row r="35" spans="1:22">
      <c r="A35" s="20">
        <v>2000</v>
      </c>
      <c r="B35" s="21">
        <f t="shared" si="2"/>
        <v>609.6</v>
      </c>
      <c r="C35" s="20">
        <v>461</v>
      </c>
      <c r="D35" s="21">
        <f t="shared" si="0"/>
        <v>0.21952380952380951</v>
      </c>
      <c r="E35" s="21">
        <f t="shared" si="1"/>
        <v>0.28047619047619049</v>
      </c>
      <c r="F35" s="34">
        <v>47183.882863340565</v>
      </c>
      <c r="G35" s="34">
        <v>2772.5162689804774</v>
      </c>
      <c r="H35" s="35">
        <v>11.754446854663774</v>
      </c>
      <c r="I35" s="35">
        <v>6.5160520607375272</v>
      </c>
      <c r="J35" s="35">
        <v>1.27765726681128</v>
      </c>
      <c r="K35" s="35">
        <v>1.1498915401301519</v>
      </c>
      <c r="L35" s="35">
        <v>0.38329718004338398</v>
      </c>
      <c r="M35" s="35">
        <v>0.25553145336225602</v>
      </c>
      <c r="N35" s="35">
        <v>0</v>
      </c>
      <c r="O35" s="35">
        <v>0</v>
      </c>
      <c r="P35" s="34">
        <v>212.74509803921569</v>
      </c>
      <c r="Q35" s="35">
        <v>1.5</v>
      </c>
      <c r="R35" s="35">
        <v>5.8759815867858112E-2</v>
      </c>
      <c r="S35" s="12">
        <v>-26.54</v>
      </c>
      <c r="T35" s="12">
        <v>-56.8</v>
      </c>
      <c r="U35" s="3">
        <v>-238</v>
      </c>
      <c r="V35" s="105">
        <f>(S35+1000)/(T35+1000)</f>
        <v>1.0320822731128074</v>
      </c>
    </row>
    <row r="36" spans="1:22" ht="16" thickBot="1">
      <c r="A36" s="112">
        <v>2060</v>
      </c>
      <c r="B36" s="114">
        <f t="shared" si="2"/>
        <v>627.88800000000003</v>
      </c>
      <c r="C36" s="112">
        <v>721</v>
      </c>
      <c r="D36" s="114">
        <f t="shared" si="0"/>
        <v>0.34333333333333332</v>
      </c>
      <c r="E36" s="114">
        <f t="shared" si="1"/>
        <v>0.15666666666666668</v>
      </c>
      <c r="F36" s="115">
        <v>15925.242718446603</v>
      </c>
      <c r="G36" s="115">
        <v>17704.85436893204</v>
      </c>
      <c r="H36" s="113">
        <v>13.324271844660194</v>
      </c>
      <c r="I36" s="113">
        <v>0.22815533980582525</v>
      </c>
      <c r="J36" s="113">
        <v>0.36504854368932044</v>
      </c>
      <c r="K36" s="113">
        <v>0</v>
      </c>
      <c r="L36" s="113">
        <v>0</v>
      </c>
      <c r="M36" s="113">
        <v>0</v>
      </c>
      <c r="N36" s="113">
        <v>0</v>
      </c>
      <c r="O36" s="113">
        <v>0</v>
      </c>
      <c r="P36" s="115">
        <v>1293.3333333333333</v>
      </c>
      <c r="Q36" s="113"/>
      <c r="R36" s="113">
        <v>1.1117478510028653</v>
      </c>
      <c r="S36" s="116"/>
      <c r="T36" s="116"/>
      <c r="U36" s="117"/>
      <c r="V36" s="130"/>
    </row>
    <row r="38" spans="1:22">
      <c r="A38" s="32" t="s">
        <v>51</v>
      </c>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D50"/>
  <sheetViews>
    <sheetView workbookViewId="0"/>
  </sheetViews>
  <sheetFormatPr baseColWidth="10" defaultRowHeight="13"/>
  <cols>
    <col min="1" max="1" width="6.28515625" bestFit="1" customWidth="1"/>
    <col min="2" max="2" width="4.85546875" style="8" bestFit="1" customWidth="1"/>
    <col min="3" max="3" width="6.5703125" bestFit="1" customWidth="1"/>
    <col min="4" max="4" width="8.7109375" bestFit="1" customWidth="1"/>
    <col min="5" max="5" width="5.140625" bestFit="1" customWidth="1"/>
    <col min="6" max="7" width="5" style="17" bestFit="1" customWidth="1"/>
    <col min="8" max="8" width="5.42578125" style="8" bestFit="1" customWidth="1"/>
    <col min="9" max="9" width="4.7109375" style="8" bestFit="1" customWidth="1"/>
    <col min="10" max="11" width="3.85546875" style="8" bestFit="1" customWidth="1"/>
    <col min="12" max="12" width="5" style="8" bestFit="1" customWidth="1"/>
    <col min="13" max="15" width="3.85546875" style="8" bestFit="1" customWidth="1"/>
    <col min="16" max="16" width="6.28515625" style="8" bestFit="1" customWidth="1"/>
    <col min="17" max="18" width="4" style="8" bestFit="1" customWidth="1"/>
    <col min="19" max="19" width="3.85546875" style="8" bestFit="1" customWidth="1"/>
    <col min="20" max="20" width="4.140625" style="8" bestFit="1" customWidth="1"/>
    <col min="21" max="21" width="3.85546875" style="8" bestFit="1" customWidth="1"/>
    <col min="22" max="22" width="4.28515625" style="8" bestFit="1" customWidth="1"/>
    <col min="23" max="23" width="7.42578125" bestFit="1" customWidth="1"/>
    <col min="24" max="25" width="5.85546875" bestFit="1" customWidth="1"/>
    <col min="26" max="26" width="5.85546875" style="8" bestFit="1" customWidth="1"/>
    <col min="27" max="27" width="4.5703125" bestFit="1" customWidth="1"/>
    <col min="28" max="28" width="5.7109375" bestFit="1" customWidth="1"/>
    <col min="29" max="29" width="4.5703125" bestFit="1" customWidth="1"/>
    <col min="30" max="30" width="6.7109375" bestFit="1" customWidth="1"/>
  </cols>
  <sheetData>
    <row r="1" spans="1:30" ht="14" thickBot="1">
      <c r="A1" s="32" t="s">
        <v>23</v>
      </c>
    </row>
    <row r="2" spans="1:30" ht="14">
      <c r="A2" s="106" t="s">
        <v>76</v>
      </c>
      <c r="B2" s="109" t="s">
        <v>76</v>
      </c>
      <c r="C2" s="106" t="s">
        <v>175</v>
      </c>
      <c r="D2" s="107" t="s">
        <v>305</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8" t="s">
        <v>186</v>
      </c>
      <c r="X2" s="109" t="s">
        <v>187</v>
      </c>
      <c r="Y2" s="109" t="s">
        <v>189</v>
      </c>
      <c r="Z2" s="109" t="s">
        <v>188</v>
      </c>
      <c r="AA2" s="111" t="s">
        <v>282</v>
      </c>
      <c r="AB2" s="111" t="s">
        <v>281</v>
      </c>
      <c r="AC2" s="111" t="s">
        <v>208</v>
      </c>
      <c r="AD2" s="110" t="s">
        <v>41</v>
      </c>
    </row>
    <row r="3" spans="1:30"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11" t="s">
        <v>271</v>
      </c>
      <c r="X3" s="7" t="s">
        <v>271</v>
      </c>
      <c r="Y3" s="7" t="s">
        <v>271</v>
      </c>
      <c r="Z3" s="7" t="s">
        <v>271</v>
      </c>
      <c r="AA3" s="7" t="s">
        <v>118</v>
      </c>
      <c r="AB3" s="7" t="s">
        <v>118</v>
      </c>
      <c r="AC3" s="7" t="s">
        <v>118</v>
      </c>
      <c r="AD3" s="4"/>
    </row>
    <row r="4" spans="1:30" s="24" customFormat="1" ht="14" thickTop="1">
      <c r="A4" s="20">
        <v>100</v>
      </c>
      <c r="B4" s="35">
        <v>30.487804878048781</v>
      </c>
      <c r="C4" s="20">
        <v>405</v>
      </c>
      <c r="D4" s="21">
        <v>0.19285714285714287</v>
      </c>
      <c r="E4" s="21">
        <v>0.30714285714285716</v>
      </c>
      <c r="F4" s="34">
        <v>0</v>
      </c>
      <c r="G4" s="34">
        <v>8902.5925925925931</v>
      </c>
      <c r="H4" s="35">
        <v>70.924518518518511</v>
      </c>
      <c r="I4" s="35">
        <v>101.5452962962963</v>
      </c>
      <c r="J4" s="35">
        <v>30.920185185185183</v>
      </c>
      <c r="K4" s="35">
        <v>66.634074074074078</v>
      </c>
      <c r="L4" s="35">
        <v>3.8811481481481476</v>
      </c>
      <c r="M4" s="35">
        <v>24.400111111111112</v>
      </c>
      <c r="N4" s="35">
        <v>38.363962962962965</v>
      </c>
      <c r="O4" s="35">
        <v>3.6072222222222221</v>
      </c>
      <c r="P4" s="35">
        <v>0.5494444444444444</v>
      </c>
      <c r="Q4" s="35">
        <v>13.497222222222222</v>
      </c>
      <c r="R4" s="35">
        <v>3.5865185185185182</v>
      </c>
      <c r="S4" s="35">
        <v>38.908629629629637</v>
      </c>
      <c r="T4" s="35">
        <v>12.930259259259261</v>
      </c>
      <c r="U4" s="35">
        <v>15.003814814814813</v>
      </c>
      <c r="V4" s="35">
        <v>24.041777777777778</v>
      </c>
      <c r="W4" s="34">
        <v>51.618264924511756</v>
      </c>
      <c r="X4" s="35">
        <v>0.464029636711281</v>
      </c>
      <c r="Y4" s="35">
        <v>0.63601643903856531</v>
      </c>
      <c r="Z4" s="35"/>
      <c r="AA4" s="36">
        <v>-78.099999999999994</v>
      </c>
      <c r="AB4" s="36">
        <v>-18.8</v>
      </c>
      <c r="AC4" s="20"/>
      <c r="AD4" s="105">
        <f>(AB4+1000)/(AA4+1000)</f>
        <v>1.0643236793578481</v>
      </c>
    </row>
    <row r="5" spans="1:30" s="24" customFormat="1">
      <c r="A5" s="20">
        <v>160</v>
      </c>
      <c r="B5" s="35">
        <v>48.780487804878049</v>
      </c>
      <c r="C5" s="20">
        <v>379</v>
      </c>
      <c r="D5" s="21">
        <v>0.18047619047619048</v>
      </c>
      <c r="E5" s="21">
        <v>0.31952380952380954</v>
      </c>
      <c r="F5" s="34">
        <v>584.24802110817939</v>
      </c>
      <c r="G5" s="34">
        <v>14659.313984168864</v>
      </c>
      <c r="H5" s="35">
        <v>33.824419525065963</v>
      </c>
      <c r="I5" s="35">
        <v>1.4004248021108181</v>
      </c>
      <c r="J5" s="35">
        <v>9.3833773087071234E-2</v>
      </c>
      <c r="K5" s="35">
        <v>0.17881530343007918</v>
      </c>
      <c r="L5" s="35">
        <v>0.10091556728232191</v>
      </c>
      <c r="M5" s="35">
        <v>7.6129287598944578E-2</v>
      </c>
      <c r="N5" s="35">
        <v>8.1440633245382588E-2</v>
      </c>
      <c r="O5" s="35">
        <v>1.7704485488126648E-3</v>
      </c>
      <c r="P5" s="35">
        <v>3.5408970976253296E-3</v>
      </c>
      <c r="Q5" s="35">
        <v>5.3113456464379946E-3</v>
      </c>
      <c r="R5" s="35">
        <v>1.7704485488126648E-3</v>
      </c>
      <c r="S5" s="35">
        <v>0.8692902374670185</v>
      </c>
      <c r="T5" s="35">
        <v>7.9670184696569918E-2</v>
      </c>
      <c r="U5" s="35">
        <v>7.0817941952506597E-2</v>
      </c>
      <c r="V5" s="35">
        <v>0.33992612137203165</v>
      </c>
      <c r="W5" s="34">
        <v>416.16405307599513</v>
      </c>
      <c r="X5" s="35">
        <v>0.52475247524752466</v>
      </c>
      <c r="Y5" s="35">
        <v>0.934782608695652</v>
      </c>
      <c r="Z5" s="35">
        <v>25.09090909090909</v>
      </c>
      <c r="AA5" s="36">
        <v>-52.2</v>
      </c>
      <c r="AB5" s="36">
        <v>-20.2</v>
      </c>
      <c r="AC5" s="20"/>
      <c r="AD5" s="105">
        <f t="shared" ref="AD5:AD35" si="0">(AB5+1000)/(AA5+1000)</f>
        <v>1.0337623971301964</v>
      </c>
    </row>
    <row r="6" spans="1:30" s="24" customFormat="1">
      <c r="A6" s="20">
        <v>280</v>
      </c>
      <c r="B6" s="35">
        <v>85.365853658536594</v>
      </c>
      <c r="C6" s="20">
        <v>360</v>
      </c>
      <c r="D6" s="21">
        <v>0.17142857142857143</v>
      </c>
      <c r="E6" s="21">
        <v>0.32857142857142857</v>
      </c>
      <c r="F6" s="34">
        <v>1073.3333333333333</v>
      </c>
      <c r="G6" s="34">
        <v>21926.666666666664</v>
      </c>
      <c r="H6" s="35">
        <v>39.535083333333333</v>
      </c>
      <c r="I6" s="35">
        <v>1.1768333333333334</v>
      </c>
      <c r="J6" s="35">
        <v>6.3250000000000001E-2</v>
      </c>
      <c r="K6" s="35">
        <v>9.1999999999999998E-2</v>
      </c>
      <c r="L6" s="35">
        <v>0.11308333333333333</v>
      </c>
      <c r="M6" s="35">
        <v>5.7500000000000002E-2</v>
      </c>
      <c r="N6" s="35">
        <v>0</v>
      </c>
      <c r="O6" s="35">
        <v>0</v>
      </c>
      <c r="P6" s="35">
        <v>0</v>
      </c>
      <c r="Q6" s="35">
        <v>1.3416666666666667E-2</v>
      </c>
      <c r="R6" s="35">
        <v>3.8333333333333331E-3</v>
      </c>
      <c r="S6" s="35">
        <v>0.69191666666666662</v>
      </c>
      <c r="T6" s="35">
        <v>8.8166666666666657E-2</v>
      </c>
      <c r="U6" s="35">
        <v>0</v>
      </c>
      <c r="V6" s="35">
        <v>0.19166666666666665</v>
      </c>
      <c r="W6" s="34">
        <v>538.58104609010866</v>
      </c>
      <c r="X6" s="35">
        <v>0.6875</v>
      </c>
      <c r="Y6" s="35"/>
      <c r="Z6" s="35">
        <v>20.428571428571427</v>
      </c>
      <c r="AA6" s="36">
        <v>-57.8</v>
      </c>
      <c r="AB6" s="36">
        <v>-17.8</v>
      </c>
      <c r="AC6" s="20"/>
      <c r="AD6" s="105">
        <f t="shared" si="0"/>
        <v>1.0424538314582892</v>
      </c>
    </row>
    <row r="7" spans="1:30" s="24" customFormat="1">
      <c r="A7" s="20">
        <v>340</v>
      </c>
      <c r="B7" s="35">
        <v>103.65853658536587</v>
      </c>
      <c r="C7" s="20">
        <v>382</v>
      </c>
      <c r="D7" s="21">
        <v>0.1819047619047619</v>
      </c>
      <c r="E7" s="21">
        <v>0.3180952380952381</v>
      </c>
      <c r="F7" s="34">
        <v>1224.0837696335079</v>
      </c>
      <c r="G7" s="34">
        <v>21683.769633507854</v>
      </c>
      <c r="H7" s="35">
        <v>27.966816753926704</v>
      </c>
      <c r="I7" s="35">
        <v>2.953539267015707</v>
      </c>
      <c r="J7" s="35">
        <v>0.37247120418848167</v>
      </c>
      <c r="K7" s="35">
        <v>1.1436439790575916</v>
      </c>
      <c r="L7" s="35">
        <v>0.37072251308900522</v>
      </c>
      <c r="M7" s="35">
        <v>0.5018743455497382</v>
      </c>
      <c r="N7" s="35">
        <v>0.69772774869109955</v>
      </c>
      <c r="O7" s="35">
        <v>0.17312041884816756</v>
      </c>
      <c r="P7" s="35">
        <v>0</v>
      </c>
      <c r="Q7" s="35">
        <v>0.521109947643979</v>
      </c>
      <c r="R7" s="35">
        <v>0.21508900523560209</v>
      </c>
      <c r="S7" s="35">
        <v>7.8061570680628281</v>
      </c>
      <c r="T7" s="35">
        <v>1.085937172774869</v>
      </c>
      <c r="U7" s="35">
        <v>1.4811413612565445</v>
      </c>
      <c r="V7" s="35">
        <v>2.9063246073298425</v>
      </c>
      <c r="W7" s="34">
        <v>701.27813595747091</v>
      </c>
      <c r="X7" s="35">
        <v>0.3256880733944954</v>
      </c>
      <c r="Y7" s="35">
        <v>0.71929824561403499</v>
      </c>
      <c r="Z7" s="35">
        <v>17.714285714285715</v>
      </c>
      <c r="AA7" s="36">
        <v>-64</v>
      </c>
      <c r="AB7" s="36">
        <v>-22.9</v>
      </c>
      <c r="AC7" s="20"/>
      <c r="AD7" s="105">
        <f t="shared" si="0"/>
        <v>1.0439102564102565</v>
      </c>
    </row>
    <row r="8" spans="1:30" s="24" customFormat="1">
      <c r="A8" s="20">
        <v>400</v>
      </c>
      <c r="B8" s="35">
        <v>121.95121951219512</v>
      </c>
      <c r="C8" s="20">
        <v>356</v>
      </c>
      <c r="D8" s="21">
        <v>0.16952380952380952</v>
      </c>
      <c r="E8" s="21">
        <v>0.33047619047619048</v>
      </c>
      <c r="F8" s="34">
        <v>20488.595505617977</v>
      </c>
      <c r="G8" s="34">
        <v>10760.898876404495</v>
      </c>
      <c r="H8" s="35">
        <v>10.392455056179775</v>
      </c>
      <c r="I8" s="35">
        <v>2.1892191011235953</v>
      </c>
      <c r="J8" s="35">
        <v>0.12476404494382023</v>
      </c>
      <c r="K8" s="35">
        <v>0.4054831460674157</v>
      </c>
      <c r="L8" s="35">
        <v>0.51465168539325845</v>
      </c>
      <c r="M8" s="35">
        <v>0.15790449438202248</v>
      </c>
      <c r="N8" s="35">
        <v>0.24367977528089887</v>
      </c>
      <c r="O8" s="35">
        <v>3.8988764044943823E-3</v>
      </c>
      <c r="P8" s="35">
        <v>7.7977528089887647E-3</v>
      </c>
      <c r="Q8" s="35">
        <v>5.2634831460674152E-2</v>
      </c>
      <c r="R8" s="35">
        <v>1.7544943820224718E-2</v>
      </c>
      <c r="S8" s="35">
        <v>1.5965898876404496</v>
      </c>
      <c r="T8" s="35">
        <v>0.11891573033707865</v>
      </c>
      <c r="U8" s="35">
        <v>0.45616853932584273</v>
      </c>
      <c r="V8" s="35">
        <v>0.52050000000000007</v>
      </c>
      <c r="W8" s="34">
        <v>855.28354508831728</v>
      </c>
      <c r="X8" s="35">
        <v>0.30769230769230776</v>
      </c>
      <c r="Y8" s="35">
        <v>0.64800000000000002</v>
      </c>
      <c r="Z8" s="35">
        <v>0.5252140818268316</v>
      </c>
      <c r="AA8" s="36">
        <v>-66.7</v>
      </c>
      <c r="AB8" s="36">
        <v>-25.4</v>
      </c>
      <c r="AC8" s="20"/>
      <c r="AD8" s="105">
        <f t="shared" si="0"/>
        <v>1.0442515804135863</v>
      </c>
    </row>
    <row r="9" spans="1:30" s="24" customFormat="1">
      <c r="A9" s="20">
        <v>460</v>
      </c>
      <c r="B9" s="35">
        <v>140.2439024390244</v>
      </c>
      <c r="C9" s="20">
        <v>515</v>
      </c>
      <c r="D9" s="21">
        <v>0.24523809523809523</v>
      </c>
      <c r="E9" s="21">
        <v>0.25476190476190474</v>
      </c>
      <c r="F9" s="34">
        <v>5100.6796116504856</v>
      </c>
      <c r="G9" s="34">
        <v>5277.2815533980583</v>
      </c>
      <c r="H9" s="35">
        <v>15.556553398058252</v>
      </c>
      <c r="I9" s="35">
        <v>0.47682524271844662</v>
      </c>
      <c r="J9" s="35">
        <v>3.4281553398058259E-2</v>
      </c>
      <c r="K9" s="35">
        <v>9.3495145631067963E-2</v>
      </c>
      <c r="L9" s="35">
        <v>0.14647572815533977</v>
      </c>
      <c r="M9" s="35">
        <v>6.6485436893203895E-2</v>
      </c>
      <c r="N9" s="35">
        <v>3.0126213592233012E-2</v>
      </c>
      <c r="O9" s="35">
        <v>5.1941747572815536E-3</v>
      </c>
      <c r="P9" s="35">
        <v>4.1553398058252434E-3</v>
      </c>
      <c r="Q9" s="35">
        <v>1.2466019417475728E-2</v>
      </c>
      <c r="R9" s="35">
        <v>2.0776699029126217E-3</v>
      </c>
      <c r="S9" s="35">
        <v>0.75523300970873786</v>
      </c>
      <c r="T9" s="35">
        <v>6.6485436893203895E-2</v>
      </c>
      <c r="U9" s="35">
        <v>0.2462038834951456</v>
      </c>
      <c r="V9" s="35">
        <v>0.23581553398058253</v>
      </c>
      <c r="W9" s="34">
        <v>329.14344952701828</v>
      </c>
      <c r="X9" s="35">
        <v>0.36666666666666675</v>
      </c>
      <c r="Y9" s="35">
        <v>2.2068965517241383</v>
      </c>
      <c r="Z9" s="35">
        <v>1.0346232179226069</v>
      </c>
      <c r="AA9" s="36">
        <v>-66.099999999999994</v>
      </c>
      <c r="AB9" s="36">
        <v>-22.9</v>
      </c>
      <c r="AC9" s="20"/>
      <c r="AD9" s="105">
        <f t="shared" si="0"/>
        <v>1.0462576292964987</v>
      </c>
    </row>
    <row r="10" spans="1:30" s="24" customFormat="1">
      <c r="A10" s="20">
        <v>520</v>
      </c>
      <c r="B10" s="35">
        <v>158.53658536585368</v>
      </c>
      <c r="C10" s="20">
        <v>489</v>
      </c>
      <c r="D10" s="21">
        <v>0.23285714285714287</v>
      </c>
      <c r="E10" s="21">
        <v>0.26714285714285713</v>
      </c>
      <c r="F10" s="34">
        <v>5690.3067484662561</v>
      </c>
      <c r="G10" s="34">
        <v>5644.4171779141097</v>
      </c>
      <c r="H10" s="35">
        <v>14.182171779141102</v>
      </c>
      <c r="I10" s="35">
        <v>0.73423312883435565</v>
      </c>
      <c r="J10" s="35">
        <v>5.6214723926380362E-2</v>
      </c>
      <c r="K10" s="35">
        <v>0.13881595092024537</v>
      </c>
      <c r="L10" s="35">
        <v>0.28336809815950914</v>
      </c>
      <c r="M10" s="35">
        <v>6.653987730061349E-2</v>
      </c>
      <c r="N10" s="35">
        <v>0.11701840490797544</v>
      </c>
      <c r="O10" s="35">
        <v>5.7361963190184035E-3</v>
      </c>
      <c r="P10" s="35">
        <v>6.8834355828220851E-3</v>
      </c>
      <c r="Q10" s="35">
        <v>2.753374233128834E-2</v>
      </c>
      <c r="R10" s="35">
        <v>1.0325153374233126E-2</v>
      </c>
      <c r="S10" s="35">
        <v>0.95335582822085874</v>
      </c>
      <c r="T10" s="35">
        <v>8.719018404907973E-2</v>
      </c>
      <c r="U10" s="35">
        <v>0.43824539877300606</v>
      </c>
      <c r="V10" s="35">
        <v>0.34187730061349686</v>
      </c>
      <c r="W10" s="34">
        <v>378.40332256575914</v>
      </c>
      <c r="X10" s="35">
        <v>0.40495867768595045</v>
      </c>
      <c r="Y10" s="35">
        <v>0.56862745098039225</v>
      </c>
      <c r="Z10" s="35">
        <v>0.99193548387096786</v>
      </c>
      <c r="AA10" s="36">
        <v>-67.099999999999994</v>
      </c>
      <c r="AB10" s="36">
        <v>-25.8</v>
      </c>
      <c r="AC10" s="20"/>
      <c r="AD10" s="105">
        <f t="shared" si="0"/>
        <v>1.0442705541858721</v>
      </c>
    </row>
    <row r="11" spans="1:30" s="24" customFormat="1">
      <c r="A11" s="20">
        <v>580</v>
      </c>
      <c r="B11" s="35">
        <v>176.82926829268294</v>
      </c>
      <c r="C11" s="20">
        <v>422</v>
      </c>
      <c r="D11" s="21">
        <v>0.20095238095238094</v>
      </c>
      <c r="E11" s="21">
        <v>0.29904761904761906</v>
      </c>
      <c r="F11" s="34">
        <v>2202.4644549763038</v>
      </c>
      <c r="G11" s="34">
        <v>1324.4549763033176</v>
      </c>
      <c r="H11" s="35">
        <v>5.1683507109004738</v>
      </c>
      <c r="I11" s="35">
        <v>0.47174407582938399</v>
      </c>
      <c r="J11" s="35">
        <v>5.9526066350710907E-2</v>
      </c>
      <c r="K11" s="35">
        <v>0.10863507109004741</v>
      </c>
      <c r="L11" s="35">
        <v>0.35566824644549766</v>
      </c>
      <c r="M11" s="35">
        <v>5.8037914691943131E-2</v>
      </c>
      <c r="N11" s="35">
        <v>6.1014218009478684E-2</v>
      </c>
      <c r="O11" s="35">
        <v>1.4881516587677728E-3</v>
      </c>
      <c r="P11" s="35">
        <v>0</v>
      </c>
      <c r="Q11" s="35">
        <v>2.3810426540284365E-2</v>
      </c>
      <c r="R11" s="35">
        <v>1.0417061611374408E-2</v>
      </c>
      <c r="S11" s="35">
        <v>0.89140284360189581</v>
      </c>
      <c r="T11" s="35">
        <v>9.2265402843601893E-2</v>
      </c>
      <c r="U11" s="35">
        <v>0.12798104265402843</v>
      </c>
      <c r="V11" s="35">
        <v>0.46281516587677729</v>
      </c>
      <c r="W11" s="34">
        <v>234.82849604221639</v>
      </c>
      <c r="X11" s="35">
        <v>0.54794520547945202</v>
      </c>
      <c r="Y11" s="35">
        <v>0.9512195121951218</v>
      </c>
      <c r="Z11" s="35">
        <v>0.6013513513513512</v>
      </c>
      <c r="AA11" s="36">
        <v>-67.099999999999994</v>
      </c>
      <c r="AB11" s="36">
        <v>-26.9</v>
      </c>
      <c r="AC11" s="20"/>
      <c r="AD11" s="105">
        <f t="shared" si="0"/>
        <v>1.0430914353092509</v>
      </c>
    </row>
    <row r="12" spans="1:30" s="24" customFormat="1">
      <c r="A12" s="20">
        <v>640</v>
      </c>
      <c r="B12" s="35">
        <v>195.1219512195122</v>
      </c>
      <c r="C12" s="20">
        <v>439</v>
      </c>
      <c r="D12" s="21">
        <v>0.20904761904761904</v>
      </c>
      <c r="E12" s="21">
        <v>0.29095238095238096</v>
      </c>
      <c r="F12" s="34">
        <v>473.21184510250572</v>
      </c>
      <c r="G12" s="34">
        <v>1210.8656036446471</v>
      </c>
      <c r="H12" s="35">
        <v>3.6214624145785876</v>
      </c>
      <c r="I12" s="35">
        <v>0.28949430523917996</v>
      </c>
      <c r="J12" s="35">
        <v>9.4642369020501146E-2</v>
      </c>
      <c r="K12" s="35">
        <v>5.2888382687927109E-2</v>
      </c>
      <c r="L12" s="35">
        <v>0.14753075170842825</v>
      </c>
      <c r="M12" s="35">
        <v>4.4537585421412298E-2</v>
      </c>
      <c r="N12" s="35">
        <v>0</v>
      </c>
      <c r="O12" s="35">
        <v>0</v>
      </c>
      <c r="P12" s="35">
        <v>0</v>
      </c>
      <c r="Q12" s="35">
        <v>5.5671981776765373E-3</v>
      </c>
      <c r="R12" s="35">
        <v>1.3917995444191343E-3</v>
      </c>
      <c r="S12" s="35">
        <v>0.32428929384965832</v>
      </c>
      <c r="T12" s="35">
        <v>0</v>
      </c>
      <c r="U12" s="35">
        <v>0</v>
      </c>
      <c r="V12" s="35">
        <v>5.9847380410022778E-2</v>
      </c>
      <c r="W12" s="34">
        <v>309.60854092526694</v>
      </c>
      <c r="X12" s="35">
        <v>1.7894736842105263</v>
      </c>
      <c r="Y12" s="35"/>
      <c r="Z12" s="35">
        <v>2.5588235294117649</v>
      </c>
      <c r="AA12" s="20"/>
      <c r="AB12" s="20"/>
      <c r="AC12" s="20"/>
    </row>
    <row r="13" spans="1:30" s="24" customFormat="1">
      <c r="A13" s="20">
        <v>700</v>
      </c>
      <c r="B13" s="35">
        <v>213.41463414634148</v>
      </c>
      <c r="C13" s="20">
        <v>431</v>
      </c>
      <c r="D13" s="21">
        <v>0.20523809523809525</v>
      </c>
      <c r="E13" s="21">
        <v>0.29476190476190478</v>
      </c>
      <c r="F13" s="34">
        <v>761.18329466357307</v>
      </c>
      <c r="G13" s="34">
        <v>1464.9187935034804</v>
      </c>
      <c r="H13" s="35">
        <v>4.7494965197215775</v>
      </c>
      <c r="I13" s="35">
        <v>0.41793271461716935</v>
      </c>
      <c r="J13" s="35">
        <v>5.8883990719257547E-2</v>
      </c>
      <c r="K13" s="35">
        <v>0.10771461716937354</v>
      </c>
      <c r="L13" s="35">
        <v>0.26138747099767984</v>
      </c>
      <c r="M13" s="35">
        <v>5.1703016241299304E-2</v>
      </c>
      <c r="N13" s="35">
        <v>1.2925754060324826E-2</v>
      </c>
      <c r="O13" s="35">
        <v>4.3085846867749423E-3</v>
      </c>
      <c r="P13" s="35">
        <v>1.4361948955916473E-3</v>
      </c>
      <c r="Q13" s="35">
        <v>8.6171693735498846E-3</v>
      </c>
      <c r="R13" s="35">
        <v>2.8723897911832946E-3</v>
      </c>
      <c r="S13" s="35">
        <v>0.80857772621809731</v>
      </c>
      <c r="T13" s="35">
        <v>8.9044083526682138E-2</v>
      </c>
      <c r="U13" s="35">
        <v>0.24558932714617171</v>
      </c>
      <c r="V13" s="35">
        <v>0.26138747099767984</v>
      </c>
      <c r="W13" s="34">
        <v>283.49082823790997</v>
      </c>
      <c r="X13" s="35">
        <v>0.54666666666666675</v>
      </c>
      <c r="Y13" s="35">
        <v>4</v>
      </c>
      <c r="Z13" s="35">
        <v>1.9245283018867927</v>
      </c>
      <c r="AA13" s="36">
        <v>-69.2</v>
      </c>
      <c r="AB13" s="36">
        <v>-25.7</v>
      </c>
      <c r="AC13" s="20"/>
      <c r="AD13" s="105">
        <f t="shared" si="0"/>
        <v>1.0467339922647185</v>
      </c>
    </row>
    <row r="14" spans="1:30" s="24" customFormat="1">
      <c r="A14" s="20">
        <v>760</v>
      </c>
      <c r="B14" s="35">
        <v>231.70731707317074</v>
      </c>
      <c r="C14" s="20">
        <v>402</v>
      </c>
      <c r="D14" s="21">
        <v>0.19142857142857142</v>
      </c>
      <c r="E14" s="21">
        <v>0.30857142857142861</v>
      </c>
      <c r="F14" s="34">
        <v>370.74626865671644</v>
      </c>
      <c r="G14" s="34">
        <v>1482.9850746268658</v>
      </c>
      <c r="H14" s="35">
        <v>4.4296119402985088</v>
      </c>
      <c r="I14" s="35">
        <v>0.45617910447761195</v>
      </c>
      <c r="J14" s="35">
        <v>0.12734328358208957</v>
      </c>
      <c r="K14" s="35">
        <v>0.16764179104477614</v>
      </c>
      <c r="L14" s="35">
        <v>0.1563582089552239</v>
      </c>
      <c r="M14" s="35">
        <v>7.7373134328358212E-2</v>
      </c>
      <c r="N14" s="35">
        <v>3.2238805970149259E-3</v>
      </c>
      <c r="O14" s="35">
        <v>4.8358208955223882E-3</v>
      </c>
      <c r="P14" s="35">
        <v>3.2238805970149259E-3</v>
      </c>
      <c r="Q14" s="35">
        <v>9.6716417910447765E-3</v>
      </c>
      <c r="R14" s="35">
        <v>3.2238805970149259E-3</v>
      </c>
      <c r="S14" s="35">
        <v>1.3459701492537315</v>
      </c>
      <c r="T14" s="35">
        <v>0.14185074626865674</v>
      </c>
      <c r="U14" s="35">
        <v>0.11767164179104479</v>
      </c>
      <c r="V14" s="35">
        <v>2.0229850746268658</v>
      </c>
      <c r="W14" s="34">
        <v>303.53018805674685</v>
      </c>
      <c r="X14" s="35">
        <v>0.75961538461538469</v>
      </c>
      <c r="Y14" s="35">
        <v>24</v>
      </c>
      <c r="Z14" s="35">
        <v>4</v>
      </c>
      <c r="AA14" s="20"/>
      <c r="AB14" s="20"/>
      <c r="AC14" s="20"/>
    </row>
    <row r="15" spans="1:30" s="24" customFormat="1">
      <c r="A15" s="20">
        <v>820</v>
      </c>
      <c r="B15" s="35">
        <v>250</v>
      </c>
      <c r="C15" s="20">
        <v>443</v>
      </c>
      <c r="D15" s="21">
        <v>0.21095238095238095</v>
      </c>
      <c r="E15" s="21">
        <v>0.28904761904761905</v>
      </c>
      <c r="F15" s="34">
        <v>726.20767494356664</v>
      </c>
      <c r="G15" s="34">
        <v>1986.7945823927766</v>
      </c>
      <c r="H15" s="35">
        <v>9.0515620767494358</v>
      </c>
      <c r="I15" s="35">
        <v>0.68236117381489847</v>
      </c>
      <c r="J15" s="35">
        <v>6.3029345372460507E-2</v>
      </c>
      <c r="K15" s="35">
        <v>0.15209255079006775</v>
      </c>
      <c r="L15" s="35">
        <v>0.29322347629796841</v>
      </c>
      <c r="M15" s="35">
        <v>6.028893905191874E-2</v>
      </c>
      <c r="N15" s="35">
        <v>1.3702031602708805E-3</v>
      </c>
      <c r="O15" s="35">
        <v>1.3702031602708805E-3</v>
      </c>
      <c r="P15" s="35">
        <v>5.480812641083522E-3</v>
      </c>
      <c r="Q15" s="35">
        <v>8.2212189616252818E-3</v>
      </c>
      <c r="R15" s="35">
        <v>1.3702031602708805E-3</v>
      </c>
      <c r="S15" s="35">
        <v>0.58781715575620763</v>
      </c>
      <c r="T15" s="35">
        <v>4.9327313769751691E-2</v>
      </c>
      <c r="U15" s="35">
        <v>0.24252595936794583</v>
      </c>
      <c r="V15" s="35">
        <v>0.23567494356659144</v>
      </c>
      <c r="W15" s="34">
        <v>204.11036036036037</v>
      </c>
      <c r="X15" s="35">
        <v>0.4144144144144144</v>
      </c>
      <c r="Y15" s="35">
        <v>44</v>
      </c>
      <c r="Z15" s="35">
        <v>2.7358490566037736</v>
      </c>
      <c r="AA15" s="36">
        <v>-70.7</v>
      </c>
      <c r="AB15" s="36">
        <v>-27.2</v>
      </c>
      <c r="AC15" s="20"/>
      <c r="AD15" s="105">
        <f t="shared" si="0"/>
        <v>1.0468094264500161</v>
      </c>
    </row>
    <row r="16" spans="1:30" s="24" customFormat="1">
      <c r="A16" s="20">
        <v>880</v>
      </c>
      <c r="B16" s="35">
        <v>268.29268292682929</v>
      </c>
      <c r="C16" s="20">
        <v>466</v>
      </c>
      <c r="D16" s="21">
        <v>0.22190476190476191</v>
      </c>
      <c r="E16" s="21">
        <v>0.27809523809523806</v>
      </c>
      <c r="F16" s="34">
        <v>476.22317596566518</v>
      </c>
      <c r="G16" s="34">
        <v>2456.3090128755362</v>
      </c>
      <c r="H16" s="35">
        <v>6.5731330472102991</v>
      </c>
      <c r="I16" s="35">
        <v>0.7644635193133047</v>
      </c>
      <c r="J16" s="35">
        <v>0.14662660944206007</v>
      </c>
      <c r="K16" s="35">
        <v>0.27570815450643771</v>
      </c>
      <c r="L16" s="35">
        <v>0.38348497854077246</v>
      </c>
      <c r="M16" s="35">
        <v>0.11529613733905578</v>
      </c>
      <c r="N16" s="35">
        <v>0.10903004291845492</v>
      </c>
      <c r="O16" s="35">
        <v>1.2532188841201716E-3</v>
      </c>
      <c r="P16" s="35">
        <v>2.5064377682403431E-3</v>
      </c>
      <c r="Q16" s="35">
        <v>1.2532188841201714E-2</v>
      </c>
      <c r="R16" s="35">
        <v>6.2660944206008569E-3</v>
      </c>
      <c r="S16" s="35">
        <v>0.69303004291845482</v>
      </c>
      <c r="T16" s="35">
        <v>0.13033476394849783</v>
      </c>
      <c r="U16" s="35">
        <v>4.2609442060085836E-2</v>
      </c>
      <c r="V16" s="35">
        <v>0.39601716738197418</v>
      </c>
      <c r="W16" s="34">
        <v>334.75661827497868</v>
      </c>
      <c r="X16" s="35">
        <v>0.53181818181818186</v>
      </c>
      <c r="Y16" s="35">
        <v>1.0574712643678161</v>
      </c>
      <c r="Z16" s="35">
        <v>5.1578947368421053</v>
      </c>
      <c r="AA16" s="20"/>
      <c r="AB16" s="20"/>
      <c r="AC16" s="20"/>
    </row>
    <row r="17" spans="1:30" s="24" customFormat="1">
      <c r="A17" s="20">
        <v>940</v>
      </c>
      <c r="B17" s="35">
        <v>286.58536585365857</v>
      </c>
      <c r="C17" s="20">
        <v>538</v>
      </c>
      <c r="D17" s="21">
        <v>0.25619047619047619</v>
      </c>
      <c r="E17" s="21">
        <v>0.24380952380952381</v>
      </c>
      <c r="F17" s="34">
        <v>590.03717472118956</v>
      </c>
      <c r="G17" s="34">
        <v>1313.3085501858736</v>
      </c>
      <c r="H17" s="35">
        <v>5.445472118959108</v>
      </c>
      <c r="I17" s="35">
        <v>0.61287732342007439</v>
      </c>
      <c r="J17" s="35">
        <v>9.5167286245353158E-2</v>
      </c>
      <c r="K17" s="35">
        <v>0.15226765799256506</v>
      </c>
      <c r="L17" s="35">
        <v>0.37876579925650561</v>
      </c>
      <c r="M17" s="35">
        <v>6.7568773234200741E-2</v>
      </c>
      <c r="N17" s="35">
        <v>5.9955390334572492E-2</v>
      </c>
      <c r="O17" s="35">
        <v>9.5167286245353153E-4</v>
      </c>
      <c r="P17" s="35">
        <v>9.5167286245353153E-4</v>
      </c>
      <c r="Q17" s="35">
        <v>8.5650557620817833E-3</v>
      </c>
      <c r="R17" s="35">
        <v>2.855018587360595E-3</v>
      </c>
      <c r="S17" s="35">
        <v>0.46631970260223049</v>
      </c>
      <c r="T17" s="35">
        <v>3.4260223048327133E-2</v>
      </c>
      <c r="U17" s="35">
        <v>0.18652788104089221</v>
      </c>
      <c r="V17" s="35">
        <v>0.13989591078066912</v>
      </c>
      <c r="W17" s="34">
        <v>216.7766258246937</v>
      </c>
      <c r="X17" s="35">
        <v>0.625</v>
      </c>
      <c r="Y17" s="35">
        <v>1.126984126984127</v>
      </c>
      <c r="Z17" s="35">
        <v>2.2258064516129035</v>
      </c>
      <c r="AA17" s="36">
        <v>-66.900000000000006</v>
      </c>
      <c r="AB17" s="36">
        <v>-26.4</v>
      </c>
      <c r="AC17" s="20"/>
      <c r="AD17" s="105">
        <f t="shared" si="0"/>
        <v>1.0434037080698746</v>
      </c>
    </row>
    <row r="18" spans="1:30" s="24" customFormat="1">
      <c r="A18" s="20">
        <v>1000</v>
      </c>
      <c r="B18" s="35">
        <v>304.8780487804878</v>
      </c>
      <c r="C18" s="20">
        <v>499</v>
      </c>
      <c r="D18" s="21">
        <v>0.23761904761904762</v>
      </c>
      <c r="E18" s="21">
        <v>0.26238095238095238</v>
      </c>
      <c r="F18" s="34">
        <v>552.10420841683367</v>
      </c>
      <c r="G18" s="34">
        <v>3036.5731462925851</v>
      </c>
      <c r="H18" s="35">
        <v>5.8688677354709426</v>
      </c>
      <c r="I18" s="35">
        <v>0.4714969939879759</v>
      </c>
      <c r="J18" s="35">
        <v>7.0669338677354712E-2</v>
      </c>
      <c r="K18" s="35">
        <v>0.14575551102204409</v>
      </c>
      <c r="L18" s="35">
        <v>0.37874348697394788</v>
      </c>
      <c r="M18" s="35">
        <v>4.7480961923847695E-2</v>
      </c>
      <c r="N18" s="35">
        <v>5.6314629258517032E-2</v>
      </c>
      <c r="O18" s="35">
        <v>2.2084168336673348E-3</v>
      </c>
      <c r="P18" s="35">
        <v>2.2084168336673348E-3</v>
      </c>
      <c r="Q18" s="35">
        <v>1.4354709418837675E-2</v>
      </c>
      <c r="R18" s="35">
        <v>6.6252505010020038E-3</v>
      </c>
      <c r="S18" s="35">
        <v>0.46266332665330662</v>
      </c>
      <c r="T18" s="35">
        <v>4.1959919839679359E-2</v>
      </c>
      <c r="U18" s="35">
        <v>0.14575551102204409</v>
      </c>
      <c r="V18" s="35">
        <v>0.17777755511022045</v>
      </c>
      <c r="W18" s="34">
        <v>478.92720306513405</v>
      </c>
      <c r="X18" s="35">
        <v>0.48484848484848486</v>
      </c>
      <c r="Y18" s="35">
        <v>0.84313725490196079</v>
      </c>
      <c r="Z18" s="35">
        <v>5.5</v>
      </c>
      <c r="AA18" s="20"/>
      <c r="AB18" s="20"/>
      <c r="AC18" s="20"/>
    </row>
    <row r="19" spans="1:30" s="24" customFormat="1">
      <c r="A19" s="20">
        <v>1060</v>
      </c>
      <c r="B19" s="35">
        <v>323.17073170731709</v>
      </c>
      <c r="C19" s="20">
        <v>428</v>
      </c>
      <c r="D19" s="21">
        <v>0.2038095238095238</v>
      </c>
      <c r="E19" s="21">
        <v>0.29619047619047623</v>
      </c>
      <c r="F19" s="34">
        <v>944.62616822429925</v>
      </c>
      <c r="G19" s="34">
        <v>9707.8504672897216</v>
      </c>
      <c r="H19" s="35">
        <v>10.818149532710281</v>
      </c>
      <c r="I19" s="35">
        <v>1.050714953271028</v>
      </c>
      <c r="J19" s="35">
        <v>6.9757009345794402E-2</v>
      </c>
      <c r="K19" s="35">
        <v>0.13806074766355142</v>
      </c>
      <c r="L19" s="35">
        <v>0.2528691588785047</v>
      </c>
      <c r="M19" s="35">
        <v>5.3771028037383185E-2</v>
      </c>
      <c r="N19" s="35">
        <v>1.4532710280373833E-3</v>
      </c>
      <c r="O19" s="35">
        <v>1.4532710280373833E-3</v>
      </c>
      <c r="P19" s="35">
        <v>0</v>
      </c>
      <c r="Q19" s="35">
        <v>7.2663551401869171E-3</v>
      </c>
      <c r="R19" s="35">
        <v>0</v>
      </c>
      <c r="S19" s="35">
        <v>0.27321495327102807</v>
      </c>
      <c r="T19" s="35">
        <v>2.7612149532710285E-2</v>
      </c>
      <c r="U19" s="35">
        <v>7.9929906542056089E-2</v>
      </c>
      <c r="V19" s="35">
        <v>0.10754205607476637</v>
      </c>
      <c r="W19" s="34">
        <v>817.9257989469819</v>
      </c>
      <c r="X19" s="35">
        <v>0.50526315789473686</v>
      </c>
      <c r="Y19" s="35">
        <v>37</v>
      </c>
      <c r="Z19" s="35">
        <v>10.276923076923078</v>
      </c>
      <c r="AA19" s="36">
        <v>-55.4</v>
      </c>
      <c r="AB19" s="36">
        <v>-25.9</v>
      </c>
      <c r="AC19" s="20"/>
      <c r="AD19" s="105">
        <f t="shared" si="0"/>
        <v>1.0312301503281813</v>
      </c>
    </row>
    <row r="20" spans="1:30" s="24" customFormat="1">
      <c r="A20" s="20">
        <v>1180</v>
      </c>
      <c r="B20" s="35">
        <v>359.7560975609756</v>
      </c>
      <c r="C20" s="20">
        <v>452</v>
      </c>
      <c r="D20" s="21">
        <v>0.21523809523809523</v>
      </c>
      <c r="E20" s="21">
        <v>0.28476190476190477</v>
      </c>
      <c r="F20" s="34">
        <v>687.9646017699115</v>
      </c>
      <c r="G20" s="34">
        <v>8665.7079646017701</v>
      </c>
      <c r="H20" s="35">
        <v>4.9163008849557537</v>
      </c>
      <c r="I20" s="35">
        <v>0.44188495575221248</v>
      </c>
      <c r="J20" s="35">
        <v>0.13230088495575223</v>
      </c>
      <c r="K20" s="35">
        <v>0.11774778761061946</v>
      </c>
      <c r="L20" s="35">
        <v>0.1825752212389381</v>
      </c>
      <c r="M20" s="35">
        <v>3.9690265486725662E-2</v>
      </c>
      <c r="N20" s="35">
        <v>5.2920353982300892E-3</v>
      </c>
      <c r="O20" s="35">
        <v>0</v>
      </c>
      <c r="P20" s="35">
        <v>0</v>
      </c>
      <c r="Q20" s="35">
        <v>5.2920353982300892E-3</v>
      </c>
      <c r="R20" s="35">
        <v>1.3230088495575223E-3</v>
      </c>
      <c r="S20" s="35">
        <v>0.26724778761061951</v>
      </c>
      <c r="T20" s="35">
        <v>2.778318584070797E-2</v>
      </c>
      <c r="U20" s="35">
        <v>0</v>
      </c>
      <c r="V20" s="35">
        <v>5.9535398230088493E-2</v>
      </c>
      <c r="W20" s="34">
        <v>1617.2839506172836</v>
      </c>
      <c r="X20" s="35">
        <v>1.1235955056179778</v>
      </c>
      <c r="Y20" s="35">
        <v>7.5</v>
      </c>
      <c r="Z20" s="35">
        <v>12.596153846153847</v>
      </c>
      <c r="AA20" s="20"/>
      <c r="AB20" s="20"/>
      <c r="AC20" s="20"/>
    </row>
    <row r="21" spans="1:30" s="24" customFormat="1">
      <c r="A21" s="20">
        <v>1240</v>
      </c>
      <c r="B21" s="35">
        <v>378.04878048780489</v>
      </c>
      <c r="C21" s="20">
        <v>466</v>
      </c>
      <c r="D21" s="21">
        <v>0.22190476190476191</v>
      </c>
      <c r="E21" s="21">
        <v>0.27809523809523806</v>
      </c>
      <c r="F21" s="34">
        <v>1453.7339055793989</v>
      </c>
      <c r="G21" s="34">
        <v>8684.8068669527893</v>
      </c>
      <c r="H21" s="35">
        <v>6.668377682403432</v>
      </c>
      <c r="I21" s="35">
        <v>0.91735622317596555</v>
      </c>
      <c r="J21" s="35">
        <v>0.17795708154506434</v>
      </c>
      <c r="K21" s="35">
        <v>0.34212875536480686</v>
      </c>
      <c r="L21" s="35">
        <v>0.35215450643776819</v>
      </c>
      <c r="M21" s="35">
        <v>0.26192274678111582</v>
      </c>
      <c r="N21" s="35">
        <v>0.26442918454935616</v>
      </c>
      <c r="O21" s="35">
        <v>2.1304721030042918E-2</v>
      </c>
      <c r="P21" s="35">
        <v>1.6291845493562229E-2</v>
      </c>
      <c r="Q21" s="35">
        <v>9.7751072961373378E-2</v>
      </c>
      <c r="R21" s="35">
        <v>3.0077253218884114E-2</v>
      </c>
      <c r="S21" s="35">
        <v>1.7144034334763949</v>
      </c>
      <c r="T21" s="35">
        <v>0.1140429184549356</v>
      </c>
      <c r="U21" s="35">
        <v>0.63287553648068662</v>
      </c>
      <c r="V21" s="35">
        <v>0.42484120171673817</v>
      </c>
      <c r="W21" s="34">
        <v>1144.8868329753843</v>
      </c>
      <c r="X21" s="35">
        <v>0.52014652014652007</v>
      </c>
      <c r="Y21" s="35">
        <v>0.99052132701421802</v>
      </c>
      <c r="Z21" s="35">
        <v>5.974137931034484</v>
      </c>
      <c r="AA21" s="36">
        <v>-53.7</v>
      </c>
      <c r="AB21" s="36">
        <v>-24.1</v>
      </c>
      <c r="AC21" s="20"/>
      <c r="AD21" s="105">
        <f t="shared" si="0"/>
        <v>1.0312797210187044</v>
      </c>
    </row>
    <row r="22" spans="1:30" s="24" customFormat="1">
      <c r="A22" s="20">
        <v>1300</v>
      </c>
      <c r="B22" s="35">
        <v>396.34146341463418</v>
      </c>
      <c r="C22" s="20">
        <v>433</v>
      </c>
      <c r="D22" s="21">
        <v>0.20619047619047617</v>
      </c>
      <c r="E22" s="21">
        <v>0.29380952380952385</v>
      </c>
      <c r="F22" s="34">
        <v>641.22401847575065</v>
      </c>
      <c r="G22" s="34">
        <v>7338.4526558891475</v>
      </c>
      <c r="H22" s="35">
        <v>4.5469907621247119</v>
      </c>
      <c r="I22" s="35">
        <v>0.90198845265588934</v>
      </c>
      <c r="J22" s="35">
        <v>0.23511547344110861</v>
      </c>
      <c r="K22" s="35">
        <v>0.31348729792147811</v>
      </c>
      <c r="L22" s="35">
        <v>0.24224018475750586</v>
      </c>
      <c r="M22" s="35">
        <v>0.13964434180138571</v>
      </c>
      <c r="N22" s="35">
        <v>7.124711316397231E-3</v>
      </c>
      <c r="O22" s="35">
        <v>2.8498845265588924E-3</v>
      </c>
      <c r="P22" s="35">
        <v>1.4249422632794462E-3</v>
      </c>
      <c r="Q22" s="35">
        <v>1.5674364896073906E-2</v>
      </c>
      <c r="R22" s="35">
        <v>1.4249422632794462E-3</v>
      </c>
      <c r="S22" s="35">
        <v>0.6697228637413396</v>
      </c>
      <c r="T22" s="35">
        <v>7.2672055427251747E-2</v>
      </c>
      <c r="U22" s="35">
        <v>0.25506466512702086</v>
      </c>
      <c r="V22" s="35">
        <v>0.20519168591224021</v>
      </c>
      <c r="W22" s="34">
        <v>1346.7573221757325</v>
      </c>
      <c r="X22" s="35">
        <v>0.75</v>
      </c>
      <c r="Y22" s="35">
        <v>19.600000000000001</v>
      </c>
      <c r="Z22" s="35">
        <v>11.444444444444446</v>
      </c>
      <c r="AA22" s="20"/>
      <c r="AB22" s="20"/>
      <c r="AC22" s="20"/>
    </row>
    <row r="23" spans="1:30" s="24" customFormat="1">
      <c r="A23" s="20">
        <v>1360</v>
      </c>
      <c r="B23" s="35">
        <v>414.63414634146346</v>
      </c>
      <c r="C23" s="20">
        <v>435</v>
      </c>
      <c r="D23" s="21">
        <v>0.20714285714285713</v>
      </c>
      <c r="E23" s="21">
        <v>0.29285714285714287</v>
      </c>
      <c r="F23" s="34">
        <v>1654.137931034483</v>
      </c>
      <c r="G23" s="34">
        <v>4297.9310344827591</v>
      </c>
      <c r="H23" s="35">
        <v>1.5000344827586209</v>
      </c>
      <c r="I23" s="35">
        <v>0.43544827586206902</v>
      </c>
      <c r="J23" s="35">
        <v>7.6344827586206906E-2</v>
      </c>
      <c r="K23" s="35">
        <v>0.19934482758620689</v>
      </c>
      <c r="L23" s="35">
        <v>0.39727586206896559</v>
      </c>
      <c r="M23" s="35">
        <v>0.11451724137931037</v>
      </c>
      <c r="N23" s="35">
        <v>2.1206896551724138E-2</v>
      </c>
      <c r="O23" s="35">
        <v>2.827586206896552E-3</v>
      </c>
      <c r="P23" s="35">
        <v>1.413793103448276E-3</v>
      </c>
      <c r="Q23" s="35">
        <v>5.6551724137931039E-3</v>
      </c>
      <c r="R23" s="35">
        <v>2.827586206896552E-3</v>
      </c>
      <c r="S23" s="35">
        <v>0.92744827586206913</v>
      </c>
      <c r="T23" s="35">
        <v>0.12441379310344827</v>
      </c>
      <c r="U23" s="35">
        <v>0.26296551724137934</v>
      </c>
      <c r="V23" s="35">
        <v>0.3661724137931035</v>
      </c>
      <c r="W23" s="34">
        <v>2220.598977355734</v>
      </c>
      <c r="X23" s="35">
        <v>0.38297872340425537</v>
      </c>
      <c r="Y23" s="35">
        <v>5.4</v>
      </c>
      <c r="Z23" s="35">
        <v>2.5982905982905979</v>
      </c>
      <c r="AA23" s="36">
        <v>-48.8</v>
      </c>
      <c r="AB23" s="36">
        <v>-22.2</v>
      </c>
      <c r="AC23" s="20"/>
      <c r="AD23" s="105">
        <f t="shared" si="0"/>
        <v>1.027964676198486</v>
      </c>
    </row>
    <row r="24" spans="1:30" s="24" customFormat="1">
      <c r="A24" s="20">
        <v>1420</v>
      </c>
      <c r="B24" s="35">
        <v>432.92682926829269</v>
      </c>
      <c r="C24" s="20">
        <v>500</v>
      </c>
      <c r="D24" s="21">
        <v>0.23809523809523808</v>
      </c>
      <c r="E24" s="21">
        <v>0.26190476190476192</v>
      </c>
      <c r="F24" s="34">
        <v>429</v>
      </c>
      <c r="G24" s="34">
        <v>13376</v>
      </c>
      <c r="H24" s="35">
        <v>4.8367000000000004</v>
      </c>
      <c r="I24" s="35">
        <v>0.86460000000000015</v>
      </c>
      <c r="J24" s="35">
        <v>9.7900000000000015E-2</v>
      </c>
      <c r="K24" s="35">
        <v>0.36740000000000006</v>
      </c>
      <c r="L24" s="35">
        <v>0.32780000000000004</v>
      </c>
      <c r="M24" s="35">
        <v>0.10010000000000001</v>
      </c>
      <c r="N24" s="35">
        <v>1.3200000000000002E-2</v>
      </c>
      <c r="O24" s="35">
        <v>6.6000000000000008E-3</v>
      </c>
      <c r="P24" s="35">
        <v>2.2000000000000001E-3</v>
      </c>
      <c r="Q24" s="35">
        <v>1.5400000000000002E-2</v>
      </c>
      <c r="R24" s="35">
        <v>3.3000000000000004E-3</v>
      </c>
      <c r="S24" s="35">
        <v>0.96140000000000014</v>
      </c>
      <c r="T24" s="35">
        <v>0</v>
      </c>
      <c r="U24" s="35">
        <v>0</v>
      </c>
      <c r="V24" s="35">
        <v>0.31900000000000001</v>
      </c>
      <c r="W24" s="34">
        <v>2346.1315840246962</v>
      </c>
      <c r="X24" s="35">
        <v>0.26646706586826346</v>
      </c>
      <c r="Y24" s="35">
        <v>7.583333333333333</v>
      </c>
      <c r="Z24" s="35">
        <v>31.179487179487179</v>
      </c>
      <c r="AA24" s="20"/>
      <c r="AB24" s="20"/>
      <c r="AC24" s="20"/>
    </row>
    <row r="25" spans="1:30" s="24" customFormat="1">
      <c r="A25" s="20">
        <v>1480</v>
      </c>
      <c r="B25" s="35">
        <v>451.21951219512198</v>
      </c>
      <c r="C25" s="20">
        <v>462</v>
      </c>
      <c r="D25" s="21">
        <v>0.22</v>
      </c>
      <c r="E25" s="21">
        <v>0.28000000000000003</v>
      </c>
      <c r="F25" s="34">
        <v>305.45454545454544</v>
      </c>
      <c r="G25" s="34">
        <v>9965.454545454546</v>
      </c>
      <c r="H25" s="35">
        <v>3.92</v>
      </c>
      <c r="I25" s="35">
        <v>0.64654545454545453</v>
      </c>
      <c r="J25" s="35">
        <v>9.1636363636363641E-2</v>
      </c>
      <c r="K25" s="35">
        <v>0.20872727272727276</v>
      </c>
      <c r="L25" s="35">
        <v>0.16290909090909092</v>
      </c>
      <c r="M25" s="35">
        <v>6.7454545454545461E-2</v>
      </c>
      <c r="N25" s="35">
        <v>1.2727272727272728E-3</v>
      </c>
      <c r="O25" s="35">
        <v>3.8181818181818187E-3</v>
      </c>
      <c r="P25" s="35">
        <v>0</v>
      </c>
      <c r="Q25" s="35">
        <v>1.1454545454545455E-2</v>
      </c>
      <c r="R25" s="35">
        <v>0</v>
      </c>
      <c r="S25" s="35">
        <v>0.5905454545454546</v>
      </c>
      <c r="T25" s="35">
        <v>0</v>
      </c>
      <c r="U25" s="35">
        <v>0.14890909090909094</v>
      </c>
      <c r="V25" s="35">
        <v>0.15781818181818183</v>
      </c>
      <c r="W25" s="34">
        <v>2182.2742474916386</v>
      </c>
      <c r="X25" s="35">
        <v>0.43902439024390238</v>
      </c>
      <c r="Y25" s="35">
        <v>53</v>
      </c>
      <c r="Z25" s="35">
        <v>32.625</v>
      </c>
      <c r="AA25" s="36">
        <v>-51.4</v>
      </c>
      <c r="AB25" s="36">
        <v>-26.1</v>
      </c>
      <c r="AC25" s="20"/>
      <c r="AD25" s="105">
        <f t="shared" si="0"/>
        <v>1.0266708834071263</v>
      </c>
    </row>
    <row r="26" spans="1:30" s="24" customFormat="1">
      <c r="A26" s="20">
        <v>1540</v>
      </c>
      <c r="B26" s="35">
        <v>469.51219512195127</v>
      </c>
      <c r="C26" s="20">
        <v>489</v>
      </c>
      <c r="D26" s="21">
        <v>0.23285714285714287</v>
      </c>
      <c r="E26" s="21">
        <v>0.26714285714285713</v>
      </c>
      <c r="F26" s="34">
        <v>883.37423312883425</v>
      </c>
      <c r="G26" s="34">
        <v>13078.527607361961</v>
      </c>
      <c r="H26" s="35">
        <v>6.0631595092024542</v>
      </c>
      <c r="I26" s="35">
        <v>0.69752147239263784</v>
      </c>
      <c r="J26" s="35">
        <v>9.7515337423312878E-2</v>
      </c>
      <c r="K26" s="35">
        <v>0.20420858895705518</v>
      </c>
      <c r="L26" s="35">
        <v>0.34302453987730053</v>
      </c>
      <c r="M26" s="35">
        <v>8.1453987730061322E-2</v>
      </c>
      <c r="N26" s="35">
        <v>9.6368098159509197E-2</v>
      </c>
      <c r="O26" s="35">
        <v>3.4417177914110426E-3</v>
      </c>
      <c r="P26" s="35">
        <v>5.7361963190184035E-3</v>
      </c>
      <c r="Q26" s="35">
        <v>0.20650306748466254</v>
      </c>
      <c r="R26" s="35">
        <v>5.7361963190184035E-3</v>
      </c>
      <c r="S26" s="35">
        <v>0.59541717791411042</v>
      </c>
      <c r="T26" s="35">
        <v>5.0478527607361955E-2</v>
      </c>
      <c r="U26" s="35">
        <v>0.18929447852760733</v>
      </c>
      <c r="V26" s="35">
        <v>0.22026993865030672</v>
      </c>
      <c r="W26" s="34">
        <v>1934.4985576107242</v>
      </c>
      <c r="X26" s="35">
        <v>0.47752808988764051</v>
      </c>
      <c r="Y26" s="35">
        <v>0.84523809523809501</v>
      </c>
      <c r="Z26" s="35">
        <v>14.805194805194803</v>
      </c>
      <c r="AA26" s="20"/>
      <c r="AB26" s="20"/>
      <c r="AC26" s="20"/>
    </row>
    <row r="27" spans="1:30" s="24" customFormat="1">
      <c r="A27" s="20">
        <v>1600</v>
      </c>
      <c r="B27" s="35">
        <v>487.80487804878049</v>
      </c>
      <c r="C27" s="20">
        <v>450</v>
      </c>
      <c r="D27" s="21">
        <v>0.21428571428571427</v>
      </c>
      <c r="E27" s="21">
        <v>0.2857142857142857</v>
      </c>
      <c r="F27" s="34">
        <v>386.66666666666663</v>
      </c>
      <c r="G27" s="34">
        <v>14573.333333333334</v>
      </c>
      <c r="H27" s="35">
        <v>13.787999999999998</v>
      </c>
      <c r="I27" s="35">
        <v>1.0026666666666668</v>
      </c>
      <c r="J27" s="35">
        <v>0.11466666666666665</v>
      </c>
      <c r="K27" s="35">
        <v>0.21333333333333335</v>
      </c>
      <c r="L27" s="35">
        <v>0.16666666666666666</v>
      </c>
      <c r="M27" s="35">
        <v>0.104</v>
      </c>
      <c r="N27" s="35">
        <v>1.3333333333333333E-3</v>
      </c>
      <c r="O27" s="35">
        <v>4.0000000000000001E-3</v>
      </c>
      <c r="P27" s="35">
        <v>2.6666666666666666E-3</v>
      </c>
      <c r="Q27" s="35">
        <v>9.3333333333333341E-3</v>
      </c>
      <c r="R27" s="35">
        <v>1.3333333333333333E-3</v>
      </c>
      <c r="S27" s="35">
        <v>0.72266666666666668</v>
      </c>
      <c r="T27" s="35">
        <v>0</v>
      </c>
      <c r="U27" s="35">
        <v>0.252</v>
      </c>
      <c r="V27" s="35">
        <v>0.18133333333333337</v>
      </c>
      <c r="W27" s="34">
        <v>985.30604885964135</v>
      </c>
      <c r="X27" s="35">
        <v>0.53749999999999998</v>
      </c>
      <c r="Y27" s="35">
        <v>78</v>
      </c>
      <c r="Z27" s="35">
        <v>37.689655172413801</v>
      </c>
      <c r="AA27" s="36">
        <v>-50.5</v>
      </c>
      <c r="AB27" s="36">
        <v>-16.600000000000001</v>
      </c>
      <c r="AC27" s="20"/>
      <c r="AD27" s="105">
        <f t="shared" si="0"/>
        <v>1.0357030015797788</v>
      </c>
    </row>
    <row r="28" spans="1:30" s="24" customFormat="1">
      <c r="A28" s="20">
        <v>1660</v>
      </c>
      <c r="B28" s="35">
        <v>506.09756097560978</v>
      </c>
      <c r="C28" s="20">
        <v>362</v>
      </c>
      <c r="D28" s="21">
        <v>0.17238095238095238</v>
      </c>
      <c r="E28" s="21">
        <v>0.32761904761904759</v>
      </c>
      <c r="F28" s="34">
        <v>969.28176795580089</v>
      </c>
      <c r="G28" s="34">
        <v>41793.149171270714</v>
      </c>
      <c r="H28" s="35">
        <v>21.89816574585635</v>
      </c>
      <c r="I28" s="35">
        <v>1.6971933701657458</v>
      </c>
      <c r="J28" s="35">
        <v>0.12733701657458563</v>
      </c>
      <c r="K28" s="35">
        <v>0.41241988950276237</v>
      </c>
      <c r="L28" s="35">
        <v>0.37250828729281765</v>
      </c>
      <c r="M28" s="35">
        <v>0.12543646408839779</v>
      </c>
      <c r="N28" s="35">
        <v>0.19195580110497237</v>
      </c>
      <c r="O28" s="35">
        <v>2.660773480662983E-2</v>
      </c>
      <c r="P28" s="35">
        <v>1.5204419889502762E-2</v>
      </c>
      <c r="Q28" s="35">
        <v>4.3712707182320433E-2</v>
      </c>
      <c r="R28" s="35">
        <v>1.140331491712707E-2</v>
      </c>
      <c r="S28" s="35">
        <v>1.1004198895027621</v>
      </c>
      <c r="T28" s="35">
        <v>0</v>
      </c>
      <c r="U28" s="35">
        <v>0.26417679558011048</v>
      </c>
      <c r="V28" s="35">
        <v>0.37060773480662978</v>
      </c>
      <c r="W28" s="34">
        <v>1771.2444623439389</v>
      </c>
      <c r="X28" s="35">
        <v>0.30875576036866359</v>
      </c>
      <c r="Y28" s="35">
        <v>0.65346534653465349</v>
      </c>
      <c r="Z28" s="35">
        <v>43.117647058823536</v>
      </c>
      <c r="AA28" s="20"/>
      <c r="AB28" s="20"/>
      <c r="AC28" s="20"/>
    </row>
    <row r="29" spans="1:30" s="24" customFormat="1">
      <c r="A29" s="20">
        <v>1720</v>
      </c>
      <c r="B29" s="35">
        <v>524.39024390243901</v>
      </c>
      <c r="C29" s="20">
        <v>414</v>
      </c>
      <c r="D29" s="21">
        <v>0.19714285714285715</v>
      </c>
      <c r="E29" s="21">
        <v>0.30285714285714282</v>
      </c>
      <c r="F29" s="34">
        <v>875.65217391304338</v>
      </c>
      <c r="G29" s="34">
        <v>19248.985507246376</v>
      </c>
      <c r="H29" s="35">
        <v>11.891971014492752</v>
      </c>
      <c r="I29" s="35">
        <v>0.98933333333333329</v>
      </c>
      <c r="J29" s="35">
        <v>7.9884057971014485E-2</v>
      </c>
      <c r="K29" s="35">
        <v>0.16284057971014493</v>
      </c>
      <c r="L29" s="35">
        <v>0.41631884057971014</v>
      </c>
      <c r="M29" s="35">
        <v>7.3739130434782599E-2</v>
      </c>
      <c r="N29" s="35">
        <v>1.536231884057971E-3</v>
      </c>
      <c r="O29" s="35">
        <v>1.536231884057971E-3</v>
      </c>
      <c r="P29" s="35">
        <v>4.6086956521739124E-3</v>
      </c>
      <c r="Q29" s="35">
        <v>9.2173913043478248E-3</v>
      </c>
      <c r="R29" s="35">
        <v>1.536231884057971E-3</v>
      </c>
      <c r="S29" s="35">
        <v>0.40095652173913038</v>
      </c>
      <c r="T29" s="35">
        <v>0</v>
      </c>
      <c r="U29" s="35">
        <v>6.6057971014492733E-2</v>
      </c>
      <c r="V29" s="35">
        <v>9.2173913043478248E-3</v>
      </c>
      <c r="W29" s="34">
        <v>1494.3351222420993</v>
      </c>
      <c r="X29" s="35">
        <v>0.490566037735849</v>
      </c>
      <c r="Y29" s="35">
        <v>48</v>
      </c>
      <c r="Z29" s="35">
        <v>21.98245614035088</v>
      </c>
      <c r="AA29" s="36">
        <v>-52.5</v>
      </c>
      <c r="AB29" s="36">
        <v>-20.3</v>
      </c>
      <c r="AC29" s="20"/>
      <c r="AD29" s="105">
        <f t="shared" si="0"/>
        <v>1.0339841688654354</v>
      </c>
    </row>
    <row r="30" spans="1:30" s="24" customFormat="1">
      <c r="A30" s="20">
        <v>1780</v>
      </c>
      <c r="B30" s="35">
        <v>542.68292682926835</v>
      </c>
      <c r="C30" s="20">
        <v>407</v>
      </c>
      <c r="D30" s="21">
        <v>0.19380952380952379</v>
      </c>
      <c r="E30" s="21">
        <v>0.30619047619047624</v>
      </c>
      <c r="F30" s="34">
        <v>963.71007371007386</v>
      </c>
      <c r="G30" s="34">
        <v>23002.65356265357</v>
      </c>
      <c r="H30" s="35">
        <v>15.637380835380839</v>
      </c>
      <c r="I30" s="35">
        <v>0.86575921375921405</v>
      </c>
      <c r="J30" s="35">
        <v>8.3732186732186742E-2</v>
      </c>
      <c r="K30" s="35">
        <v>0.18642260442260444</v>
      </c>
      <c r="L30" s="35">
        <v>0.47079606879606889</v>
      </c>
      <c r="M30" s="35">
        <v>0.18010319410319414</v>
      </c>
      <c r="N30" s="35">
        <v>0.22275921375921379</v>
      </c>
      <c r="O30" s="35">
        <v>1.2638820638820642E-2</v>
      </c>
      <c r="P30" s="35">
        <v>9.4791154791154814E-3</v>
      </c>
      <c r="Q30" s="35">
        <v>8.689189189189192E-2</v>
      </c>
      <c r="R30" s="35">
        <v>2.2117936117936127E-2</v>
      </c>
      <c r="S30" s="35">
        <v>1.6525257985257991</v>
      </c>
      <c r="T30" s="35">
        <v>0.10111056511056514</v>
      </c>
      <c r="U30" s="35">
        <v>0.60192383292383311</v>
      </c>
      <c r="V30" s="35">
        <v>0.49133415233415245</v>
      </c>
      <c r="W30" s="34">
        <v>1393.8349607505265</v>
      </c>
      <c r="X30" s="35">
        <v>0.44915254237288138</v>
      </c>
      <c r="Y30" s="35">
        <v>0.8085106382978724</v>
      </c>
      <c r="Z30" s="35">
        <v>23.868852459016399</v>
      </c>
      <c r="AA30" s="20"/>
      <c r="AB30" s="20"/>
      <c r="AC30" s="20"/>
    </row>
    <row r="31" spans="1:30" s="24" customFormat="1">
      <c r="A31" s="20">
        <v>1900</v>
      </c>
      <c r="B31" s="35">
        <v>579.26829268292681</v>
      </c>
      <c r="C31" s="20">
        <v>395</v>
      </c>
      <c r="D31" s="21">
        <v>0.18809523809523807</v>
      </c>
      <c r="E31" s="21">
        <v>0.31190476190476191</v>
      </c>
      <c r="F31" s="34">
        <v>2901.8987341772158</v>
      </c>
      <c r="G31" s="34">
        <v>12105.063291139242</v>
      </c>
      <c r="H31" s="35">
        <v>7.2630379746835452</v>
      </c>
      <c r="I31" s="35">
        <v>0.98001265822784822</v>
      </c>
      <c r="J31" s="35">
        <v>0.14924050632911395</v>
      </c>
      <c r="K31" s="35">
        <v>0.34159493670886082</v>
      </c>
      <c r="L31" s="35">
        <v>0.31340506329113932</v>
      </c>
      <c r="M31" s="35">
        <v>6.6329113924050637E-2</v>
      </c>
      <c r="N31" s="35">
        <v>0.13265822784810127</v>
      </c>
      <c r="O31" s="35">
        <v>0</v>
      </c>
      <c r="P31" s="35">
        <v>0</v>
      </c>
      <c r="Q31" s="35">
        <v>6.6329113924050651E-3</v>
      </c>
      <c r="R31" s="35">
        <v>1.6582278481012663E-3</v>
      </c>
      <c r="S31" s="35">
        <v>1.1242784810126585</v>
      </c>
      <c r="T31" s="35">
        <v>5.4721518987341781E-2</v>
      </c>
      <c r="U31" s="35">
        <v>0.12270886075949368</v>
      </c>
      <c r="V31" s="35">
        <v>0.19732911392405067</v>
      </c>
      <c r="W31" s="34">
        <v>1468.5174009253672</v>
      </c>
      <c r="X31" s="35">
        <v>0.43689320388349517</v>
      </c>
      <c r="Y31" s="35">
        <v>0.5</v>
      </c>
      <c r="Z31" s="35">
        <v>4.1714285714285708</v>
      </c>
      <c r="AA31" s="36">
        <v>-52.9</v>
      </c>
      <c r="AB31" s="36">
        <v>-25.13</v>
      </c>
      <c r="AC31" s="20"/>
      <c r="AD31" s="105">
        <f t="shared" si="0"/>
        <v>1.0293210854186463</v>
      </c>
    </row>
    <row r="32" spans="1:30" s="24" customFormat="1">
      <c r="A32" s="20">
        <v>1960</v>
      </c>
      <c r="B32" s="35">
        <v>597.56097560975616</v>
      </c>
      <c r="C32" s="20">
        <v>379</v>
      </c>
      <c r="D32" s="21">
        <v>0.18047619047619048</v>
      </c>
      <c r="E32" s="21">
        <v>0.31952380952380954</v>
      </c>
      <c r="F32" s="34">
        <v>5665.4353562005281</v>
      </c>
      <c r="G32" s="34">
        <v>14021.952506596304</v>
      </c>
      <c r="H32" s="35">
        <v>21.39232981530343</v>
      </c>
      <c r="I32" s="35">
        <v>1.2906569920844329</v>
      </c>
      <c r="J32" s="35">
        <v>0.12216094986807388</v>
      </c>
      <c r="K32" s="35">
        <v>0.44084168865435358</v>
      </c>
      <c r="L32" s="35">
        <v>0.31868073878627967</v>
      </c>
      <c r="M32" s="35">
        <v>9.5604221635883904E-2</v>
      </c>
      <c r="N32" s="35">
        <v>0.44261213720316622</v>
      </c>
      <c r="O32" s="35">
        <v>3.5408970976253296E-3</v>
      </c>
      <c r="P32" s="35">
        <v>7.0817941952506592E-3</v>
      </c>
      <c r="Q32" s="35">
        <v>1.7704485488126649E-2</v>
      </c>
      <c r="R32" s="35">
        <v>3.5408970976253296E-3</v>
      </c>
      <c r="S32" s="35">
        <v>2.6291160949868075</v>
      </c>
      <c r="T32" s="35">
        <v>9.3833773087071234E-2</v>
      </c>
      <c r="U32" s="35">
        <v>0.23724010554089711</v>
      </c>
      <c r="V32" s="35">
        <v>0.38241688654353562</v>
      </c>
      <c r="W32" s="34">
        <v>618.17046518888537</v>
      </c>
      <c r="X32" s="35">
        <v>0.27710843373493976</v>
      </c>
      <c r="Y32" s="35">
        <v>0.216</v>
      </c>
      <c r="Z32" s="35">
        <v>2.4750000000000001</v>
      </c>
      <c r="AA32" s="20"/>
      <c r="AB32" s="20"/>
      <c r="AC32" s="20"/>
    </row>
    <row r="33" spans="1:30" s="24" customFormat="1">
      <c r="A33" s="20">
        <v>2080</v>
      </c>
      <c r="B33" s="35">
        <v>634.14634146341473</v>
      </c>
      <c r="C33" s="20">
        <v>382</v>
      </c>
      <c r="D33" s="21">
        <v>0.1819047619047619</v>
      </c>
      <c r="E33" s="21">
        <v>0.3180952380952381</v>
      </c>
      <c r="F33" s="34">
        <v>3165.1308900523559</v>
      </c>
      <c r="G33" s="34">
        <v>15440.942408376963</v>
      </c>
      <c r="H33" s="35">
        <v>24.880376963350788</v>
      </c>
      <c r="I33" s="35">
        <v>1.0597068062827226</v>
      </c>
      <c r="J33" s="35">
        <v>0.12415706806282721</v>
      </c>
      <c r="K33" s="35">
        <v>0.35148691099476442</v>
      </c>
      <c r="L33" s="35">
        <v>0.2780418848167539</v>
      </c>
      <c r="M33" s="35">
        <v>0.10142408376963352</v>
      </c>
      <c r="N33" s="35">
        <v>3.1476439790575912E-2</v>
      </c>
      <c r="O33" s="35">
        <v>1.0492146596858638E-2</v>
      </c>
      <c r="P33" s="35">
        <v>1.2240837696335079E-2</v>
      </c>
      <c r="Q33" s="35">
        <v>6.9947643979057592E-3</v>
      </c>
      <c r="R33" s="35">
        <v>3.4973821989528796E-3</v>
      </c>
      <c r="S33" s="35">
        <v>1.3150157068062829</v>
      </c>
      <c r="T33" s="35">
        <v>0</v>
      </c>
      <c r="U33" s="35">
        <v>0.29378010471204191</v>
      </c>
      <c r="V33" s="35">
        <v>0.16612565445026178</v>
      </c>
      <c r="W33" s="34">
        <v>595.2541458810839</v>
      </c>
      <c r="X33" s="35">
        <v>0.35323383084577109</v>
      </c>
      <c r="Y33" s="35">
        <v>3.2222222222222232</v>
      </c>
      <c r="Z33" s="35">
        <v>4.8784530386740332</v>
      </c>
      <c r="AA33" s="36">
        <v>-55.1</v>
      </c>
      <c r="AB33" s="36">
        <v>-21.6</v>
      </c>
      <c r="AC33" s="20"/>
      <c r="AD33" s="105">
        <f t="shared" si="0"/>
        <v>1.0354534871414964</v>
      </c>
    </row>
    <row r="34" spans="1:30" s="24" customFormat="1">
      <c r="A34" s="20">
        <v>2140</v>
      </c>
      <c r="B34" s="35">
        <v>652.43902439024396</v>
      </c>
      <c r="C34" s="20">
        <v>392</v>
      </c>
      <c r="D34" s="21">
        <v>0.18666666666666665</v>
      </c>
      <c r="E34" s="21">
        <v>0.31333333333333335</v>
      </c>
      <c r="F34" s="34">
        <v>1141.4285714285718</v>
      </c>
      <c r="G34" s="34">
        <v>21569.642857142859</v>
      </c>
      <c r="H34" s="35">
        <v>23.536928571428572</v>
      </c>
      <c r="I34" s="35">
        <v>1.2589285714285716</v>
      </c>
      <c r="J34" s="35">
        <v>0.11246428571428574</v>
      </c>
      <c r="K34" s="35">
        <v>0.39446428571428571</v>
      </c>
      <c r="L34" s="35">
        <v>0.20646428571428577</v>
      </c>
      <c r="M34" s="35">
        <v>9.5678571428571446E-2</v>
      </c>
      <c r="N34" s="35">
        <v>6.7142857142857157E-2</v>
      </c>
      <c r="O34" s="35">
        <v>8.3928571428571446E-3</v>
      </c>
      <c r="P34" s="35">
        <v>1.0071428571428573E-2</v>
      </c>
      <c r="Q34" s="35">
        <v>1.1750000000000002E-2</v>
      </c>
      <c r="R34" s="35">
        <v>1.678571428571429E-3</v>
      </c>
      <c r="S34" s="35">
        <v>1.7910357142857145</v>
      </c>
      <c r="T34" s="35">
        <v>6.2107142857142868E-2</v>
      </c>
      <c r="U34" s="35">
        <v>0.25682142857142859</v>
      </c>
      <c r="V34" s="35">
        <v>0.27696428571428577</v>
      </c>
      <c r="W34" s="34">
        <v>869.8889791497428</v>
      </c>
      <c r="X34" s="35">
        <v>0.28510638297872348</v>
      </c>
      <c r="Y34" s="35">
        <v>1.425</v>
      </c>
      <c r="Z34" s="35">
        <v>18.897058823529406</v>
      </c>
      <c r="AA34" s="20"/>
      <c r="AB34" s="20"/>
      <c r="AC34" s="20"/>
    </row>
    <row r="35" spans="1:30" s="24" customFormat="1">
      <c r="A35" s="20">
        <v>2200</v>
      </c>
      <c r="B35" s="35">
        <v>670.73170731707319</v>
      </c>
      <c r="C35" s="20">
        <v>457</v>
      </c>
      <c r="D35" s="21">
        <v>0.21761904761904763</v>
      </c>
      <c r="E35" s="21">
        <v>0.2823809523809524</v>
      </c>
      <c r="F35" s="34">
        <v>1764.7264770240699</v>
      </c>
      <c r="G35" s="34">
        <v>13728.533916849015</v>
      </c>
      <c r="H35" s="35">
        <v>31.024150984682713</v>
      </c>
      <c r="I35" s="35">
        <v>1.3962100656455143</v>
      </c>
      <c r="J35" s="35">
        <v>0.15571115973741795</v>
      </c>
      <c r="K35" s="35">
        <v>0.43599124726477023</v>
      </c>
      <c r="L35" s="35">
        <v>0.35294529540481401</v>
      </c>
      <c r="M35" s="35">
        <v>0.1868533916849015</v>
      </c>
      <c r="N35" s="35">
        <v>0.47232385120350107</v>
      </c>
      <c r="O35" s="35">
        <v>1.8166301969365427E-2</v>
      </c>
      <c r="P35" s="35">
        <v>1.6868708971553611E-2</v>
      </c>
      <c r="Q35" s="35">
        <v>8.4343544857768044E-2</v>
      </c>
      <c r="R35" s="35">
        <v>1.9463894967177243E-2</v>
      </c>
      <c r="S35" s="35">
        <v>2.1656827133479215</v>
      </c>
      <c r="T35" s="35">
        <v>7.915317286652078E-2</v>
      </c>
      <c r="U35" s="35">
        <v>0.38019474835886213</v>
      </c>
      <c r="V35" s="35">
        <v>0.37111159737417942</v>
      </c>
      <c r="W35" s="34">
        <v>423.45407244346615</v>
      </c>
      <c r="X35" s="35">
        <v>0.35714285714285715</v>
      </c>
      <c r="Y35" s="35">
        <v>0.39560439560439559</v>
      </c>
      <c r="Z35" s="35">
        <v>7.7794117647058831</v>
      </c>
      <c r="AA35" s="36">
        <v>-53.4</v>
      </c>
      <c r="AB35" s="36">
        <v>-25.1</v>
      </c>
      <c r="AC35" s="20"/>
      <c r="AD35" s="105">
        <f t="shared" si="0"/>
        <v>1.0298964715825059</v>
      </c>
    </row>
    <row r="36" spans="1:30" s="24" customFormat="1">
      <c r="A36" s="20">
        <v>2260</v>
      </c>
      <c r="B36" s="35">
        <v>689.02439024390253</v>
      </c>
      <c r="C36" s="20">
        <v>419</v>
      </c>
      <c r="D36" s="21">
        <v>0.19952380952380952</v>
      </c>
      <c r="E36" s="21">
        <v>0.30047619047619045</v>
      </c>
      <c r="F36" s="34">
        <v>3267.947494033413</v>
      </c>
      <c r="G36" s="34">
        <v>16234.319809069211</v>
      </c>
      <c r="H36" s="35">
        <v>53.531088305489256</v>
      </c>
      <c r="I36" s="35">
        <v>2.1595560859188541</v>
      </c>
      <c r="J36" s="35">
        <v>0.27107398568019092</v>
      </c>
      <c r="K36" s="35">
        <v>0.53612410501193308</v>
      </c>
      <c r="L36" s="35">
        <v>0.68370883054892595</v>
      </c>
      <c r="M36" s="35">
        <v>0.25450835322195703</v>
      </c>
      <c r="N36" s="35">
        <v>0.52708830548926011</v>
      </c>
      <c r="O36" s="35">
        <v>1.5059665871121718E-2</v>
      </c>
      <c r="P36" s="35">
        <v>2.7107398568019088E-2</v>
      </c>
      <c r="Q36" s="35">
        <v>5.5720763723150352E-2</v>
      </c>
      <c r="R36" s="35">
        <v>1.6565632458233889E-2</v>
      </c>
      <c r="S36" s="35">
        <v>2.1896754176610975</v>
      </c>
      <c r="T36" s="35">
        <v>7.379236276849642E-2</v>
      </c>
      <c r="U36" s="35">
        <v>0.30872315035799519</v>
      </c>
      <c r="V36" s="35">
        <v>0.39606921241050119</v>
      </c>
      <c r="W36" s="34">
        <v>291.50892374256358</v>
      </c>
      <c r="X36" s="35">
        <v>0.5056179775280899</v>
      </c>
      <c r="Y36" s="35">
        <v>0.48285714285714287</v>
      </c>
      <c r="Z36" s="35">
        <v>4.9677419354838701</v>
      </c>
      <c r="AA36" s="20"/>
      <c r="AB36" s="20"/>
      <c r="AC36" s="20"/>
    </row>
    <row r="37" spans="1:30" s="24" customFormat="1">
      <c r="A37" s="20">
        <v>2320</v>
      </c>
      <c r="B37" s="35">
        <v>707.31707317073176</v>
      </c>
      <c r="C37" s="20">
        <v>416</v>
      </c>
      <c r="D37" s="21">
        <v>0.19809523809523807</v>
      </c>
      <c r="E37" s="21">
        <v>0.3019047619047619</v>
      </c>
      <c r="F37" s="34">
        <v>1310.6730769230769</v>
      </c>
      <c r="G37" s="34">
        <v>14432.644230769232</v>
      </c>
      <c r="H37" s="35">
        <v>74.761706730769234</v>
      </c>
      <c r="I37" s="35">
        <v>2.1046971153846155</v>
      </c>
      <c r="J37" s="35">
        <v>0.37034134615384612</v>
      </c>
      <c r="K37" s="35">
        <v>0.54712980769230779</v>
      </c>
      <c r="L37" s="35">
        <v>0.36119711538461541</v>
      </c>
      <c r="M37" s="35">
        <v>0.29871153846153847</v>
      </c>
      <c r="N37" s="35">
        <v>0.32614423076923077</v>
      </c>
      <c r="O37" s="35">
        <v>1.8288461538461542E-2</v>
      </c>
      <c r="P37" s="35">
        <v>1.8288461538461542E-2</v>
      </c>
      <c r="Q37" s="35">
        <v>1.8288461538461542E-2</v>
      </c>
      <c r="R37" s="35">
        <v>3.0480769230769233E-3</v>
      </c>
      <c r="S37" s="35">
        <v>1.7739807692307692</v>
      </c>
      <c r="T37" s="35">
        <v>8.839423076923078E-2</v>
      </c>
      <c r="U37" s="35">
        <v>0.28804326923076928</v>
      </c>
      <c r="V37" s="35">
        <v>0.37034134615384612</v>
      </c>
      <c r="W37" s="34">
        <v>187.76270917598544</v>
      </c>
      <c r="X37" s="35">
        <v>0.6768802228412254</v>
      </c>
      <c r="Y37" s="35">
        <v>0.91588785046728971</v>
      </c>
      <c r="Z37" s="35">
        <v>11.011627906976745</v>
      </c>
      <c r="AA37" s="20"/>
      <c r="AB37" s="20"/>
      <c r="AC37" s="20"/>
    </row>
    <row r="38" spans="1:30" s="24" customFormat="1">
      <c r="A38" s="20">
        <v>2440</v>
      </c>
      <c r="B38" s="35">
        <v>743.90243902439033</v>
      </c>
      <c r="C38" s="20">
        <v>312</v>
      </c>
      <c r="D38" s="21">
        <v>0.14857142857142855</v>
      </c>
      <c r="E38" s="21">
        <v>0.35142857142857142</v>
      </c>
      <c r="F38" s="34">
        <v>5298.4615384615399</v>
      </c>
      <c r="G38" s="34">
        <v>11661.346153846156</v>
      </c>
      <c r="H38" s="35">
        <v>115.49700000000001</v>
      </c>
      <c r="I38" s="35">
        <v>6.8856346153846166</v>
      </c>
      <c r="J38" s="35">
        <v>1.7669423076923079</v>
      </c>
      <c r="K38" s="35">
        <v>2.3890384615384619</v>
      </c>
      <c r="L38" s="35">
        <v>1.705442307692308</v>
      </c>
      <c r="M38" s="35">
        <v>2.7840576923076927</v>
      </c>
      <c r="N38" s="35">
        <v>2.2069038461538466</v>
      </c>
      <c r="O38" s="35">
        <v>0.15848076923076926</v>
      </c>
      <c r="P38" s="35">
        <v>0.31696153846153852</v>
      </c>
      <c r="Q38" s="35">
        <v>0.81605769230769243</v>
      </c>
      <c r="R38" s="35">
        <v>0.20342307692307696</v>
      </c>
      <c r="S38" s="35">
        <v>6.4101923076923084</v>
      </c>
      <c r="T38" s="35">
        <v>0.32169230769230778</v>
      </c>
      <c r="U38" s="35">
        <v>1.9017692307692311</v>
      </c>
      <c r="V38" s="35">
        <v>0.93669230769230782</v>
      </c>
      <c r="W38" s="34">
        <v>95.285954502406312</v>
      </c>
      <c r="X38" s="35">
        <v>0.73960396039603959</v>
      </c>
      <c r="Y38" s="35">
        <v>1.2615219721329045</v>
      </c>
      <c r="Z38" s="35">
        <v>2.2008928571428568</v>
      </c>
      <c r="AA38" s="20"/>
      <c r="AB38" s="20"/>
      <c r="AC38" s="20"/>
    </row>
    <row r="39" spans="1:30" s="24" customFormat="1">
      <c r="A39" s="20">
        <v>2560</v>
      </c>
      <c r="B39" s="35">
        <v>780.48780487804879</v>
      </c>
      <c r="C39" s="20">
        <v>389</v>
      </c>
      <c r="D39" s="21">
        <v>0.18523809523809523</v>
      </c>
      <c r="E39" s="21">
        <v>0.3147619047619048</v>
      </c>
      <c r="F39" s="34">
        <v>33.984575835475582</v>
      </c>
      <c r="G39" s="34">
        <v>61497.468894601552</v>
      </c>
      <c r="H39" s="35">
        <v>1676.119280205656</v>
      </c>
      <c r="I39" s="35">
        <v>166.18457583547561</v>
      </c>
      <c r="J39" s="35">
        <v>32.089935732647824</v>
      </c>
      <c r="K39" s="35">
        <v>31.921712082262218</v>
      </c>
      <c r="L39" s="35">
        <v>17.405200514138819</v>
      </c>
      <c r="M39" s="35">
        <v>42.195249357326489</v>
      </c>
      <c r="N39" s="35">
        <v>54.823917737789216</v>
      </c>
      <c r="O39" s="35">
        <v>2.3092519280205659</v>
      </c>
      <c r="P39" s="35">
        <v>2.0713598971722371</v>
      </c>
      <c r="Q39" s="35">
        <v>16.558984575835478</v>
      </c>
      <c r="R39" s="35">
        <v>4.1885989717223655</v>
      </c>
      <c r="S39" s="35">
        <v>36.905550128534713</v>
      </c>
      <c r="T39" s="35">
        <v>2.9022827763496148</v>
      </c>
      <c r="U39" s="35">
        <v>13.005897172236505</v>
      </c>
      <c r="V39" s="35">
        <v>11.638017994858613</v>
      </c>
      <c r="W39" s="34">
        <v>33.38074156059767</v>
      </c>
      <c r="X39" s="35">
        <v>1.0052698818268924</v>
      </c>
      <c r="Y39" s="35">
        <v>0.76965038432928345</v>
      </c>
      <c r="Z39" s="35">
        <v>1809.57</v>
      </c>
      <c r="AA39" s="36">
        <v>-50.3</v>
      </c>
      <c r="AB39" s="36">
        <v>-15.4</v>
      </c>
      <c r="AC39" s="36">
        <v>-50.1</v>
      </c>
      <c r="AD39" s="105">
        <f>(AB39+1000)/(AA39+1000)</f>
        <v>1.0367484468779615</v>
      </c>
    </row>
    <row r="40" spans="1:30" s="24" customFormat="1">
      <c r="A40" s="20">
        <v>2620</v>
      </c>
      <c r="B40" s="35">
        <v>798.78048780487813</v>
      </c>
      <c r="C40" s="20">
        <v>303</v>
      </c>
      <c r="D40" s="21">
        <v>0.14428571428571427</v>
      </c>
      <c r="E40" s="21">
        <v>0.35571428571428576</v>
      </c>
      <c r="F40" s="34">
        <v>49.306930693069326</v>
      </c>
      <c r="G40" s="34">
        <v>29066.435643564368</v>
      </c>
      <c r="H40" s="35">
        <v>813.56435643564373</v>
      </c>
      <c r="I40" s="35">
        <v>43.185475247524764</v>
      </c>
      <c r="J40" s="35">
        <v>7.9655346534653484</v>
      </c>
      <c r="K40" s="35">
        <v>11.325801980198024</v>
      </c>
      <c r="L40" s="35">
        <v>4.265049504950496</v>
      </c>
      <c r="M40" s="35">
        <v>12.023495049504954</v>
      </c>
      <c r="N40" s="35">
        <v>22.057455445544559</v>
      </c>
      <c r="O40" s="35">
        <v>1.1784356435643566</v>
      </c>
      <c r="P40" s="35">
        <v>0.59168316831683188</v>
      </c>
      <c r="Q40" s="35">
        <v>7.926089108910892</v>
      </c>
      <c r="R40" s="35">
        <v>1.7109504950495054</v>
      </c>
      <c r="S40" s="35">
        <v>40.757108910891098</v>
      </c>
      <c r="T40" s="35">
        <v>2.9288316831683177</v>
      </c>
      <c r="U40" s="35">
        <v>10.048752475247527</v>
      </c>
      <c r="V40" s="35">
        <v>11.767099009900992</v>
      </c>
      <c r="W40" s="34">
        <v>33.926397845285273</v>
      </c>
      <c r="X40" s="35">
        <v>0.70330866347409648</v>
      </c>
      <c r="Y40" s="35">
        <v>0.54509891583771097</v>
      </c>
      <c r="Z40" s="35">
        <v>589.5</v>
      </c>
      <c r="AA40" s="20"/>
      <c r="AB40" s="20"/>
      <c r="AC40" s="20"/>
    </row>
    <row r="41" spans="1:30" s="24" customFormat="1">
      <c r="A41" s="20">
        <v>2680</v>
      </c>
      <c r="B41" s="35">
        <v>817.07317073170736</v>
      </c>
      <c r="C41" s="20">
        <v>299</v>
      </c>
      <c r="D41" s="21">
        <v>0.14238095238095239</v>
      </c>
      <c r="E41" s="21">
        <v>0.35761904761904761</v>
      </c>
      <c r="F41" s="34">
        <v>1029.7993311036789</v>
      </c>
      <c r="G41" s="34">
        <v>63483.361204013381</v>
      </c>
      <c r="H41" s="35">
        <v>1664.2561872909698</v>
      </c>
      <c r="I41" s="35">
        <v>99.463545150501673</v>
      </c>
      <c r="J41" s="35">
        <v>16.235665551839464</v>
      </c>
      <c r="K41" s="35">
        <v>18.933237458193982</v>
      </c>
      <c r="L41" s="35">
        <v>9.0346053511705673</v>
      </c>
      <c r="M41" s="35">
        <v>30.504665551839462</v>
      </c>
      <c r="N41" s="35">
        <v>46.722749163879591</v>
      </c>
      <c r="O41" s="35">
        <v>1.6100033444816053</v>
      </c>
      <c r="P41" s="35">
        <v>1.316133779264214</v>
      </c>
      <c r="Q41" s="35">
        <v>10.122173913043477</v>
      </c>
      <c r="R41" s="35">
        <v>3.2702408026755854</v>
      </c>
      <c r="S41" s="35">
        <v>45.052464882943141</v>
      </c>
      <c r="T41" s="35">
        <v>3.3556387959866223</v>
      </c>
      <c r="U41" s="35">
        <v>8.9542307692307688</v>
      </c>
      <c r="V41" s="35">
        <v>7.9997826086956509</v>
      </c>
      <c r="W41" s="34">
        <v>35.99401879806323</v>
      </c>
      <c r="X41" s="35">
        <v>0.85752188909525051</v>
      </c>
      <c r="Y41" s="35">
        <v>0.65288678636705733</v>
      </c>
      <c r="Z41" s="35">
        <v>61.646341463414636</v>
      </c>
      <c r="AA41" s="36">
        <v>-53.7</v>
      </c>
      <c r="AB41" s="36">
        <v>-19.5</v>
      </c>
      <c r="AC41" s="36">
        <v>-50.5</v>
      </c>
      <c r="AD41" s="105">
        <f>(AB41+1000)/(AA41+1000)</f>
        <v>1.0361407587445841</v>
      </c>
    </row>
    <row r="42" spans="1:30" s="24" customFormat="1">
      <c r="A42" s="20">
        <v>2740</v>
      </c>
      <c r="B42" s="35">
        <v>835.36585365853659</v>
      </c>
      <c r="C42" s="20">
        <v>286</v>
      </c>
      <c r="D42" s="21">
        <v>0.13619047619047617</v>
      </c>
      <c r="E42" s="21">
        <v>0.3638095238095238</v>
      </c>
      <c r="F42" s="34">
        <v>1202.0979020979023</v>
      </c>
      <c r="G42" s="34">
        <v>41565.874125874136</v>
      </c>
      <c r="H42" s="35">
        <v>1282.2377622377626</v>
      </c>
      <c r="I42" s="35">
        <v>48.286937062937071</v>
      </c>
      <c r="J42" s="35">
        <v>5.19039160839161</v>
      </c>
      <c r="K42" s="35">
        <v>6.8973706293706307</v>
      </c>
      <c r="L42" s="35">
        <v>2.0943216783216787</v>
      </c>
      <c r="M42" s="35">
        <v>9.1840279720279732</v>
      </c>
      <c r="N42" s="35">
        <v>12.408321678321679</v>
      </c>
      <c r="O42" s="35">
        <v>0.33925874125874128</v>
      </c>
      <c r="P42" s="35">
        <v>0.32857342657342664</v>
      </c>
      <c r="Q42" s="35">
        <v>1.1086013986013987</v>
      </c>
      <c r="R42" s="35">
        <v>4.8083916083916087E-2</v>
      </c>
      <c r="S42" s="35">
        <v>17.011020979020984</v>
      </c>
      <c r="T42" s="35">
        <v>1.0284615384615388</v>
      </c>
      <c r="U42" s="35">
        <v>2.6446153846153853</v>
      </c>
      <c r="V42" s="35">
        <v>2.1691188811188815</v>
      </c>
      <c r="W42" s="34">
        <v>31.240212337073054</v>
      </c>
      <c r="X42" s="35">
        <v>0.75251742835011626</v>
      </c>
      <c r="Y42" s="35">
        <v>0.74015069967707214</v>
      </c>
      <c r="Z42" s="35">
        <v>34.577777777777783</v>
      </c>
      <c r="AA42" s="20"/>
      <c r="AB42" s="20"/>
      <c r="AC42" s="20"/>
    </row>
    <row r="43" spans="1:30" s="24" customFormat="1">
      <c r="A43" s="20">
        <v>2800</v>
      </c>
      <c r="B43" s="35">
        <v>853.65853658536594</v>
      </c>
      <c r="C43" s="20">
        <v>266</v>
      </c>
      <c r="D43" s="21">
        <v>0.12666666666666665</v>
      </c>
      <c r="E43" s="21">
        <v>0.37333333333333335</v>
      </c>
      <c r="F43" s="34">
        <v>235.78947368421055</v>
      </c>
      <c r="G43" s="34">
        <v>16357.894736842107</v>
      </c>
      <c r="H43" s="35">
        <v>2092.6315789473688</v>
      </c>
      <c r="I43" s="35">
        <v>47.679578947368427</v>
      </c>
      <c r="J43" s="35">
        <v>4.3120000000000012</v>
      </c>
      <c r="K43" s="35">
        <v>7.9667368421052647</v>
      </c>
      <c r="L43" s="35">
        <v>2.3637894736842111</v>
      </c>
      <c r="M43" s="35">
        <v>9.4463157894736867</v>
      </c>
      <c r="N43" s="35">
        <v>17.362947368421054</v>
      </c>
      <c r="O43" s="35">
        <v>0.63957894736842114</v>
      </c>
      <c r="P43" s="35">
        <v>0.36842105263157904</v>
      </c>
      <c r="Q43" s="35">
        <v>4.6538947368421058</v>
      </c>
      <c r="R43" s="35">
        <v>1.7301052631578948</v>
      </c>
      <c r="S43" s="35">
        <v>35.577684210526321</v>
      </c>
      <c r="T43" s="35">
        <v>2.1103157894736846</v>
      </c>
      <c r="U43" s="35">
        <v>6.1835789473684217</v>
      </c>
      <c r="V43" s="35">
        <v>6.3397894736842115</v>
      </c>
      <c r="W43" s="34">
        <v>7.6427647804874006</v>
      </c>
      <c r="X43" s="35">
        <v>0.54125046244913066</v>
      </c>
      <c r="Y43" s="35">
        <v>0.54405024613817698</v>
      </c>
      <c r="Z43" s="35">
        <v>69.375</v>
      </c>
      <c r="AA43" s="36">
        <v>-53</v>
      </c>
      <c r="AB43" s="36">
        <v>-19.899999999999999</v>
      </c>
      <c r="AC43" s="36">
        <v>-49.5</v>
      </c>
      <c r="AD43" s="105">
        <f>(AB43+1000)/(AA43+1000)</f>
        <v>1.0349524815205913</v>
      </c>
    </row>
    <row r="44" spans="1:30" s="24" customFormat="1">
      <c r="A44" s="20">
        <v>2860</v>
      </c>
      <c r="B44" s="35">
        <v>871.95121951219517</v>
      </c>
      <c r="C44" s="20">
        <v>337</v>
      </c>
      <c r="D44" s="21">
        <v>0.16047619047619049</v>
      </c>
      <c r="E44" s="21">
        <v>0.33952380952380951</v>
      </c>
      <c r="F44" s="34">
        <v>1015.5489614243322</v>
      </c>
      <c r="G44" s="34">
        <v>30106.795252225511</v>
      </c>
      <c r="H44" s="35">
        <v>2242.6706231454004</v>
      </c>
      <c r="I44" s="35">
        <v>48.90926112759643</v>
      </c>
      <c r="J44" s="35">
        <v>2.2574807121661715</v>
      </c>
      <c r="K44" s="35">
        <v>5.9219198813056373</v>
      </c>
      <c r="L44" s="35">
        <v>0.94572997032640937</v>
      </c>
      <c r="M44" s="35">
        <v>4.4557210682492574</v>
      </c>
      <c r="N44" s="35">
        <v>3.9310207715133529</v>
      </c>
      <c r="O44" s="35">
        <v>0.34486350148367945</v>
      </c>
      <c r="P44" s="35">
        <v>0.11001780415430264</v>
      </c>
      <c r="Q44" s="35">
        <v>2.5811869436201778</v>
      </c>
      <c r="R44" s="35">
        <v>0.59240356083086054</v>
      </c>
      <c r="S44" s="35">
        <v>21.633308605341242</v>
      </c>
      <c r="T44" s="35">
        <v>1.4492729970326408</v>
      </c>
      <c r="U44" s="35">
        <v>2.7483293768545987</v>
      </c>
      <c r="V44" s="35">
        <v>4.4832255192878341</v>
      </c>
      <c r="W44" s="34">
        <v>13.13800817455547</v>
      </c>
      <c r="X44" s="35">
        <v>0.38120757413361911</v>
      </c>
      <c r="Y44" s="35">
        <v>1.1334768568353066</v>
      </c>
      <c r="Z44" s="35">
        <v>29.645833333333329</v>
      </c>
      <c r="AA44" s="20"/>
      <c r="AB44" s="20"/>
      <c r="AC44" s="20"/>
    </row>
    <row r="45" spans="1:30" s="24" customFormat="1">
      <c r="A45" s="20">
        <v>2920</v>
      </c>
      <c r="B45" s="35">
        <v>890.2439024390244</v>
      </c>
      <c r="C45" s="20">
        <v>360</v>
      </c>
      <c r="D45" s="21">
        <v>0.17142857142857143</v>
      </c>
      <c r="E45" s="21">
        <v>0.32857142857142857</v>
      </c>
      <c r="F45" s="34">
        <v>306.66666666666663</v>
      </c>
      <c r="G45" s="34">
        <v>11902.5</v>
      </c>
      <c r="H45" s="35">
        <v>1629.1666666666665</v>
      </c>
      <c r="I45" s="35">
        <v>35.366333333333337</v>
      </c>
      <c r="J45" s="35">
        <v>1.6598333333333333</v>
      </c>
      <c r="K45" s="35">
        <v>4.8568333333333324</v>
      </c>
      <c r="L45" s="35">
        <v>0.64591666666666669</v>
      </c>
      <c r="M45" s="35">
        <v>3.3273333333333333</v>
      </c>
      <c r="N45" s="35">
        <v>3.2046666666666663</v>
      </c>
      <c r="O45" s="35">
        <v>7.4749999999999997E-2</v>
      </c>
      <c r="P45" s="35">
        <v>7.8583333333333338E-2</v>
      </c>
      <c r="Q45" s="35">
        <v>1.8725833333333333</v>
      </c>
      <c r="R45" s="35">
        <v>0.42741666666666667</v>
      </c>
      <c r="S45" s="35">
        <v>16.349166666666665</v>
      </c>
      <c r="T45" s="35">
        <v>0.98324999999999996</v>
      </c>
      <c r="U45" s="35">
        <v>3.3944166666666664</v>
      </c>
      <c r="V45" s="35">
        <v>4.9124166666666671</v>
      </c>
      <c r="W45" s="34">
        <v>7.1506542675933735</v>
      </c>
      <c r="X45" s="35">
        <v>0.34175217048145229</v>
      </c>
      <c r="Y45" s="35">
        <v>1.0382775119617225</v>
      </c>
      <c r="Z45" s="35">
        <v>38.8125</v>
      </c>
      <c r="AA45" s="36">
        <v>-51.7</v>
      </c>
      <c r="AB45" s="36">
        <v>-20.2</v>
      </c>
      <c r="AC45" s="36">
        <v>-47.2</v>
      </c>
      <c r="AD45" s="105">
        <f>(AB45+1000)/(AA45+1000)</f>
        <v>1.0332173362859856</v>
      </c>
    </row>
    <row r="46" spans="1:30" s="24" customFormat="1">
      <c r="A46" s="20">
        <v>2980</v>
      </c>
      <c r="B46" s="35">
        <v>908.53658536585374</v>
      </c>
      <c r="C46" s="20">
        <v>385</v>
      </c>
      <c r="D46" s="21">
        <v>0.18333333333333332</v>
      </c>
      <c r="E46" s="21">
        <v>0.31666666666666665</v>
      </c>
      <c r="F46" s="34">
        <v>656.36363636363637</v>
      </c>
      <c r="G46" s="34">
        <v>29225.454545454548</v>
      </c>
      <c r="H46" s="35">
        <v>1830.9090909090908</v>
      </c>
      <c r="I46" s="35">
        <v>44.401272727272726</v>
      </c>
      <c r="J46" s="35">
        <v>3.3923636363636365</v>
      </c>
      <c r="K46" s="35">
        <v>5.8692727272727279</v>
      </c>
      <c r="L46" s="35">
        <v>0.78245454545454551</v>
      </c>
      <c r="M46" s="35">
        <v>4.1350909090909092</v>
      </c>
      <c r="N46" s="35">
        <v>9.0422727272727279</v>
      </c>
      <c r="O46" s="35">
        <v>0.29536363636363638</v>
      </c>
      <c r="P46" s="35">
        <v>0.114</v>
      </c>
      <c r="Q46" s="35">
        <v>2.6962727272727274</v>
      </c>
      <c r="R46" s="35">
        <v>0.61145454545454547</v>
      </c>
      <c r="S46" s="35">
        <v>14.400272727272728</v>
      </c>
      <c r="T46" s="35">
        <v>0.81354545454545446</v>
      </c>
      <c r="U46" s="35">
        <v>2.4389090909090907</v>
      </c>
      <c r="V46" s="35">
        <v>2.9294545454545453</v>
      </c>
      <c r="W46" s="34">
        <v>15.584329459356402</v>
      </c>
      <c r="X46" s="35">
        <v>0.57798705120659211</v>
      </c>
      <c r="Y46" s="35">
        <v>0.45730659025787962</v>
      </c>
      <c r="Z46" s="35">
        <v>44.526315789473685</v>
      </c>
      <c r="AA46" s="20"/>
      <c r="AB46" s="20"/>
      <c r="AC46" s="20"/>
    </row>
    <row r="47" spans="1:30" s="24" customFormat="1" ht="14" thickBot="1">
      <c r="A47" s="112">
        <v>3040</v>
      </c>
      <c r="B47" s="113">
        <v>926.82926829268297</v>
      </c>
      <c r="C47" s="112">
        <v>387</v>
      </c>
      <c r="D47" s="114">
        <v>0.18428571428571427</v>
      </c>
      <c r="E47" s="114">
        <v>0.31571428571428573</v>
      </c>
      <c r="F47" s="115">
        <v>685.27131782945742</v>
      </c>
      <c r="G47" s="115">
        <v>32601.782945736439</v>
      </c>
      <c r="H47" s="113">
        <v>976.51162790697674</v>
      </c>
      <c r="I47" s="113">
        <v>47.890186046511637</v>
      </c>
      <c r="J47" s="113">
        <v>4.6684108527131789</v>
      </c>
      <c r="K47" s="113">
        <v>6.451829457364342</v>
      </c>
      <c r="L47" s="113">
        <v>0.9662325581395349</v>
      </c>
      <c r="M47" s="113">
        <v>5.675759689922482</v>
      </c>
      <c r="N47" s="113">
        <v>10.688519379844962</v>
      </c>
      <c r="O47" s="113">
        <v>0.24669767441860463</v>
      </c>
      <c r="P47" s="113">
        <v>0.1062170542635659</v>
      </c>
      <c r="Q47" s="113">
        <v>2.7804883720930236</v>
      </c>
      <c r="R47" s="113">
        <v>0.50538759689922486</v>
      </c>
      <c r="S47" s="113">
        <v>14.798434108527132</v>
      </c>
      <c r="T47" s="113">
        <v>0.74694573643410855</v>
      </c>
      <c r="U47" s="113">
        <v>2.6999689922480625</v>
      </c>
      <c r="V47" s="113">
        <v>3.1128449612403104</v>
      </c>
      <c r="W47" s="115">
        <v>31.825190566498435</v>
      </c>
      <c r="X47" s="113">
        <v>0.72357939458311205</v>
      </c>
      <c r="Y47" s="113">
        <v>0.53101458567078064</v>
      </c>
      <c r="Z47" s="113">
        <v>47.575000000000003</v>
      </c>
      <c r="AA47" s="133">
        <v>-51.9</v>
      </c>
      <c r="AB47" s="133">
        <v>-18.399999999999999</v>
      </c>
      <c r="AC47" s="133">
        <v>-46.6</v>
      </c>
      <c r="AD47" s="118">
        <f>(AB47+1000)/(AA47+1000)</f>
        <v>1.0353338255458284</v>
      </c>
    </row>
    <row r="49" spans="1:26" s="24" customFormat="1">
      <c r="A49" s="32" t="s">
        <v>51</v>
      </c>
      <c r="F49" s="51"/>
      <c r="G49" s="51"/>
      <c r="H49" s="26"/>
      <c r="I49" s="26"/>
      <c r="J49" s="26"/>
      <c r="K49" s="26"/>
      <c r="L49" s="26"/>
      <c r="M49" s="26"/>
      <c r="N49" s="26"/>
      <c r="O49" s="26"/>
      <c r="P49" s="26"/>
      <c r="Q49" s="26"/>
      <c r="R49" s="26"/>
      <c r="S49" s="26"/>
      <c r="T49" s="26"/>
      <c r="U49" s="26"/>
      <c r="V49" s="26"/>
      <c r="Z49" s="12"/>
    </row>
    <row r="50" spans="1:26" s="24" customFormat="1">
      <c r="F50" s="51"/>
      <c r="G50" s="51"/>
      <c r="H50" s="26"/>
      <c r="I50" s="26"/>
      <c r="J50" s="26"/>
      <c r="K50" s="26"/>
      <c r="L50" s="26"/>
      <c r="M50" s="26"/>
      <c r="N50" s="26"/>
      <c r="O50" s="26"/>
      <c r="P50" s="26"/>
      <c r="Q50" s="26"/>
      <c r="R50" s="26"/>
      <c r="S50" s="26"/>
      <c r="T50" s="26"/>
      <c r="U50" s="26"/>
      <c r="V50" s="26"/>
      <c r="Z50" s="49"/>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D53"/>
  <sheetViews>
    <sheetView workbookViewId="0"/>
  </sheetViews>
  <sheetFormatPr baseColWidth="10" defaultRowHeight="13"/>
  <cols>
    <col min="1" max="1" width="7" customWidth="1"/>
    <col min="2" max="2" width="4.85546875" style="8" bestFit="1" customWidth="1"/>
    <col min="3" max="3" width="6.5703125" bestFit="1" customWidth="1"/>
    <col min="4" max="4" width="8.7109375" bestFit="1" customWidth="1"/>
    <col min="5" max="5" width="5.140625" bestFit="1" customWidth="1"/>
    <col min="6" max="7" width="5" style="17" bestFit="1" customWidth="1"/>
    <col min="8" max="8" width="5.42578125" style="8" bestFit="1" customWidth="1"/>
    <col min="9" max="9" width="3.85546875" style="8" bestFit="1" customWidth="1"/>
    <col min="10" max="10" width="4.7109375" style="8" bestFit="1" customWidth="1"/>
    <col min="11" max="11" width="3.85546875" style="8" bestFit="1" customWidth="1"/>
    <col min="12" max="12" width="5" style="8" bestFit="1" customWidth="1"/>
    <col min="13" max="15" width="3.85546875" style="8" bestFit="1" customWidth="1"/>
    <col min="16" max="16" width="6.28515625" style="8" bestFit="1" customWidth="1"/>
    <col min="17" max="18" width="4" style="8" bestFit="1" customWidth="1"/>
    <col min="19" max="19" width="3.85546875" style="8" bestFit="1" customWidth="1"/>
    <col min="20" max="20" width="4.140625" style="8" bestFit="1" customWidth="1"/>
    <col min="21" max="21" width="3.85546875" style="8" bestFit="1" customWidth="1"/>
    <col min="22" max="22" width="4.28515625" style="8" bestFit="1" customWidth="1"/>
    <col min="23" max="23" width="7.42578125" bestFit="1" customWidth="1"/>
    <col min="24" max="25" width="5.85546875" bestFit="1" customWidth="1"/>
    <col min="26" max="26" width="5.85546875" style="8" bestFit="1" customWidth="1"/>
    <col min="27" max="27" width="4.5703125" bestFit="1" customWidth="1"/>
    <col min="28" max="28" width="5.7109375" bestFit="1" customWidth="1"/>
    <col min="29" max="29" width="4.5703125" bestFit="1" customWidth="1"/>
    <col min="30" max="30" width="6.7109375" bestFit="1" customWidth="1"/>
  </cols>
  <sheetData>
    <row r="1" spans="1:30" ht="14" thickBot="1">
      <c r="A1" s="64" t="s">
        <v>24</v>
      </c>
    </row>
    <row r="2" spans="1:30" ht="14">
      <c r="A2" s="106" t="s">
        <v>76</v>
      </c>
      <c r="B2" s="109" t="s">
        <v>76</v>
      </c>
      <c r="C2" s="106" t="s">
        <v>175</v>
      </c>
      <c r="D2" s="107" t="s">
        <v>305</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8" t="s">
        <v>186</v>
      </c>
      <c r="X2" s="109" t="s">
        <v>187</v>
      </c>
      <c r="Y2" s="109" t="s">
        <v>189</v>
      </c>
      <c r="Z2" s="109" t="s">
        <v>188</v>
      </c>
      <c r="AA2" s="111" t="s">
        <v>282</v>
      </c>
      <c r="AB2" s="111" t="s">
        <v>281</v>
      </c>
      <c r="AC2" s="111" t="s">
        <v>208</v>
      </c>
      <c r="AD2" s="110" t="s">
        <v>41</v>
      </c>
    </row>
    <row r="3" spans="1:30"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11" t="s">
        <v>271</v>
      </c>
      <c r="X3" s="7" t="s">
        <v>271</v>
      </c>
      <c r="Y3" s="7" t="s">
        <v>271</v>
      </c>
      <c r="Z3" s="7" t="s">
        <v>271</v>
      </c>
      <c r="AA3" s="7" t="s">
        <v>118</v>
      </c>
      <c r="AB3" s="7" t="s">
        <v>118</v>
      </c>
      <c r="AC3" s="7" t="s">
        <v>118</v>
      </c>
      <c r="AD3" s="4"/>
    </row>
    <row r="4" spans="1:30" s="20" customFormat="1" thickTop="1">
      <c r="A4" s="20">
        <v>108</v>
      </c>
      <c r="B4" s="35">
        <v>32.926829268292686</v>
      </c>
      <c r="C4" s="20">
        <v>298</v>
      </c>
      <c r="D4" s="21">
        <v>0.14190476190476189</v>
      </c>
      <c r="E4" s="21">
        <v>0.35809523809523813</v>
      </c>
      <c r="F4" s="34">
        <v>4365.6375838926178</v>
      </c>
      <c r="G4" s="34">
        <v>883.22147651006719</v>
      </c>
      <c r="H4" s="35">
        <v>10.24536912751678</v>
      </c>
      <c r="I4" s="35">
        <v>1.5267114093959733</v>
      </c>
      <c r="J4" s="35">
        <v>0.58544966442953039</v>
      </c>
      <c r="K4" s="35">
        <v>0.34824161073825516</v>
      </c>
      <c r="L4" s="35">
        <v>0.51479194630872482</v>
      </c>
      <c r="M4" s="35">
        <v>8.0751677852349005E-2</v>
      </c>
      <c r="N4" s="35">
        <v>1.5140939597315439E-2</v>
      </c>
      <c r="O4" s="35">
        <v>0</v>
      </c>
      <c r="P4" s="35">
        <v>4.0375838926174502E-2</v>
      </c>
      <c r="Q4" s="35">
        <v>0.21197315436241618</v>
      </c>
      <c r="R4" s="35">
        <v>0.32805369127516781</v>
      </c>
      <c r="S4" s="35">
        <v>5.2362416107382561</v>
      </c>
      <c r="T4" s="35">
        <v>0.21449664429530207</v>
      </c>
      <c r="U4" s="35">
        <v>0</v>
      </c>
      <c r="V4" s="35">
        <v>0</v>
      </c>
      <c r="W4" s="34">
        <v>75.026795284030001</v>
      </c>
      <c r="X4" s="35">
        <v>1.681159420289855</v>
      </c>
      <c r="Y4" s="35">
        <v>5.333333333333333</v>
      </c>
      <c r="Z4" s="35">
        <v>0.20231213872832371</v>
      </c>
      <c r="AA4" s="36">
        <v>-81.3</v>
      </c>
      <c r="AB4" s="36">
        <v>-24</v>
      </c>
      <c r="AD4" s="105">
        <f>(AB4+1000)/(AA4+1000)</f>
        <v>1.0623707412648307</v>
      </c>
    </row>
    <row r="5" spans="1:30" s="20" customFormat="1" ht="12">
      <c r="A5" s="20">
        <v>120</v>
      </c>
      <c r="B5" s="35">
        <v>36.585365853658537</v>
      </c>
      <c r="C5" s="20">
        <v>376</v>
      </c>
      <c r="D5" s="21">
        <v>0.17904761904761904</v>
      </c>
      <c r="E5" s="21">
        <v>0.32095238095238099</v>
      </c>
      <c r="F5" s="34">
        <v>14949.893617021278</v>
      </c>
      <c r="G5" s="34">
        <v>4069.095744680852</v>
      </c>
      <c r="H5" s="35">
        <v>7.4623989361702137</v>
      </c>
      <c r="I5" s="35">
        <v>1.149026595744681</v>
      </c>
      <c r="J5" s="35">
        <v>0.3638882978723405</v>
      </c>
      <c r="K5" s="35">
        <v>0.35492553191489368</v>
      </c>
      <c r="L5" s="35">
        <v>0.24916489361702132</v>
      </c>
      <c r="M5" s="35">
        <v>0.10217553191489365</v>
      </c>
      <c r="N5" s="35">
        <v>0.30114893617021282</v>
      </c>
      <c r="O5" s="35">
        <v>0</v>
      </c>
      <c r="P5" s="35">
        <v>0</v>
      </c>
      <c r="Q5" s="35">
        <v>6.4531914893617023E-2</v>
      </c>
      <c r="R5" s="35">
        <v>0.11472340425531918</v>
      </c>
      <c r="S5" s="35">
        <v>3.1602712765957452</v>
      </c>
      <c r="T5" s="35">
        <v>0.10755319148936171</v>
      </c>
      <c r="U5" s="35">
        <v>0</v>
      </c>
      <c r="V5" s="35">
        <v>4.3021276595744687E-2</v>
      </c>
      <c r="W5" s="34">
        <v>472.52289758534556</v>
      </c>
      <c r="X5" s="35">
        <v>1.0252525252525253</v>
      </c>
      <c r="Y5" s="35">
        <v>0.3392857142857143</v>
      </c>
      <c r="Z5" s="35">
        <v>0.27218225419664271</v>
      </c>
      <c r="AA5" s="36">
        <v>-82</v>
      </c>
      <c r="AB5" s="36">
        <v>-24.7</v>
      </c>
      <c r="AD5" s="105">
        <f t="shared" ref="AD5:AD51" si="0">(AB5+1000)/(AA5+1000)</f>
        <v>1.0624183006535948</v>
      </c>
    </row>
    <row r="6" spans="1:30" s="20" customFormat="1" ht="12">
      <c r="A6" s="20">
        <v>180</v>
      </c>
      <c r="B6" s="35">
        <v>54.878048780487809</v>
      </c>
      <c r="C6" s="20">
        <v>390</v>
      </c>
      <c r="D6" s="21">
        <v>0.18571428571428569</v>
      </c>
      <c r="E6" s="21">
        <v>0.31428571428571428</v>
      </c>
      <c r="F6" s="34">
        <v>34793.846153846156</v>
      </c>
      <c r="G6" s="34">
        <v>9612.3076923076933</v>
      </c>
      <c r="H6" s="35">
        <v>12.299692307692307</v>
      </c>
      <c r="I6" s="35">
        <v>1.4773846153846153</v>
      </c>
      <c r="J6" s="35">
        <v>0.31815384615384618</v>
      </c>
      <c r="K6" s="35">
        <v>0.37569230769230771</v>
      </c>
      <c r="L6" s="35">
        <v>0.29276923076923078</v>
      </c>
      <c r="M6" s="35">
        <v>0.16246153846153849</v>
      </c>
      <c r="N6" s="35">
        <v>0.30630769230769234</v>
      </c>
      <c r="O6" s="35">
        <v>0</v>
      </c>
      <c r="P6" s="35">
        <v>0</v>
      </c>
      <c r="Q6" s="35">
        <v>0.15061538461538462</v>
      </c>
      <c r="R6" s="35">
        <v>0.19461538461538463</v>
      </c>
      <c r="S6" s="35">
        <v>4.2798461538461545</v>
      </c>
      <c r="T6" s="35">
        <v>0.12015384615384614</v>
      </c>
      <c r="U6" s="35">
        <v>0</v>
      </c>
      <c r="V6" s="35">
        <v>3.8923076923076921E-2</v>
      </c>
      <c r="W6" s="34">
        <v>697.70298489129107</v>
      </c>
      <c r="X6" s="35">
        <v>0.84684684684684686</v>
      </c>
      <c r="Y6" s="35">
        <v>0.5303867403314918</v>
      </c>
      <c r="Z6" s="35">
        <v>0.27626459143968873</v>
      </c>
      <c r="AA6" s="36">
        <v>-93.2</v>
      </c>
      <c r="AB6" s="36">
        <v>-24.9</v>
      </c>
      <c r="AD6" s="105">
        <f t="shared" si="0"/>
        <v>1.0753198059108955</v>
      </c>
    </row>
    <row r="7" spans="1:30" s="20" customFormat="1" ht="12">
      <c r="A7" s="20">
        <v>240</v>
      </c>
      <c r="B7" s="35">
        <v>73.170731707317074</v>
      </c>
      <c r="C7" s="20">
        <v>464</v>
      </c>
      <c r="D7" s="21">
        <v>0.22095238095238093</v>
      </c>
      <c r="E7" s="21">
        <v>0.2790476190476191</v>
      </c>
      <c r="F7" s="34">
        <v>4331.8534482758632</v>
      </c>
      <c r="G7" s="34">
        <v>11833.663793103453</v>
      </c>
      <c r="H7" s="35">
        <v>23.937594827586214</v>
      </c>
      <c r="I7" s="35">
        <v>4.6589525862068975</v>
      </c>
      <c r="J7" s="35">
        <v>0.76281034482758636</v>
      </c>
      <c r="K7" s="35">
        <v>1.0936982758620692</v>
      </c>
      <c r="L7" s="35">
        <v>0.35488362068965529</v>
      </c>
      <c r="M7" s="35">
        <v>0.3649870689655173</v>
      </c>
      <c r="N7" s="35">
        <v>0.45591810344827599</v>
      </c>
      <c r="O7" s="35">
        <v>6.8198275862068988E-2</v>
      </c>
      <c r="P7" s="35">
        <v>2.399568965517242E-2</v>
      </c>
      <c r="Q7" s="35">
        <v>0.27658189655172422</v>
      </c>
      <c r="R7" s="35">
        <v>0.28037068965517253</v>
      </c>
      <c r="S7" s="35">
        <v>5.0378318965517259</v>
      </c>
      <c r="T7" s="35">
        <v>0.16670689655172419</v>
      </c>
      <c r="U7" s="35">
        <v>0</v>
      </c>
      <c r="V7" s="35">
        <v>0</v>
      </c>
      <c r="W7" s="34">
        <v>413.81442388376104</v>
      </c>
      <c r="X7" s="35">
        <v>0.69745958429561195</v>
      </c>
      <c r="Y7" s="35">
        <v>0.80055401662049852</v>
      </c>
      <c r="Z7" s="35">
        <v>2.7317784256559769</v>
      </c>
      <c r="AA7" s="36">
        <v>-89</v>
      </c>
      <c r="AB7" s="36">
        <v>-20.8</v>
      </c>
      <c r="AD7" s="105">
        <f t="shared" si="0"/>
        <v>1.0748627881448958</v>
      </c>
    </row>
    <row r="8" spans="1:30" s="20" customFormat="1" ht="12">
      <c r="A8" s="20">
        <v>300</v>
      </c>
      <c r="B8" s="35">
        <v>91.463414634146346</v>
      </c>
      <c r="C8" s="20">
        <v>432</v>
      </c>
      <c r="D8" s="21">
        <v>0.20571428571428568</v>
      </c>
      <c r="E8" s="21">
        <v>0.29428571428571432</v>
      </c>
      <c r="F8" s="34">
        <v>6423.1944444444462</v>
      </c>
      <c r="G8" s="34">
        <v>5178.6111111111131</v>
      </c>
      <c r="H8" s="35">
        <v>13.085291666666672</v>
      </c>
      <c r="I8" s="35">
        <v>3.7695138888888899</v>
      </c>
      <c r="J8" s="35">
        <v>2.2631388888888897</v>
      </c>
      <c r="K8" s="35">
        <v>0.82256944444444458</v>
      </c>
      <c r="L8" s="35">
        <v>0.47494444444444461</v>
      </c>
      <c r="M8" s="35">
        <v>0.30041666666666678</v>
      </c>
      <c r="N8" s="35">
        <v>0.32902777777777786</v>
      </c>
      <c r="O8" s="35">
        <v>3.5763888888888901E-2</v>
      </c>
      <c r="P8" s="35">
        <v>0.12016666666666671</v>
      </c>
      <c r="Q8" s="35">
        <v>0</v>
      </c>
      <c r="R8" s="35">
        <v>0.20170833333333335</v>
      </c>
      <c r="S8" s="35">
        <v>3.6765277777777783</v>
      </c>
      <c r="T8" s="35">
        <v>0.14877777777777781</v>
      </c>
      <c r="U8" s="35">
        <v>0</v>
      </c>
      <c r="V8" s="35">
        <v>0</v>
      </c>
      <c r="W8" s="34">
        <v>307.24834493294856</v>
      </c>
      <c r="X8" s="35">
        <v>2.7513043478260877</v>
      </c>
      <c r="Y8" s="35">
        <v>0.91304347826086962</v>
      </c>
      <c r="Z8" s="35">
        <v>0.80623608017817383</v>
      </c>
      <c r="AA8" s="36">
        <v>-84</v>
      </c>
      <c r="AB8" s="36">
        <v>-20.5</v>
      </c>
      <c r="AD8" s="105">
        <f t="shared" si="0"/>
        <v>1.0693231441048034</v>
      </c>
    </row>
    <row r="9" spans="1:30" s="20" customFormat="1" ht="12">
      <c r="A9" s="20">
        <v>360</v>
      </c>
      <c r="B9" s="35">
        <v>109.75609756097562</v>
      </c>
      <c r="C9" s="20">
        <v>388</v>
      </c>
      <c r="D9" s="21">
        <v>0.18476190476190477</v>
      </c>
      <c r="E9" s="21">
        <v>0.31523809523809521</v>
      </c>
      <c r="F9" s="34">
        <v>12847.577319587626</v>
      </c>
      <c r="G9" s="34">
        <v>1416.1340206185564</v>
      </c>
      <c r="H9" s="35">
        <v>14.693670103092781</v>
      </c>
      <c r="I9" s="35">
        <v>1.540685567010309</v>
      </c>
      <c r="J9" s="35">
        <v>0.41289690721649475</v>
      </c>
      <c r="K9" s="35">
        <v>0.3958350515463917</v>
      </c>
      <c r="L9" s="35">
        <v>0.31393814432989686</v>
      </c>
      <c r="M9" s="35">
        <v>0.13990721649484536</v>
      </c>
      <c r="N9" s="35">
        <v>0.32758762886597936</v>
      </c>
      <c r="O9" s="35">
        <v>0</v>
      </c>
      <c r="P9" s="35">
        <v>0</v>
      </c>
      <c r="Q9" s="35">
        <v>0.22692268041237112</v>
      </c>
      <c r="R9" s="35">
        <v>0.23204123711340205</v>
      </c>
      <c r="S9" s="35">
        <v>4.4139020618556701</v>
      </c>
      <c r="T9" s="35">
        <v>0.22009793814432987</v>
      </c>
      <c r="U9" s="35">
        <v>0</v>
      </c>
      <c r="V9" s="35">
        <v>0.17403092783505153</v>
      </c>
      <c r="W9" s="34">
        <v>87.230688386757734</v>
      </c>
      <c r="X9" s="35">
        <v>1.0431034482758619</v>
      </c>
      <c r="Y9" s="35">
        <v>0.42708333333333337</v>
      </c>
      <c r="Z9" s="35">
        <v>0.11022576361221779</v>
      </c>
      <c r="AD9" s="105"/>
    </row>
    <row r="10" spans="1:30" s="20" customFormat="1" ht="12">
      <c r="A10" s="20">
        <v>420</v>
      </c>
      <c r="B10" s="35">
        <v>128.04878048780489</v>
      </c>
      <c r="C10" s="20">
        <v>385</v>
      </c>
      <c r="D10" s="21">
        <v>0.18333333333333332</v>
      </c>
      <c r="E10" s="21">
        <v>0.31666666666666665</v>
      </c>
      <c r="F10" s="34">
        <v>6909.090909090909</v>
      </c>
      <c r="G10" s="34">
        <v>3523.636363636364</v>
      </c>
      <c r="H10" s="35">
        <v>8.6277272727272738</v>
      </c>
      <c r="I10" s="35">
        <v>0.79800000000000015</v>
      </c>
      <c r="J10" s="35">
        <v>0.51818181818181819</v>
      </c>
      <c r="K10" s="35">
        <v>0.25218181818181817</v>
      </c>
      <c r="L10" s="35">
        <v>0.46118181818181819</v>
      </c>
      <c r="M10" s="35">
        <v>9.6727272727272731E-2</v>
      </c>
      <c r="N10" s="35">
        <v>0.20727272727272728</v>
      </c>
      <c r="O10" s="35">
        <v>0</v>
      </c>
      <c r="P10" s="35">
        <v>3.2818181818181816E-2</v>
      </c>
      <c r="Q10" s="35">
        <v>0.22281818181818183</v>
      </c>
      <c r="R10" s="35">
        <v>0.30054545454545456</v>
      </c>
      <c r="S10" s="35">
        <v>5.1282727272727273</v>
      </c>
      <c r="T10" s="35">
        <v>0.1848181818181818</v>
      </c>
      <c r="U10" s="35">
        <v>0</v>
      </c>
      <c r="V10" s="35">
        <v>0</v>
      </c>
      <c r="W10" s="34">
        <v>373.83177570093454</v>
      </c>
      <c r="X10" s="35">
        <v>2.0547945205479454</v>
      </c>
      <c r="Y10" s="35">
        <v>0.46666666666666667</v>
      </c>
      <c r="Z10" s="35">
        <v>0.51</v>
      </c>
      <c r="AA10" s="36">
        <v>-61</v>
      </c>
      <c r="AB10" s="36">
        <v>-22.2</v>
      </c>
      <c r="AD10" s="105">
        <f t="shared" si="0"/>
        <v>1.0413205537806176</v>
      </c>
    </row>
    <row r="11" spans="1:30" s="20" customFormat="1" ht="12">
      <c r="A11" s="20">
        <v>480</v>
      </c>
      <c r="B11" s="35">
        <v>146.34146341463415</v>
      </c>
      <c r="C11" s="20">
        <v>417</v>
      </c>
      <c r="D11" s="21">
        <v>0.19857142857142857</v>
      </c>
      <c r="E11" s="21">
        <v>0.30142857142857143</v>
      </c>
      <c r="F11" s="34">
        <v>8014.9640287769789</v>
      </c>
      <c r="G11" s="34">
        <v>29054.244604316551</v>
      </c>
      <c r="H11" s="35">
        <v>38.43387769784173</v>
      </c>
      <c r="I11" s="35">
        <v>2.0447266187050359</v>
      </c>
      <c r="J11" s="35">
        <v>1.1536690647482015</v>
      </c>
      <c r="K11" s="35">
        <v>0.21555395683453238</v>
      </c>
      <c r="L11" s="35">
        <v>0.59656834532374103</v>
      </c>
      <c r="M11" s="35">
        <v>8.3489208633093531E-2</v>
      </c>
      <c r="N11" s="35">
        <v>3.9467625899280573E-2</v>
      </c>
      <c r="O11" s="35">
        <v>0</v>
      </c>
      <c r="P11" s="35">
        <v>8.1971223021582745E-2</v>
      </c>
      <c r="Q11" s="35">
        <v>0</v>
      </c>
      <c r="R11" s="35">
        <v>0.23984172661870504</v>
      </c>
      <c r="S11" s="35">
        <v>3.6325395683453237</v>
      </c>
      <c r="T11" s="35">
        <v>0.13358273381294963</v>
      </c>
      <c r="U11" s="35">
        <v>0</v>
      </c>
      <c r="V11" s="35">
        <v>0</v>
      </c>
      <c r="W11" s="34">
        <v>717.76794419860505</v>
      </c>
      <c r="X11" s="35">
        <v>5.352112676056338</v>
      </c>
      <c r="Y11" s="35">
        <v>2.1153846153846159</v>
      </c>
      <c r="Z11" s="35">
        <v>3.625</v>
      </c>
      <c r="AD11" s="105"/>
    </row>
    <row r="12" spans="1:30" s="20" customFormat="1" ht="12">
      <c r="A12" s="20">
        <v>540</v>
      </c>
      <c r="B12" s="35">
        <v>164.63414634146343</v>
      </c>
      <c r="C12" s="20">
        <v>468</v>
      </c>
      <c r="D12" s="21">
        <v>0.22285714285714286</v>
      </c>
      <c r="E12" s="21">
        <v>0.27714285714285714</v>
      </c>
      <c r="F12" s="34">
        <v>2275.7692307692309</v>
      </c>
      <c r="G12" s="34">
        <v>61731.794871794868</v>
      </c>
      <c r="H12" s="35">
        <v>113.77229487179486</v>
      </c>
      <c r="I12" s="35">
        <v>4.0827051282051281</v>
      </c>
      <c r="J12" s="35">
        <v>0.52106410256410252</v>
      </c>
      <c r="K12" s="35">
        <v>0.57329487179487182</v>
      </c>
      <c r="L12" s="35">
        <v>0.95383333333333331</v>
      </c>
      <c r="M12" s="35">
        <v>0.12187179487179486</v>
      </c>
      <c r="N12" s="35">
        <v>0.23006410256410256</v>
      </c>
      <c r="O12" s="35">
        <v>0</v>
      </c>
      <c r="P12" s="35">
        <v>0</v>
      </c>
      <c r="Q12" s="35">
        <v>0.40292307692307694</v>
      </c>
      <c r="R12" s="35">
        <v>0.86056410256410243</v>
      </c>
      <c r="S12" s="35">
        <v>12.133705128205126</v>
      </c>
      <c r="T12" s="35">
        <v>0.43401282051282047</v>
      </c>
      <c r="U12" s="35">
        <v>0</v>
      </c>
      <c r="V12" s="35">
        <v>0</v>
      </c>
      <c r="W12" s="34">
        <v>523.79444972037561</v>
      </c>
      <c r="X12" s="35">
        <v>0.90889370932754865</v>
      </c>
      <c r="Y12" s="35">
        <v>0.52972972972972965</v>
      </c>
      <c r="Z12" s="35">
        <v>27.125683060109285</v>
      </c>
      <c r="AA12" s="36">
        <v>-53.3</v>
      </c>
      <c r="AB12" s="36">
        <v>-16.5</v>
      </c>
      <c r="AD12" s="105">
        <f t="shared" si="0"/>
        <v>1.0388718707087778</v>
      </c>
    </row>
    <row r="13" spans="1:30" s="20" customFormat="1" ht="12">
      <c r="A13" s="20">
        <v>600</v>
      </c>
      <c r="B13" s="35">
        <v>182.92682926829269</v>
      </c>
      <c r="C13" s="20">
        <v>387</v>
      </c>
      <c r="D13" s="21">
        <v>0.18428571428571427</v>
      </c>
      <c r="E13" s="21">
        <v>0.31571428571428573</v>
      </c>
      <c r="F13" s="34">
        <v>5773.4108527131784</v>
      </c>
      <c r="G13" s="34">
        <v>52783.023255813954</v>
      </c>
      <c r="H13" s="35">
        <v>128.88754263565892</v>
      </c>
      <c r="I13" s="35">
        <v>6.7739069767441871</v>
      </c>
      <c r="J13" s="35">
        <v>5.072720930232558</v>
      </c>
      <c r="K13" s="35">
        <v>0.48654263565891476</v>
      </c>
      <c r="L13" s="35">
        <v>0.66985271317829465</v>
      </c>
      <c r="M13" s="35">
        <v>0.11820930232558143</v>
      </c>
      <c r="N13" s="35">
        <v>0.28952713178294576</v>
      </c>
      <c r="O13" s="35">
        <v>0</v>
      </c>
      <c r="P13" s="35">
        <v>0</v>
      </c>
      <c r="Q13" s="35">
        <v>0.1918759689922481</v>
      </c>
      <c r="R13" s="35">
        <v>0.33064341085271326</v>
      </c>
      <c r="S13" s="35">
        <v>5.3725271317829462</v>
      </c>
      <c r="T13" s="35">
        <v>0.18159689922480621</v>
      </c>
      <c r="U13" s="35">
        <v>0</v>
      </c>
      <c r="V13" s="35">
        <v>0</v>
      </c>
      <c r="W13" s="34">
        <v>389.07901549496756</v>
      </c>
      <c r="X13" s="35">
        <v>10.426056338028168</v>
      </c>
      <c r="Y13" s="35">
        <v>0.40828402366863914</v>
      </c>
      <c r="Z13" s="35">
        <v>9.1424332344213646</v>
      </c>
      <c r="AD13" s="105"/>
    </row>
    <row r="14" spans="1:30" s="20" customFormat="1" ht="12">
      <c r="A14" s="20">
        <v>660</v>
      </c>
      <c r="B14" s="35">
        <v>201.21951219512195</v>
      </c>
      <c r="C14" s="20">
        <v>262</v>
      </c>
      <c r="D14" s="21">
        <v>0.12476190476190475</v>
      </c>
      <c r="E14" s="21">
        <v>0.37523809523809526</v>
      </c>
      <c r="F14" s="34">
        <v>2526.4122137404584</v>
      </c>
      <c r="G14" s="34">
        <v>37204.427480916034</v>
      </c>
      <c r="H14" s="35">
        <v>72.384717557251918</v>
      </c>
      <c r="I14" s="35">
        <v>3.3715572519083974</v>
      </c>
      <c r="J14" s="35">
        <v>1.5098320610687024</v>
      </c>
      <c r="K14" s="35">
        <v>0.42106870229007642</v>
      </c>
      <c r="L14" s="35">
        <v>0.70378625954198482</v>
      </c>
      <c r="M14" s="35">
        <v>8.7221374045801534E-2</v>
      </c>
      <c r="N14" s="35">
        <v>0.25264122137404588</v>
      </c>
      <c r="O14" s="35">
        <v>0</v>
      </c>
      <c r="P14" s="35">
        <v>0</v>
      </c>
      <c r="Q14" s="35">
        <v>0.20151145038167945</v>
      </c>
      <c r="R14" s="35">
        <v>0.42407633587786264</v>
      </c>
      <c r="S14" s="35">
        <v>6.9506412213740463</v>
      </c>
      <c r="T14" s="35">
        <v>0.25865648854961831</v>
      </c>
      <c r="U14" s="35">
        <v>0</v>
      </c>
      <c r="V14" s="35">
        <v>0</v>
      </c>
      <c r="W14" s="34">
        <v>491.10687629029695</v>
      </c>
      <c r="X14" s="35">
        <v>3.585714285714285</v>
      </c>
      <c r="Y14" s="35">
        <v>0.34523809523809518</v>
      </c>
      <c r="Z14" s="35">
        <v>14.726190476190476</v>
      </c>
      <c r="AA14" s="36">
        <v>-51.1</v>
      </c>
      <c r="AB14" s="36">
        <v>-19.399999999999999</v>
      </c>
      <c r="AD14" s="105">
        <f t="shared" si="0"/>
        <v>1.0334071029613237</v>
      </c>
    </row>
    <row r="15" spans="1:30" s="20" customFormat="1" ht="12">
      <c r="A15" s="20">
        <v>720</v>
      </c>
      <c r="B15" s="35">
        <v>219.51219512195124</v>
      </c>
      <c r="C15" s="20">
        <v>279</v>
      </c>
      <c r="D15" s="21">
        <v>0.13285714285714287</v>
      </c>
      <c r="E15" s="21">
        <v>0.3671428571428571</v>
      </c>
      <c r="F15" s="34">
        <v>12656.559139784944</v>
      </c>
      <c r="G15" s="34">
        <v>61956.344086021491</v>
      </c>
      <c r="H15" s="35">
        <v>159.60252688172039</v>
      </c>
      <c r="I15" s="35">
        <v>7.4889247311827942</v>
      </c>
      <c r="J15" s="35">
        <v>2.7910752688172038</v>
      </c>
      <c r="K15" s="35">
        <v>0.61348387096774182</v>
      </c>
      <c r="L15" s="35">
        <v>0.94509677419354832</v>
      </c>
      <c r="M15" s="35">
        <v>0.39517204301075259</v>
      </c>
      <c r="N15" s="35">
        <v>0.16856989247311824</v>
      </c>
      <c r="O15" s="35">
        <v>0</v>
      </c>
      <c r="P15" s="35">
        <v>0.27634408602150534</v>
      </c>
      <c r="Q15" s="35">
        <v>0</v>
      </c>
      <c r="R15" s="35">
        <v>0.49189247311827944</v>
      </c>
      <c r="S15" s="35">
        <v>7.6022258064516111</v>
      </c>
      <c r="T15" s="35">
        <v>0.29016129032258059</v>
      </c>
      <c r="U15" s="35">
        <v>0</v>
      </c>
      <c r="V15" s="35">
        <v>0</v>
      </c>
      <c r="W15" s="34">
        <v>370.7930207558091</v>
      </c>
      <c r="X15" s="35">
        <v>4.5495495495495497</v>
      </c>
      <c r="Y15" s="35">
        <v>2.3442622950819674</v>
      </c>
      <c r="Z15" s="35">
        <v>4.8951965065502181</v>
      </c>
      <c r="AD15" s="105"/>
    </row>
    <row r="16" spans="1:30" s="20" customFormat="1" ht="12">
      <c r="A16" s="20">
        <v>780</v>
      </c>
      <c r="B16" s="35">
        <v>237.80487804878049</v>
      </c>
      <c r="C16" s="20">
        <v>272</v>
      </c>
      <c r="D16" s="21">
        <v>0.12952380952380951</v>
      </c>
      <c r="E16" s="21">
        <v>0.37047619047619051</v>
      </c>
      <c r="F16" s="34">
        <v>8066.0294117647072</v>
      </c>
      <c r="G16" s="34">
        <v>52429.191176470595</v>
      </c>
      <c r="H16" s="35">
        <v>107.82164705882354</v>
      </c>
      <c r="I16" s="35">
        <v>23.005345588235297</v>
      </c>
      <c r="J16" s="35">
        <v>23.963544117647064</v>
      </c>
      <c r="K16" s="35">
        <v>0</v>
      </c>
      <c r="L16" s="35">
        <v>0.26314705882352946</v>
      </c>
      <c r="M16" s="35">
        <v>0</v>
      </c>
      <c r="N16" s="35">
        <v>0.80946323529411779</v>
      </c>
      <c r="O16" s="35">
        <v>0</v>
      </c>
      <c r="P16" s="35">
        <v>0.13443382352941177</v>
      </c>
      <c r="Q16" s="35">
        <v>0</v>
      </c>
      <c r="R16" s="35">
        <v>4.2904411764705892E-2</v>
      </c>
      <c r="S16" s="35">
        <v>0</v>
      </c>
      <c r="T16" s="35">
        <v>8.2948529411764726E-2</v>
      </c>
      <c r="U16" s="35">
        <v>0</v>
      </c>
      <c r="V16" s="35">
        <v>2.2882352941176475E-2</v>
      </c>
      <c r="W16" s="34">
        <v>400.7520933995059</v>
      </c>
      <c r="X16" s="35"/>
      <c r="Y16" s="35">
        <v>0</v>
      </c>
      <c r="Z16" s="35">
        <v>6.5</v>
      </c>
      <c r="AA16" s="36">
        <v>-45.8</v>
      </c>
      <c r="AB16" s="36">
        <v>-18.8</v>
      </c>
      <c r="AD16" s="105">
        <f t="shared" si="0"/>
        <v>1.0282959547264725</v>
      </c>
    </row>
    <row r="17" spans="1:30" s="20" customFormat="1" ht="12">
      <c r="A17" s="20">
        <v>840</v>
      </c>
      <c r="B17" s="35">
        <v>256.09756097560978</v>
      </c>
      <c r="C17" s="20">
        <v>312</v>
      </c>
      <c r="D17" s="21">
        <v>0.14857142857142855</v>
      </c>
      <c r="E17" s="21">
        <v>0.35142857142857142</v>
      </c>
      <c r="F17" s="34">
        <v>5061.9230769230771</v>
      </c>
      <c r="G17" s="34">
        <v>33422.884615384617</v>
      </c>
      <c r="H17" s="35">
        <v>63.527134615384625</v>
      </c>
      <c r="I17" s="35">
        <v>60.234519230769244</v>
      </c>
      <c r="J17" s="35">
        <v>66.926192307692318</v>
      </c>
      <c r="K17" s="35">
        <v>1.1093653846153848</v>
      </c>
      <c r="L17" s="35">
        <v>2.474192307692308</v>
      </c>
      <c r="M17" s="35">
        <v>0.89884615384615385</v>
      </c>
      <c r="N17" s="35">
        <v>0.58661538461538465</v>
      </c>
      <c r="O17" s="35">
        <v>3.5480769230769232E-2</v>
      </c>
      <c r="P17" s="35">
        <v>0.41394230769230772</v>
      </c>
      <c r="Q17" s="35">
        <v>0.44942307692307693</v>
      </c>
      <c r="R17" s="35">
        <v>0.31223076923076931</v>
      </c>
      <c r="S17" s="35">
        <v>5.2653461538461546</v>
      </c>
      <c r="T17" s="35">
        <v>0.19869230769230772</v>
      </c>
      <c r="U17" s="35">
        <v>0</v>
      </c>
      <c r="V17" s="35">
        <v>0</v>
      </c>
      <c r="W17" s="34">
        <v>270.05848400290506</v>
      </c>
      <c r="X17" s="35">
        <v>60.328358208955223</v>
      </c>
      <c r="Y17" s="35">
        <v>1.532258064516129</v>
      </c>
      <c r="Z17" s="35">
        <v>6.6028037383177569</v>
      </c>
      <c r="AA17" s="36">
        <v>-44.3</v>
      </c>
      <c r="AB17" s="36">
        <v>-18.600000000000001</v>
      </c>
      <c r="AD17" s="105">
        <f t="shared" si="0"/>
        <v>1.0268912838756932</v>
      </c>
    </row>
    <row r="18" spans="1:30" s="20" customFormat="1" ht="12">
      <c r="A18" s="20">
        <v>900</v>
      </c>
      <c r="B18" s="35">
        <v>274.39024390243907</v>
      </c>
      <c r="C18" s="20">
        <v>273</v>
      </c>
      <c r="D18" s="21">
        <v>0.13</v>
      </c>
      <c r="E18" s="21">
        <v>0.37</v>
      </c>
      <c r="F18" s="34">
        <v>910.76923076923083</v>
      </c>
      <c r="G18" s="34">
        <v>24960.76923076923</v>
      </c>
      <c r="H18" s="35">
        <v>66.927307692307693</v>
      </c>
      <c r="I18" s="35">
        <v>95.718999999999994</v>
      </c>
      <c r="J18" s="35">
        <v>214.72523076923076</v>
      </c>
      <c r="K18" s="35">
        <v>1.9581538461538457</v>
      </c>
      <c r="L18" s="35">
        <v>7.6390769230769235</v>
      </c>
      <c r="M18" s="35">
        <v>5.1429999999999998</v>
      </c>
      <c r="N18" s="35">
        <v>0.11669230769230769</v>
      </c>
      <c r="O18" s="35">
        <v>0</v>
      </c>
      <c r="P18" s="35">
        <v>3.8565384615384612</v>
      </c>
      <c r="Q18" s="35">
        <v>0</v>
      </c>
      <c r="R18" s="35">
        <v>0.6375384615384615</v>
      </c>
      <c r="S18" s="35">
        <v>9.042230769230768</v>
      </c>
      <c r="T18" s="35">
        <v>0.33015384615384613</v>
      </c>
      <c r="U18" s="35">
        <v>0</v>
      </c>
      <c r="V18" s="35">
        <v>0</v>
      </c>
      <c r="W18" s="34">
        <v>153.46655933923634</v>
      </c>
      <c r="X18" s="35">
        <v>109.65697674418607</v>
      </c>
      <c r="Y18" s="35">
        <v>44.073170731707314</v>
      </c>
      <c r="Z18" s="35">
        <v>27.40625</v>
      </c>
      <c r="AA18" s="36">
        <v>-44.1</v>
      </c>
      <c r="AB18" s="36">
        <v>-16.899999999999999</v>
      </c>
      <c r="AD18" s="105">
        <f t="shared" si="0"/>
        <v>1.0284548592949054</v>
      </c>
    </row>
    <row r="19" spans="1:30" s="20" customFormat="1" ht="12">
      <c r="A19" s="20">
        <v>960</v>
      </c>
      <c r="B19" s="35">
        <v>292.6829268292683</v>
      </c>
      <c r="C19" s="20">
        <v>362</v>
      </c>
      <c r="D19" s="21">
        <v>0.17238095238095238</v>
      </c>
      <c r="E19" s="21">
        <v>0.32761904761904759</v>
      </c>
      <c r="F19" s="34">
        <v>2470.7182320441984</v>
      </c>
      <c r="G19" s="34">
        <v>29990.718232044197</v>
      </c>
      <c r="H19" s="35">
        <v>54.675093922651932</v>
      </c>
      <c r="I19" s="35">
        <v>49.667138121546962</v>
      </c>
      <c r="J19" s="35">
        <v>136.76375690607733</v>
      </c>
      <c r="K19" s="35">
        <v>0.48274033149171269</v>
      </c>
      <c r="L19" s="35">
        <v>3.9037348066298332</v>
      </c>
      <c r="M19" s="35">
        <v>2.2844640883977898</v>
      </c>
      <c r="N19" s="35">
        <v>1.900552486187845E-2</v>
      </c>
      <c r="O19" s="35">
        <v>0</v>
      </c>
      <c r="P19" s="35">
        <v>2.6949834254143639</v>
      </c>
      <c r="Q19" s="35">
        <v>0</v>
      </c>
      <c r="R19" s="35">
        <v>0.41812154696132597</v>
      </c>
      <c r="S19" s="35">
        <v>1.2239558011049723</v>
      </c>
      <c r="T19" s="35">
        <v>0.23376795580110493</v>
      </c>
      <c r="U19" s="35">
        <v>0</v>
      </c>
      <c r="V19" s="35">
        <v>0</v>
      </c>
      <c r="W19" s="34">
        <v>287.42645853445293</v>
      </c>
      <c r="X19" s="35">
        <v>283.30708661417322</v>
      </c>
      <c r="Y19" s="35">
        <v>120.2</v>
      </c>
      <c r="Z19" s="35">
        <v>12.13846153846154</v>
      </c>
      <c r="AD19" s="105"/>
    </row>
    <row r="20" spans="1:30" s="20" customFormat="1" ht="12">
      <c r="A20" s="20">
        <v>1020</v>
      </c>
      <c r="B20" s="35">
        <v>310.97560975609758</v>
      </c>
      <c r="C20" s="20">
        <v>321</v>
      </c>
      <c r="D20" s="21">
        <v>0.15285714285714286</v>
      </c>
      <c r="E20" s="21">
        <v>0.34714285714285714</v>
      </c>
      <c r="F20" s="34">
        <v>2543.5514018691588</v>
      </c>
      <c r="G20" s="34">
        <v>19735.233644859811</v>
      </c>
      <c r="H20" s="35">
        <v>51.438785046728967</v>
      </c>
      <c r="I20" s="35">
        <v>63.014214953271029</v>
      </c>
      <c r="J20" s="35">
        <v>187.07366355140186</v>
      </c>
      <c r="K20" s="35">
        <v>1.3399065420560747</v>
      </c>
      <c r="L20" s="35">
        <v>6.4519906542056082</v>
      </c>
      <c r="M20" s="35">
        <v>4.8940654205607474</v>
      </c>
      <c r="N20" s="35">
        <v>6.1317757009345795E-2</v>
      </c>
      <c r="O20" s="35">
        <v>0</v>
      </c>
      <c r="P20" s="35">
        <v>6.3021028037383173</v>
      </c>
      <c r="Q20" s="35">
        <v>0</v>
      </c>
      <c r="R20" s="35">
        <v>0.53369158878504663</v>
      </c>
      <c r="S20" s="35">
        <v>5.307392523364487</v>
      </c>
      <c r="T20" s="35">
        <v>0.21120560747663553</v>
      </c>
      <c r="U20" s="35">
        <v>0</v>
      </c>
      <c r="V20" s="35">
        <v>0</v>
      </c>
      <c r="W20" s="34">
        <v>172.43089866460303</v>
      </c>
      <c r="X20" s="35">
        <v>139.61694915254236</v>
      </c>
      <c r="Y20" s="35">
        <v>79.81481481481481</v>
      </c>
      <c r="Z20" s="35">
        <v>7.7589285714285712</v>
      </c>
      <c r="AA20" s="36">
        <v>-45.2</v>
      </c>
      <c r="AB20" s="36">
        <v>-16.2</v>
      </c>
      <c r="AD20" s="105">
        <f t="shared" si="0"/>
        <v>1.0303728529534981</v>
      </c>
    </row>
    <row r="21" spans="1:30" s="20" customFormat="1" ht="12">
      <c r="A21" s="20">
        <v>1080</v>
      </c>
      <c r="B21" s="35">
        <v>329.26829268292687</v>
      </c>
      <c r="C21" s="20">
        <v>324</v>
      </c>
      <c r="D21" s="21">
        <v>0.15428571428571428</v>
      </c>
      <c r="E21" s="21">
        <v>0.34571428571428575</v>
      </c>
      <c r="F21" s="34">
        <v>4369.4444444444453</v>
      </c>
      <c r="G21" s="34">
        <v>11808.703703703704</v>
      </c>
      <c r="H21" s="35">
        <v>35.925796296296305</v>
      </c>
      <c r="I21" s="35">
        <v>13.735740740740743</v>
      </c>
      <c r="J21" s="35">
        <v>110.96820370370374</v>
      </c>
      <c r="K21" s="35">
        <v>0.36972222222222229</v>
      </c>
      <c r="L21" s="35">
        <v>3.9056111111111123</v>
      </c>
      <c r="M21" s="35">
        <v>1.0957222222222225</v>
      </c>
      <c r="N21" s="35">
        <v>0</v>
      </c>
      <c r="O21" s="35">
        <v>0</v>
      </c>
      <c r="P21" s="35">
        <v>3.907851851851853</v>
      </c>
      <c r="Q21" s="35">
        <v>0</v>
      </c>
      <c r="R21" s="35">
        <v>0.42798148148148152</v>
      </c>
      <c r="S21" s="35">
        <v>5.0663148148148158</v>
      </c>
      <c r="T21" s="35">
        <v>0.21062962962962969</v>
      </c>
      <c r="U21" s="35">
        <v>0</v>
      </c>
      <c r="V21" s="35">
        <v>0</v>
      </c>
      <c r="W21" s="34">
        <v>237.78369354329283</v>
      </c>
      <c r="X21" s="35">
        <v>300.13939393939398</v>
      </c>
      <c r="Y21" s="35"/>
      <c r="Z21" s="35">
        <v>2.7025641025641023</v>
      </c>
      <c r="AD21" s="105"/>
    </row>
    <row r="22" spans="1:30" s="20" customFormat="1" ht="12">
      <c r="A22" s="20">
        <v>1140</v>
      </c>
      <c r="B22" s="35">
        <v>347.5609756097561</v>
      </c>
      <c r="C22" s="20">
        <v>309</v>
      </c>
      <c r="D22" s="21">
        <v>0.14714285714285713</v>
      </c>
      <c r="E22" s="21">
        <v>0.35285714285714287</v>
      </c>
      <c r="F22" s="34">
        <v>767.37864077669906</v>
      </c>
      <c r="G22" s="34">
        <v>8009.5145631067971</v>
      </c>
      <c r="H22" s="35">
        <v>38.4960291262136</v>
      </c>
      <c r="I22" s="35">
        <v>10.525077669902915</v>
      </c>
      <c r="J22" s="35">
        <v>38.728640776699031</v>
      </c>
      <c r="K22" s="35">
        <v>0.80334951456310699</v>
      </c>
      <c r="L22" s="35">
        <v>1.4316407766990291</v>
      </c>
      <c r="M22" s="35">
        <v>0.3812912621359224</v>
      </c>
      <c r="N22" s="35">
        <v>1.9184466019417479E-2</v>
      </c>
      <c r="O22" s="35">
        <v>0</v>
      </c>
      <c r="P22" s="35">
        <v>1.5539417475728159</v>
      </c>
      <c r="Q22" s="35">
        <v>0</v>
      </c>
      <c r="R22" s="35">
        <v>0.21342718446601941</v>
      </c>
      <c r="S22" s="35">
        <v>3.7961262135922338</v>
      </c>
      <c r="T22" s="35">
        <v>0.20863106796116507</v>
      </c>
      <c r="U22" s="35">
        <v>0</v>
      </c>
      <c r="V22" s="35">
        <v>0.10551456310679612</v>
      </c>
      <c r="W22" s="34">
        <v>163.38910087075629</v>
      </c>
      <c r="X22" s="35">
        <v>48.208955223880587</v>
      </c>
      <c r="Y22" s="35">
        <v>19.875</v>
      </c>
      <c r="Z22" s="35">
        <v>10.4375</v>
      </c>
      <c r="AA22" s="36">
        <v>-40.799999999999997</v>
      </c>
      <c r="AB22" s="36">
        <v>-19.600000000000001</v>
      </c>
      <c r="AD22" s="105">
        <f t="shared" si="0"/>
        <v>1.0221017514595496</v>
      </c>
    </row>
    <row r="23" spans="1:30" s="20" customFormat="1" ht="12">
      <c r="A23" s="20">
        <v>1200</v>
      </c>
      <c r="B23" s="35">
        <v>365.85365853658539</v>
      </c>
      <c r="C23" s="20">
        <v>303</v>
      </c>
      <c r="D23" s="21">
        <v>0.14428571428571427</v>
      </c>
      <c r="E23" s="21">
        <v>0.35571428571428576</v>
      </c>
      <c r="F23" s="34">
        <v>1183.3663366336636</v>
      </c>
      <c r="G23" s="34">
        <v>20018.613861386144</v>
      </c>
      <c r="H23" s="35">
        <v>54.701108910891101</v>
      </c>
      <c r="I23" s="35">
        <v>32.604207920792085</v>
      </c>
      <c r="J23" s="35">
        <v>70.664227722772296</v>
      </c>
      <c r="K23" s="35">
        <v>1.348544554455446</v>
      </c>
      <c r="L23" s="35">
        <v>2.0684257425742576</v>
      </c>
      <c r="M23" s="35">
        <v>1.3460792079207924</v>
      </c>
      <c r="N23" s="35">
        <v>5.9168316831683179E-2</v>
      </c>
      <c r="O23" s="35">
        <v>0</v>
      </c>
      <c r="P23" s="35">
        <v>1.6049405940594064</v>
      </c>
      <c r="Q23" s="35">
        <v>0</v>
      </c>
      <c r="R23" s="35">
        <v>0.21941584158415847</v>
      </c>
      <c r="S23" s="35">
        <v>3.7645841584158424</v>
      </c>
      <c r="T23" s="35">
        <v>0.2021584158415842</v>
      </c>
      <c r="U23" s="35">
        <v>0</v>
      </c>
      <c r="V23" s="35">
        <v>0.13312871287128716</v>
      </c>
      <c r="W23" s="34">
        <v>229.29432694208344</v>
      </c>
      <c r="X23" s="35">
        <v>52.400365630712976</v>
      </c>
      <c r="Y23" s="35">
        <v>22.75</v>
      </c>
      <c r="Z23" s="35">
        <v>16.916666666666668</v>
      </c>
      <c r="AD23" s="105"/>
    </row>
    <row r="24" spans="1:30" s="20" customFormat="1" ht="12">
      <c r="A24" s="20">
        <v>1260</v>
      </c>
      <c r="B24" s="35">
        <v>384.14634146341467</v>
      </c>
      <c r="C24" s="20">
        <v>300</v>
      </c>
      <c r="D24" s="21">
        <v>0.14285714285714285</v>
      </c>
      <c r="E24" s="21">
        <v>0.35714285714285715</v>
      </c>
      <c r="F24" s="34">
        <v>2750</v>
      </c>
      <c r="G24" s="34">
        <v>24450</v>
      </c>
      <c r="H24" s="35">
        <v>37.494999999999997</v>
      </c>
      <c r="I24" s="35">
        <v>8.3725000000000005</v>
      </c>
      <c r="J24" s="35">
        <v>6.6574999999999998</v>
      </c>
      <c r="K24" s="35">
        <v>0.32250000000000001</v>
      </c>
      <c r="L24" s="35">
        <v>0.83499999999999996</v>
      </c>
      <c r="M24" s="35">
        <v>0.18</v>
      </c>
      <c r="N24" s="35">
        <v>3.2500000000000001E-2</v>
      </c>
      <c r="O24" s="35">
        <v>0</v>
      </c>
      <c r="P24" s="35">
        <v>0.23</v>
      </c>
      <c r="Q24" s="35">
        <v>0</v>
      </c>
      <c r="R24" s="35">
        <v>0.27500000000000002</v>
      </c>
      <c r="S24" s="35">
        <v>5.1675000000000004</v>
      </c>
      <c r="T24" s="35">
        <v>0.22750000000000001</v>
      </c>
      <c r="U24" s="35">
        <v>0</v>
      </c>
      <c r="V24" s="35">
        <v>7.0000000000000007E-2</v>
      </c>
      <c r="W24" s="34">
        <v>533.05717556003708</v>
      </c>
      <c r="X24" s="35">
        <v>20.643410852713178</v>
      </c>
      <c r="Y24" s="35">
        <v>5.5384615384615383</v>
      </c>
      <c r="Z24" s="35">
        <v>8.8909090909090907</v>
      </c>
      <c r="AA24" s="36">
        <v>-46.2</v>
      </c>
      <c r="AB24" s="36">
        <v>-20.399999999999999</v>
      </c>
      <c r="AD24" s="105">
        <f t="shared" si="0"/>
        <v>1.02704969595303</v>
      </c>
    </row>
    <row r="25" spans="1:30" s="20" customFormat="1" ht="12">
      <c r="A25" s="20">
        <v>1320</v>
      </c>
      <c r="B25" s="35">
        <v>402.4390243902439</v>
      </c>
      <c r="C25" s="20">
        <v>310</v>
      </c>
      <c r="D25" s="21">
        <v>0.14761904761904762</v>
      </c>
      <c r="E25" s="21">
        <v>0.35238095238095235</v>
      </c>
      <c r="F25" s="34">
        <v>4654.8387096774186</v>
      </c>
      <c r="G25" s="34">
        <v>20791.612903225803</v>
      </c>
      <c r="H25" s="35">
        <v>30.072645161290321</v>
      </c>
      <c r="I25" s="35">
        <v>10.999741935483868</v>
      </c>
      <c r="J25" s="35">
        <v>14.091032258064512</v>
      </c>
      <c r="K25" s="35">
        <v>0.30077419354838708</v>
      </c>
      <c r="L25" s="35">
        <v>1.3343870967741935</v>
      </c>
      <c r="M25" s="35">
        <v>0.29122580645161283</v>
      </c>
      <c r="N25" s="35">
        <v>5.0129032258064511E-2</v>
      </c>
      <c r="O25" s="35">
        <v>0</v>
      </c>
      <c r="P25" s="35">
        <v>0.48696774193548381</v>
      </c>
      <c r="Q25" s="35">
        <v>0</v>
      </c>
      <c r="R25" s="35">
        <v>0.30793548387096775</v>
      </c>
      <c r="S25" s="35">
        <v>5.0487096774193549</v>
      </c>
      <c r="T25" s="35">
        <v>0.26974193548387093</v>
      </c>
      <c r="U25" s="35">
        <v>0</v>
      </c>
      <c r="V25" s="35">
        <v>0.31987096774193546</v>
      </c>
      <c r="W25" s="34">
        <v>506.21876089736134</v>
      </c>
      <c r="X25" s="35">
        <v>46.849206349206341</v>
      </c>
      <c r="Y25" s="35">
        <v>5.8095238095238084</v>
      </c>
      <c r="Z25" s="35">
        <v>4.4666666666666668</v>
      </c>
      <c r="AD25" s="105"/>
    </row>
    <row r="26" spans="1:30" s="20" customFormat="1" ht="12">
      <c r="A26" s="20">
        <v>1380</v>
      </c>
      <c r="B26" s="35">
        <v>420.73170731707319</v>
      </c>
      <c r="C26" s="20">
        <v>415</v>
      </c>
      <c r="D26" s="21">
        <v>0.19761904761904761</v>
      </c>
      <c r="E26" s="21">
        <v>0.30238095238095242</v>
      </c>
      <c r="F26" s="34">
        <v>26455.783132530123</v>
      </c>
      <c r="G26" s="34">
        <v>36983.012048192781</v>
      </c>
      <c r="H26" s="35">
        <v>19.008686746987955</v>
      </c>
      <c r="I26" s="35">
        <v>5.3814337349397601</v>
      </c>
      <c r="J26" s="35">
        <v>9.8402048192771101</v>
      </c>
      <c r="K26" s="35">
        <v>0.31673493975903616</v>
      </c>
      <c r="L26" s="35">
        <v>1.3725180722891568</v>
      </c>
      <c r="M26" s="35">
        <v>0.17749397590361449</v>
      </c>
      <c r="N26" s="35">
        <v>0</v>
      </c>
      <c r="O26" s="35">
        <v>0.25400000000000006</v>
      </c>
      <c r="P26" s="35">
        <v>0</v>
      </c>
      <c r="Q26" s="35">
        <v>8.5686746987951826E-2</v>
      </c>
      <c r="R26" s="35">
        <v>1.9524337349397596</v>
      </c>
      <c r="S26" s="35">
        <v>0</v>
      </c>
      <c r="T26" s="35">
        <v>0</v>
      </c>
      <c r="U26" s="35">
        <v>0</v>
      </c>
      <c r="V26" s="35">
        <v>0</v>
      </c>
      <c r="W26" s="34">
        <v>1516.3111668757842</v>
      </c>
      <c r="X26" s="35">
        <v>31.067632850241548</v>
      </c>
      <c r="Y26" s="35"/>
      <c r="Z26" s="35">
        <v>1.3979178716020824</v>
      </c>
      <c r="AA26" s="36">
        <v>-47.7</v>
      </c>
      <c r="AB26" s="36">
        <v>-22.2</v>
      </c>
      <c r="AD26" s="105">
        <f t="shared" si="0"/>
        <v>1.0267772760684659</v>
      </c>
    </row>
    <row r="27" spans="1:30" s="20" customFormat="1" ht="12">
      <c r="A27" s="20">
        <v>1440</v>
      </c>
      <c r="B27" s="35">
        <v>439.02439024390247</v>
      </c>
      <c r="C27" s="20">
        <v>414</v>
      </c>
      <c r="D27" s="21">
        <v>0.19714285714285715</v>
      </c>
      <c r="E27" s="21">
        <v>0.30285714285714282</v>
      </c>
      <c r="F27" s="34">
        <v>1520.8695652173913</v>
      </c>
      <c r="G27" s="34">
        <v>38052.463768115937</v>
      </c>
      <c r="H27" s="35">
        <v>50.505159420289843</v>
      </c>
      <c r="I27" s="35">
        <v>4.1048115942028982</v>
      </c>
      <c r="J27" s="35">
        <v>5.5457971014492742</v>
      </c>
      <c r="K27" s="35">
        <v>0.41478260869565214</v>
      </c>
      <c r="L27" s="35">
        <v>0.66826086956521735</v>
      </c>
      <c r="M27" s="35">
        <v>0.15055072463768115</v>
      </c>
      <c r="N27" s="35">
        <v>0.29802898550724632</v>
      </c>
      <c r="O27" s="35">
        <v>0</v>
      </c>
      <c r="P27" s="35">
        <v>0.21507246376811595</v>
      </c>
      <c r="Q27" s="35">
        <v>0</v>
      </c>
      <c r="R27" s="35">
        <v>0.10292753623188405</v>
      </c>
      <c r="S27" s="35">
        <v>2.5839420289855068</v>
      </c>
      <c r="T27" s="35">
        <v>0</v>
      </c>
      <c r="U27" s="35">
        <v>0</v>
      </c>
      <c r="V27" s="35">
        <v>0</v>
      </c>
      <c r="W27" s="34">
        <v>696.80432091819512</v>
      </c>
      <c r="X27" s="35">
        <v>13.370370370370368</v>
      </c>
      <c r="Y27" s="35">
        <v>0.50515463917525782</v>
      </c>
      <c r="Z27" s="35">
        <v>25.020202020202017</v>
      </c>
      <c r="AD27" s="105"/>
    </row>
    <row r="28" spans="1:30" s="20" customFormat="1" ht="12">
      <c r="A28" s="20">
        <v>1500</v>
      </c>
      <c r="B28" s="35">
        <v>457.31707317073176</v>
      </c>
      <c r="C28" s="20">
        <v>439</v>
      </c>
      <c r="D28" s="21">
        <v>0.20904761904761904</v>
      </c>
      <c r="E28" s="21">
        <v>0.29095238095238096</v>
      </c>
      <c r="F28" s="34">
        <v>6318.7699316628705</v>
      </c>
      <c r="G28" s="34">
        <v>40083.826879271081</v>
      </c>
      <c r="H28" s="35">
        <v>11.263833712984056</v>
      </c>
      <c r="I28" s="35">
        <v>1.8190820045558087</v>
      </c>
      <c r="J28" s="35">
        <v>1.5351548974943054</v>
      </c>
      <c r="K28" s="35">
        <v>0.22686332574031892</v>
      </c>
      <c r="L28" s="35">
        <v>0.32707289293849656</v>
      </c>
      <c r="M28" s="35">
        <v>7.6548974943052392E-2</v>
      </c>
      <c r="N28" s="35">
        <v>4.7321184510250573E-2</v>
      </c>
      <c r="O28" s="35">
        <v>0</v>
      </c>
      <c r="P28" s="35">
        <v>7.6548974943052392E-2</v>
      </c>
      <c r="Q28" s="35">
        <v>0.18650113895216403</v>
      </c>
      <c r="R28" s="35">
        <v>0.1489225512528474</v>
      </c>
      <c r="S28" s="35">
        <v>2.8337038724373582</v>
      </c>
      <c r="T28" s="35">
        <v>0.12247835990888382</v>
      </c>
      <c r="U28" s="35">
        <v>0</v>
      </c>
      <c r="V28" s="35">
        <v>6.4022779043280187E-2</v>
      </c>
      <c r="W28" s="34">
        <v>3063.8297872340431</v>
      </c>
      <c r="X28" s="35">
        <v>6.7668711656441722</v>
      </c>
      <c r="Y28" s="35">
        <v>1.6176470588235292</v>
      </c>
      <c r="Z28" s="35">
        <v>6.3436123348017635</v>
      </c>
      <c r="AA28" s="36">
        <v>-49.8</v>
      </c>
      <c r="AB28" s="36">
        <v>-21.8</v>
      </c>
      <c r="AD28" s="105">
        <f t="shared" si="0"/>
        <v>1.0294674805304147</v>
      </c>
    </row>
    <row r="29" spans="1:30" s="20" customFormat="1" ht="12">
      <c r="A29" s="20">
        <v>1560</v>
      </c>
      <c r="B29" s="35">
        <v>475.60975609756099</v>
      </c>
      <c r="C29" s="20">
        <v>402</v>
      </c>
      <c r="D29" s="21">
        <v>0.19142857142857142</v>
      </c>
      <c r="E29" s="21">
        <v>0.30857142857142861</v>
      </c>
      <c r="F29" s="34">
        <v>8575.5223880597023</v>
      </c>
      <c r="G29" s="34">
        <v>48342.089552238816</v>
      </c>
      <c r="H29" s="35">
        <v>15.192537313432839</v>
      </c>
      <c r="I29" s="35">
        <v>2.4727164179104482</v>
      </c>
      <c r="J29" s="35">
        <v>1.3459701492537315</v>
      </c>
      <c r="K29" s="35">
        <v>0.35946268656716424</v>
      </c>
      <c r="L29" s="35">
        <v>0.68991044776119415</v>
      </c>
      <c r="M29" s="35">
        <v>0.10961194029850749</v>
      </c>
      <c r="N29" s="35">
        <v>6.7701492537313446E-2</v>
      </c>
      <c r="O29" s="35">
        <v>0</v>
      </c>
      <c r="P29" s="35">
        <v>0.13862686567164181</v>
      </c>
      <c r="Q29" s="35">
        <v>0.12089552238805971</v>
      </c>
      <c r="R29" s="35">
        <v>8.0597014925373148E-2</v>
      </c>
      <c r="S29" s="35">
        <v>2.3453731343283586</v>
      </c>
      <c r="T29" s="35">
        <v>0</v>
      </c>
      <c r="U29" s="35">
        <v>0</v>
      </c>
      <c r="V29" s="35">
        <v>0</v>
      </c>
      <c r="W29" s="34">
        <v>2736.563555068893</v>
      </c>
      <c r="X29" s="35">
        <v>3.7443946188340806</v>
      </c>
      <c r="Y29" s="35">
        <v>1.6190476190476191</v>
      </c>
      <c r="Z29" s="35">
        <v>5.6372180451127827</v>
      </c>
      <c r="AD29" s="105"/>
    </row>
    <row r="30" spans="1:30" s="20" customFormat="1" ht="12">
      <c r="A30" s="20">
        <v>1620</v>
      </c>
      <c r="B30" s="35">
        <v>493.90243902439028</v>
      </c>
      <c r="C30" s="20">
        <v>452</v>
      </c>
      <c r="D30" s="21">
        <v>0.21523809523809523</v>
      </c>
      <c r="E30" s="21">
        <v>0.28476190476190477</v>
      </c>
      <c r="F30" s="34">
        <v>8784.7787610619471</v>
      </c>
      <c r="G30" s="34">
        <v>25983.893805309737</v>
      </c>
      <c r="H30" s="35">
        <v>22.989924778761065</v>
      </c>
      <c r="I30" s="35">
        <v>2.2014867256637167</v>
      </c>
      <c r="J30" s="35">
        <v>1.8733805309734515</v>
      </c>
      <c r="K30" s="35">
        <v>0.33736725663716816</v>
      </c>
      <c r="L30" s="35">
        <v>0.34265929203539824</v>
      </c>
      <c r="M30" s="35">
        <v>0.11642477876106196</v>
      </c>
      <c r="N30" s="35">
        <v>8.2026548672566382E-2</v>
      </c>
      <c r="O30" s="35">
        <v>0</v>
      </c>
      <c r="P30" s="35">
        <v>8.2026548672566382E-2</v>
      </c>
      <c r="Q30" s="35">
        <v>0.21168141592920356</v>
      </c>
      <c r="R30" s="35">
        <v>0.17992920353982303</v>
      </c>
      <c r="S30" s="35">
        <v>3.70574778761062</v>
      </c>
      <c r="T30" s="35">
        <v>0.1375929203539823</v>
      </c>
      <c r="U30" s="35">
        <v>0</v>
      </c>
      <c r="V30" s="35">
        <v>3.5721238938053103E-2</v>
      </c>
      <c r="W30" s="34">
        <v>1031.4584318050522</v>
      </c>
      <c r="X30" s="35">
        <v>5.552941176470588</v>
      </c>
      <c r="Y30" s="35">
        <v>1.4193548387096773</v>
      </c>
      <c r="Z30" s="35">
        <v>2.9578313253012052</v>
      </c>
      <c r="AA30" s="36">
        <v>-51.2</v>
      </c>
      <c r="AB30" s="36">
        <v>-21.1</v>
      </c>
      <c r="AD30" s="105">
        <f t="shared" si="0"/>
        <v>1.0317242833052276</v>
      </c>
    </row>
    <row r="31" spans="1:30" s="20" customFormat="1" ht="12">
      <c r="A31" s="20">
        <v>1680</v>
      </c>
      <c r="B31" s="35">
        <v>512.19512195121956</v>
      </c>
      <c r="C31" s="20">
        <v>384</v>
      </c>
      <c r="D31" s="21">
        <v>0.18285714285714286</v>
      </c>
      <c r="E31" s="21">
        <v>0.31714285714285717</v>
      </c>
      <c r="F31" s="34">
        <v>14291.25</v>
      </c>
      <c r="G31" s="34">
        <v>36300.46875</v>
      </c>
      <c r="H31" s="35">
        <v>40.825453125000003</v>
      </c>
      <c r="I31" s="35">
        <v>4.472953125000001</v>
      </c>
      <c r="J31" s="35">
        <v>6.6617343750000009</v>
      </c>
      <c r="K31" s="35">
        <v>0.55326562500000009</v>
      </c>
      <c r="L31" s="35">
        <v>0.54979687500000007</v>
      </c>
      <c r="M31" s="35">
        <v>0.30871875000000004</v>
      </c>
      <c r="N31" s="35">
        <v>0.3676875</v>
      </c>
      <c r="O31" s="35">
        <v>0</v>
      </c>
      <c r="P31" s="35">
        <v>0.216796875</v>
      </c>
      <c r="Q31" s="35">
        <v>0</v>
      </c>
      <c r="R31" s="35">
        <v>0.22026562500000002</v>
      </c>
      <c r="S31" s="35">
        <v>3.9751874999999997</v>
      </c>
      <c r="T31" s="35">
        <v>0.28964062500000004</v>
      </c>
      <c r="U31" s="35">
        <v>0</v>
      </c>
      <c r="V31" s="35">
        <v>0.23934375000000005</v>
      </c>
      <c r="W31" s="34">
        <v>801.36304464354077</v>
      </c>
      <c r="X31" s="35">
        <v>12.040752351097177</v>
      </c>
      <c r="Y31" s="35">
        <v>0.83962264150943411</v>
      </c>
      <c r="Z31" s="35">
        <v>2.5400485436893199</v>
      </c>
      <c r="AD31" s="105"/>
    </row>
    <row r="32" spans="1:30" s="20" customFormat="1" ht="12">
      <c r="A32" s="20">
        <v>1800</v>
      </c>
      <c r="B32" s="35">
        <v>548.78048780487813</v>
      </c>
      <c r="C32" s="20">
        <v>443</v>
      </c>
      <c r="D32" s="21">
        <v>0.21095238095238095</v>
      </c>
      <c r="E32" s="21">
        <v>0.28904761904761905</v>
      </c>
      <c r="F32" s="34">
        <v>17483.792325056434</v>
      </c>
      <c r="G32" s="34">
        <v>55301.399548532732</v>
      </c>
      <c r="H32" s="35">
        <v>86.629724604966142</v>
      </c>
      <c r="I32" s="35">
        <v>5.7233386004514664</v>
      </c>
      <c r="J32" s="35">
        <v>1.0331331828442438</v>
      </c>
      <c r="K32" s="35">
        <v>0.48642212189616257</v>
      </c>
      <c r="L32" s="35">
        <v>0.33158916478555306</v>
      </c>
      <c r="M32" s="35">
        <v>0.18360722347629799</v>
      </c>
      <c r="N32" s="35">
        <v>0.10276523702031604</v>
      </c>
      <c r="O32" s="35">
        <v>0</v>
      </c>
      <c r="P32" s="35">
        <v>0</v>
      </c>
      <c r="Q32" s="35">
        <v>0</v>
      </c>
      <c r="R32" s="35">
        <v>0.27815124153498871</v>
      </c>
      <c r="S32" s="35">
        <v>6.1741354401805877</v>
      </c>
      <c r="T32" s="35">
        <v>7.7841241534988717</v>
      </c>
      <c r="U32" s="35">
        <v>0</v>
      </c>
      <c r="V32" s="35">
        <v>0</v>
      </c>
      <c r="W32" s="34">
        <v>598.80417204492517</v>
      </c>
      <c r="X32" s="35">
        <v>2.1239436619718308</v>
      </c>
      <c r="Y32" s="35">
        <v>1.7866666666666666</v>
      </c>
      <c r="Z32" s="35">
        <v>3.1630094043887147</v>
      </c>
      <c r="AA32" s="36">
        <v>-53.3</v>
      </c>
      <c r="AB32" s="36">
        <v>-20</v>
      </c>
      <c r="AD32" s="105">
        <f t="shared" si="0"/>
        <v>1.0351748177881059</v>
      </c>
    </row>
    <row r="33" spans="1:30" s="20" customFormat="1" ht="12">
      <c r="A33" s="20">
        <v>1860</v>
      </c>
      <c r="B33" s="35">
        <v>567.07317073170736</v>
      </c>
      <c r="C33" s="20">
        <v>434</v>
      </c>
      <c r="D33" s="21">
        <v>0.20666666666666667</v>
      </c>
      <c r="E33" s="21">
        <v>0.29333333333333333</v>
      </c>
      <c r="F33" s="34">
        <v>11113.548387096775</v>
      </c>
      <c r="G33" s="34">
        <v>43687.741935483871</v>
      </c>
      <c r="H33" s="35">
        <v>101.40722580645161</v>
      </c>
      <c r="I33" s="35">
        <v>8.5714838709677412</v>
      </c>
      <c r="J33" s="35">
        <v>1.2305806451612902</v>
      </c>
      <c r="K33" s="35">
        <v>1.3412903225806452</v>
      </c>
      <c r="L33" s="35">
        <v>1.060258064516129</v>
      </c>
      <c r="M33" s="35">
        <v>0.80619354838709667</v>
      </c>
      <c r="N33" s="35">
        <v>0.51522580645161287</v>
      </c>
      <c r="O33" s="35">
        <v>5.5354838709677424E-2</v>
      </c>
      <c r="P33" s="35">
        <v>7.3806451612903223E-2</v>
      </c>
      <c r="Q33" s="35">
        <v>0.65574193548387094</v>
      </c>
      <c r="R33" s="35">
        <v>0.54503225806451616</v>
      </c>
      <c r="S33" s="35">
        <v>8.6708387096774207</v>
      </c>
      <c r="T33" s="35">
        <v>0.28103225806451615</v>
      </c>
      <c r="U33" s="35">
        <v>0</v>
      </c>
      <c r="V33" s="35">
        <v>0</v>
      </c>
      <c r="W33" s="34">
        <v>397.23817513067047</v>
      </c>
      <c r="X33" s="35">
        <v>0.91746031746031731</v>
      </c>
      <c r="Y33" s="35">
        <v>1.5647382920110191</v>
      </c>
      <c r="Z33" s="35">
        <v>3.9310344827586206</v>
      </c>
      <c r="AD33" s="105"/>
    </row>
    <row r="34" spans="1:30" s="20" customFormat="1" ht="12">
      <c r="A34" s="20">
        <v>1920</v>
      </c>
      <c r="B34" s="35">
        <v>585.36585365853659</v>
      </c>
      <c r="C34" s="20">
        <v>481</v>
      </c>
      <c r="D34" s="21">
        <v>0.22904761904761903</v>
      </c>
      <c r="E34" s="21">
        <v>0.27095238095238094</v>
      </c>
      <c r="F34" s="34">
        <v>15567.650727650727</v>
      </c>
      <c r="G34" s="34">
        <v>46733.354054054056</v>
      </c>
      <c r="H34" s="35">
        <v>151.28775467775469</v>
      </c>
      <c r="I34" s="35">
        <v>11.841351351351353</v>
      </c>
      <c r="J34" s="35">
        <v>1.084767151767152</v>
      </c>
      <c r="K34" s="35">
        <v>1.8844428274428275</v>
      </c>
      <c r="L34" s="35">
        <v>0.47672972972972977</v>
      </c>
      <c r="M34" s="35">
        <v>0.85764033264033257</v>
      </c>
      <c r="N34" s="35">
        <v>0.50275467775467775</v>
      </c>
      <c r="O34" s="35">
        <v>8.9904365904365915E-2</v>
      </c>
      <c r="P34" s="35">
        <v>5.2049896049896051E-2</v>
      </c>
      <c r="Q34" s="35">
        <v>0.46253430353430358</v>
      </c>
      <c r="R34" s="35">
        <v>0.16679625779625779</v>
      </c>
      <c r="S34" s="35">
        <v>3.8351309771309774</v>
      </c>
      <c r="T34" s="35">
        <v>9.8185031185031205E-2</v>
      </c>
      <c r="U34" s="35">
        <v>0</v>
      </c>
      <c r="V34" s="35">
        <v>5.0866943866943869E-2</v>
      </c>
      <c r="W34" s="34">
        <v>286.48078317621463</v>
      </c>
      <c r="X34" s="35">
        <v>0.57564344005021983</v>
      </c>
      <c r="Y34" s="35">
        <v>1.7058823529411764</v>
      </c>
      <c r="Z34" s="35">
        <v>3.0019528875379939</v>
      </c>
      <c r="AA34" s="36">
        <v>-55</v>
      </c>
      <c r="AB34" s="36">
        <v>-19.600000000000001</v>
      </c>
      <c r="AD34" s="105">
        <f t="shared" si="0"/>
        <v>1.0374603174603174</v>
      </c>
    </row>
    <row r="35" spans="1:30" s="20" customFormat="1" ht="12">
      <c r="A35" s="20">
        <v>1980</v>
      </c>
      <c r="B35" s="35">
        <v>603.65853658536594</v>
      </c>
      <c r="C35" s="20">
        <v>449</v>
      </c>
      <c r="D35" s="21">
        <v>0.21380952380952378</v>
      </c>
      <c r="E35" s="21">
        <v>0.28619047619047622</v>
      </c>
      <c r="F35" s="34">
        <v>20814.142538975506</v>
      </c>
      <c r="G35" s="34">
        <v>54745.879732739435</v>
      </c>
      <c r="H35" s="35">
        <v>265.33279955456572</v>
      </c>
      <c r="I35" s="35">
        <v>21.342861915367486</v>
      </c>
      <c r="J35" s="35">
        <v>1.4683674832962139</v>
      </c>
      <c r="K35" s="35">
        <v>2.9835835189309585</v>
      </c>
      <c r="L35" s="35">
        <v>0.87138307349665944</v>
      </c>
      <c r="M35" s="35">
        <v>1.1725523385300671</v>
      </c>
      <c r="N35" s="35">
        <v>0.95838752783964376</v>
      </c>
      <c r="O35" s="35">
        <v>0.12849888641425394</v>
      </c>
      <c r="P35" s="35">
        <v>8.0311804008908708E-2</v>
      </c>
      <c r="Q35" s="35">
        <v>0.89547661469933204</v>
      </c>
      <c r="R35" s="35">
        <v>0.23691982182628069</v>
      </c>
      <c r="S35" s="35">
        <v>6.0595256124721617</v>
      </c>
      <c r="T35" s="35">
        <v>9.7712694877505571E-2</v>
      </c>
      <c r="U35" s="35">
        <v>0</v>
      </c>
      <c r="V35" s="35">
        <v>0</v>
      </c>
      <c r="W35" s="34">
        <v>190.96800702239324</v>
      </c>
      <c r="X35" s="35">
        <v>0.49214894571556744</v>
      </c>
      <c r="Y35" s="35">
        <v>1.2234636871508382</v>
      </c>
      <c r="Z35" s="35">
        <v>2.630225080385852</v>
      </c>
      <c r="AD35" s="105"/>
    </row>
    <row r="36" spans="1:30" s="20" customFormat="1" ht="12">
      <c r="A36" s="20">
        <v>2040</v>
      </c>
      <c r="B36" s="35">
        <v>621.95121951219517</v>
      </c>
      <c r="C36" s="20">
        <v>436</v>
      </c>
      <c r="D36" s="21">
        <v>0.20761904761904762</v>
      </c>
      <c r="E36" s="21">
        <v>0.29238095238095241</v>
      </c>
      <c r="F36" s="34">
        <v>12237.752293577983</v>
      </c>
      <c r="G36" s="34">
        <v>35234.587155963309</v>
      </c>
      <c r="H36" s="35">
        <v>139.90468807339451</v>
      </c>
      <c r="I36" s="35">
        <v>9.2423899082568806</v>
      </c>
      <c r="J36" s="35">
        <v>0.90269266055045871</v>
      </c>
      <c r="K36" s="35">
        <v>0.66328899082568804</v>
      </c>
      <c r="L36" s="35">
        <v>0.76749999999999996</v>
      </c>
      <c r="M36" s="35">
        <v>0.16758256880733946</v>
      </c>
      <c r="N36" s="35">
        <v>0.19715596330275234</v>
      </c>
      <c r="O36" s="35">
        <v>1.9715596330275229E-2</v>
      </c>
      <c r="P36" s="35">
        <v>5.773853211009175E-2</v>
      </c>
      <c r="Q36" s="35">
        <v>0.21827981651376147</v>
      </c>
      <c r="R36" s="35">
        <v>0.24785321100917432</v>
      </c>
      <c r="S36" s="35">
        <v>3.7346972477064226</v>
      </c>
      <c r="T36" s="35">
        <v>0.11688532110091746</v>
      </c>
      <c r="U36" s="35">
        <v>0</v>
      </c>
      <c r="V36" s="35">
        <v>0</v>
      </c>
      <c r="W36" s="34">
        <v>236.24054612922416</v>
      </c>
      <c r="X36" s="35">
        <v>1.3609341825902337</v>
      </c>
      <c r="Y36" s="35">
        <v>0.85</v>
      </c>
      <c r="Z36" s="35">
        <v>2.8791714614499426</v>
      </c>
      <c r="AA36" s="36">
        <v>-53.3</v>
      </c>
      <c r="AB36" s="36">
        <v>-20.3</v>
      </c>
      <c r="AD36" s="105">
        <f t="shared" si="0"/>
        <v>1.0348579275377627</v>
      </c>
    </row>
    <row r="37" spans="1:30" s="20" customFormat="1" ht="12">
      <c r="A37" s="20">
        <v>2100</v>
      </c>
      <c r="B37" s="35">
        <v>640.2439024390244</v>
      </c>
      <c r="C37" s="20">
        <v>380</v>
      </c>
      <c r="D37" s="21">
        <v>0.18095238095238095</v>
      </c>
      <c r="E37" s="21">
        <v>0.31904761904761902</v>
      </c>
      <c r="F37" s="34">
        <v>9256.5789473684199</v>
      </c>
      <c r="G37" s="34">
        <v>14740</v>
      </c>
      <c r="H37" s="35">
        <v>125.64439473684209</v>
      </c>
      <c r="I37" s="35">
        <v>17.79378947368421</v>
      </c>
      <c r="J37" s="35">
        <v>1.327657894736842</v>
      </c>
      <c r="K37" s="35">
        <v>2.2956315789473685</v>
      </c>
      <c r="L37" s="35">
        <v>0.84984210526315773</v>
      </c>
      <c r="M37" s="35">
        <v>0.63649999999999995</v>
      </c>
      <c r="N37" s="35">
        <v>0.55539473684210527</v>
      </c>
      <c r="O37" s="35">
        <v>8.9921052631578929E-2</v>
      </c>
      <c r="P37" s="35">
        <v>8.8157894736842102E-2</v>
      </c>
      <c r="Q37" s="35">
        <v>0.36321052631578943</v>
      </c>
      <c r="R37" s="35">
        <v>9.8736842105263151E-2</v>
      </c>
      <c r="S37" s="35">
        <v>3.0819999999999999</v>
      </c>
      <c r="T37" s="35">
        <v>0</v>
      </c>
      <c r="U37" s="35">
        <v>0</v>
      </c>
      <c r="V37" s="35">
        <v>0</v>
      </c>
      <c r="W37" s="34">
        <v>102.76203704841863</v>
      </c>
      <c r="X37" s="35">
        <v>0.57834101382488479</v>
      </c>
      <c r="Y37" s="35">
        <v>1.146031746031746</v>
      </c>
      <c r="Z37" s="35">
        <v>1.5923809523809525</v>
      </c>
      <c r="AD37" s="105"/>
    </row>
    <row r="38" spans="1:30" s="20" customFormat="1" ht="12">
      <c r="A38" s="20">
        <v>2160</v>
      </c>
      <c r="B38" s="35">
        <v>658.53658536585374</v>
      </c>
      <c r="C38" s="20">
        <v>365</v>
      </c>
      <c r="D38" s="21">
        <v>0.1738095238095238</v>
      </c>
      <c r="E38" s="21">
        <v>0.3261904761904762</v>
      </c>
      <c r="F38" s="34">
        <v>18410.547945205482</v>
      </c>
      <c r="G38" s="34">
        <v>28920.136986301375</v>
      </c>
      <c r="H38" s="35">
        <v>172.0776301369863</v>
      </c>
      <c r="I38" s="35">
        <v>19.911917808219179</v>
      </c>
      <c r="J38" s="35">
        <v>0.93272602739726029</v>
      </c>
      <c r="K38" s="35">
        <v>1.7265753424657537</v>
      </c>
      <c r="L38" s="35">
        <v>0.65497260273972602</v>
      </c>
      <c r="M38" s="35">
        <v>0.28901369863013698</v>
      </c>
      <c r="N38" s="35">
        <v>0.14638356164383562</v>
      </c>
      <c r="O38" s="35">
        <v>0</v>
      </c>
      <c r="P38" s="35">
        <v>0</v>
      </c>
      <c r="Q38" s="35">
        <v>0.25335616438356168</v>
      </c>
      <c r="R38" s="35">
        <v>0.38660273972602743</v>
      </c>
      <c r="S38" s="35">
        <v>3.625808219178082</v>
      </c>
      <c r="T38" s="35">
        <v>0</v>
      </c>
      <c r="U38" s="35">
        <v>0</v>
      </c>
      <c r="V38" s="35">
        <v>0</v>
      </c>
      <c r="W38" s="34">
        <v>150.63391364698293</v>
      </c>
      <c r="X38" s="35">
        <v>0.54021739130434776</v>
      </c>
      <c r="Y38" s="35">
        <v>1.9743589743589742</v>
      </c>
      <c r="Z38" s="35">
        <v>1.5708460754332314</v>
      </c>
      <c r="AA38" s="36">
        <v>-53.3</v>
      </c>
      <c r="AB38" s="36">
        <v>-20</v>
      </c>
      <c r="AD38" s="105">
        <f t="shared" si="0"/>
        <v>1.0351748177881059</v>
      </c>
    </row>
    <row r="39" spans="1:30" s="20" customFormat="1" ht="12">
      <c r="A39" s="20">
        <v>2220</v>
      </c>
      <c r="B39" s="35">
        <v>676.82926829268297</v>
      </c>
      <c r="C39" s="20">
        <v>261</v>
      </c>
      <c r="D39" s="21">
        <v>0.12428571428571428</v>
      </c>
      <c r="E39" s="21">
        <v>0.37571428571428572</v>
      </c>
      <c r="F39" s="34">
        <v>41807.931034482761</v>
      </c>
      <c r="G39" s="34">
        <v>7648.1609195402307</v>
      </c>
      <c r="H39" s="35">
        <v>94.033080459770133</v>
      </c>
      <c r="I39" s="35">
        <v>15.822321839080461</v>
      </c>
      <c r="J39" s="35">
        <v>0.95224137931034492</v>
      </c>
      <c r="K39" s="35">
        <v>2.1040000000000001</v>
      </c>
      <c r="L39" s="35">
        <v>0.62878160919540238</v>
      </c>
      <c r="M39" s="35">
        <v>0.51390804597701156</v>
      </c>
      <c r="N39" s="35">
        <v>0.79504597701149438</v>
      </c>
      <c r="O39" s="35">
        <v>0.15114942528735634</v>
      </c>
      <c r="P39" s="35">
        <v>0</v>
      </c>
      <c r="Q39" s="35">
        <v>0.27206896551724141</v>
      </c>
      <c r="R39" s="35">
        <v>0.25997701149425284</v>
      </c>
      <c r="S39" s="35">
        <v>5.08164367816092</v>
      </c>
      <c r="T39" s="35">
        <v>0.19649425287356326</v>
      </c>
      <c r="U39" s="35">
        <v>0</v>
      </c>
      <c r="V39" s="35">
        <v>5.441379310344828E-2</v>
      </c>
      <c r="W39" s="34">
        <v>69.620253164556956</v>
      </c>
      <c r="X39" s="35">
        <v>0.45258620689655177</v>
      </c>
      <c r="Y39" s="35">
        <v>0.64638783269961975</v>
      </c>
      <c r="Z39" s="35">
        <v>0.1829356471438901</v>
      </c>
      <c r="AD39" s="105"/>
    </row>
    <row r="40" spans="1:30" s="20" customFormat="1" ht="12">
      <c r="A40" s="20">
        <v>2280</v>
      </c>
      <c r="B40" s="35">
        <v>695.1219512195122</v>
      </c>
      <c r="C40" s="20">
        <v>292</v>
      </c>
      <c r="D40" s="21">
        <v>0.13904761904761903</v>
      </c>
      <c r="E40" s="21">
        <v>0.36095238095238097</v>
      </c>
      <c r="F40" s="34">
        <v>32500.547945205482</v>
      </c>
      <c r="G40" s="34">
        <v>22558.28767123288</v>
      </c>
      <c r="H40" s="35">
        <v>66.459986301369881</v>
      </c>
      <c r="I40" s="35">
        <v>8.452219178082192</v>
      </c>
      <c r="J40" s="35">
        <v>0.85404794520547966</v>
      </c>
      <c r="K40" s="35">
        <v>1.2122808219178085</v>
      </c>
      <c r="L40" s="35">
        <v>0.50879452054794527</v>
      </c>
      <c r="M40" s="35">
        <v>0.46466438356164391</v>
      </c>
      <c r="N40" s="35">
        <v>0.11681506849315069</v>
      </c>
      <c r="O40" s="35">
        <v>5.7109589041095893E-2</v>
      </c>
      <c r="P40" s="35">
        <v>0</v>
      </c>
      <c r="Q40" s="35">
        <v>0.59186301369863026</v>
      </c>
      <c r="R40" s="35">
        <v>0.45428082191780822</v>
      </c>
      <c r="S40" s="35">
        <v>6.9933287671232884</v>
      </c>
      <c r="T40" s="35">
        <v>0.3660205479452055</v>
      </c>
      <c r="U40" s="35">
        <v>0</v>
      </c>
      <c r="V40" s="35">
        <v>0.44389726027397269</v>
      </c>
      <c r="W40" s="34">
        <v>301.12966941575991</v>
      </c>
      <c r="X40" s="35">
        <v>0.7044967880085653</v>
      </c>
      <c r="Y40" s="35">
        <v>3.9777777777777783</v>
      </c>
      <c r="Z40" s="35">
        <v>0.69408945686900958</v>
      </c>
      <c r="AA40" s="36">
        <v>-53</v>
      </c>
      <c r="AB40" s="36">
        <v>-24.3</v>
      </c>
      <c r="AD40" s="105">
        <f t="shared" si="0"/>
        <v>1.0303062302006336</v>
      </c>
    </row>
    <row r="41" spans="1:30" s="20" customFormat="1" ht="12">
      <c r="A41" s="20">
        <v>2340</v>
      </c>
      <c r="B41" s="35">
        <v>713.41463414634154</v>
      </c>
      <c r="C41" s="20">
        <v>339</v>
      </c>
      <c r="D41" s="21">
        <v>0.16142857142857142</v>
      </c>
      <c r="E41" s="21">
        <v>0.33857142857142858</v>
      </c>
      <c r="F41" s="34">
        <v>27957.610619469029</v>
      </c>
      <c r="G41" s="34">
        <v>22420.619469026551</v>
      </c>
      <c r="H41" s="35">
        <v>96.303796460176997</v>
      </c>
      <c r="I41" s="35">
        <v>9.8805929203539833</v>
      </c>
      <c r="J41" s="35">
        <v>0.98155752212389391</v>
      </c>
      <c r="K41" s="35">
        <v>1.2521150442477877</v>
      </c>
      <c r="L41" s="35">
        <v>0.73407079646017703</v>
      </c>
      <c r="M41" s="35">
        <v>0.34815929203539825</v>
      </c>
      <c r="N41" s="35">
        <v>0.31460176991150446</v>
      </c>
      <c r="O41" s="35">
        <v>5.2433628318584072E-2</v>
      </c>
      <c r="P41" s="35">
        <v>5.8725663716814168E-2</v>
      </c>
      <c r="Q41" s="35">
        <v>1.4681415929203542E-2</v>
      </c>
      <c r="R41" s="35">
        <v>8.3893805309734528E-3</v>
      </c>
      <c r="S41" s="35">
        <v>1.3255221238938055</v>
      </c>
      <c r="T41" s="35">
        <v>0</v>
      </c>
      <c r="U41" s="35">
        <v>0</v>
      </c>
      <c r="V41" s="35">
        <v>0</v>
      </c>
      <c r="W41" s="34">
        <v>211.14798135419139</v>
      </c>
      <c r="X41" s="35">
        <v>0.7839195979899497</v>
      </c>
      <c r="Y41" s="35">
        <v>1.1066666666666667</v>
      </c>
      <c r="Z41" s="35">
        <v>0.80195048762190546</v>
      </c>
      <c r="AA41" s="36">
        <v>-52.9</v>
      </c>
      <c r="AB41" s="36">
        <v>-21.8</v>
      </c>
      <c r="AD41" s="105">
        <f t="shared" si="0"/>
        <v>1.0328370816175694</v>
      </c>
    </row>
    <row r="42" spans="1:30" s="20" customFormat="1" ht="12">
      <c r="A42" s="20">
        <v>2400</v>
      </c>
      <c r="B42" s="35">
        <v>731.70731707317077</v>
      </c>
      <c r="C42" s="20">
        <v>226</v>
      </c>
      <c r="D42" s="21">
        <v>0.10761904761904761</v>
      </c>
      <c r="E42" s="21">
        <v>0.39238095238095239</v>
      </c>
      <c r="F42" s="34">
        <v>328.14159292035401</v>
      </c>
      <c r="G42" s="34">
        <v>5323.1858407079644</v>
      </c>
      <c r="H42" s="35">
        <v>40.459858407079651</v>
      </c>
      <c r="I42" s="35">
        <v>7.6384070796460186</v>
      </c>
      <c r="J42" s="35">
        <v>2.6141946902654869</v>
      </c>
      <c r="K42" s="35">
        <v>3.9887433628318587</v>
      </c>
      <c r="L42" s="35">
        <v>2.0016637168141598</v>
      </c>
      <c r="M42" s="35">
        <v>1.5021592920353983</v>
      </c>
      <c r="N42" s="35">
        <v>1.9287433628318587</v>
      </c>
      <c r="O42" s="35">
        <v>0.26615929203539823</v>
      </c>
      <c r="P42" s="35">
        <v>6.9274336283185842E-2</v>
      </c>
      <c r="Q42" s="35">
        <v>1.0938053097345133</v>
      </c>
      <c r="R42" s="35">
        <v>0.8750442477876107</v>
      </c>
      <c r="S42" s="35">
        <v>15.911221238938055</v>
      </c>
      <c r="T42" s="35">
        <v>1.396424778761062</v>
      </c>
      <c r="U42" s="35">
        <v>0</v>
      </c>
      <c r="V42" s="35">
        <v>1.0354690265486726</v>
      </c>
      <c r="W42" s="34">
        <v>110.67313523347482</v>
      </c>
      <c r="X42" s="35">
        <v>0.65539305301645334</v>
      </c>
      <c r="Y42" s="35">
        <v>0.77882797731568998</v>
      </c>
      <c r="Z42" s="35">
        <v>16.222222222222221</v>
      </c>
      <c r="AA42" s="36">
        <v>-46.4</v>
      </c>
      <c r="AB42" s="36">
        <v>-20.3</v>
      </c>
      <c r="AD42" s="105">
        <f t="shared" si="0"/>
        <v>1.027369966442953</v>
      </c>
    </row>
    <row r="43" spans="1:30" s="20" customFormat="1" ht="12">
      <c r="A43" s="20">
        <v>2460</v>
      </c>
      <c r="B43" s="35">
        <v>750</v>
      </c>
      <c r="C43" s="20">
        <v>342</v>
      </c>
      <c r="D43" s="21">
        <v>0.16285714285714287</v>
      </c>
      <c r="E43" s="21">
        <v>0.33714285714285713</v>
      </c>
      <c r="F43" s="34">
        <v>476.14035087719299</v>
      </c>
      <c r="G43" s="34">
        <v>12172.631578947367</v>
      </c>
      <c r="H43" s="35">
        <v>71.218175438596489</v>
      </c>
      <c r="I43" s="35">
        <v>5.827543859649122</v>
      </c>
      <c r="J43" s="35">
        <v>1.1924210526315786</v>
      </c>
      <c r="K43" s="35">
        <v>0.99989473684210506</v>
      </c>
      <c r="L43" s="35">
        <v>2.2295789473684207</v>
      </c>
      <c r="M43" s="35">
        <v>0.55687719298245608</v>
      </c>
      <c r="N43" s="35">
        <v>0.33329824561403509</v>
      </c>
      <c r="O43" s="35">
        <v>0</v>
      </c>
      <c r="P43" s="35">
        <v>0.24014035087719299</v>
      </c>
      <c r="Q43" s="35">
        <v>0.42852631578947364</v>
      </c>
      <c r="R43" s="35">
        <v>0.48649122807017542</v>
      </c>
      <c r="S43" s="35">
        <v>6.7756842105263155</v>
      </c>
      <c r="T43" s="35">
        <v>0.34571929824561404</v>
      </c>
      <c r="U43" s="35">
        <v>0</v>
      </c>
      <c r="V43" s="35">
        <v>9.9368421052631564E-2</v>
      </c>
      <c r="W43" s="34">
        <v>157.99231533976405</v>
      </c>
      <c r="X43" s="35">
        <v>1.1925465838509315</v>
      </c>
      <c r="Y43" s="35">
        <v>1.6708074534161488</v>
      </c>
      <c r="Z43" s="35">
        <v>25.565217391304344</v>
      </c>
      <c r="AA43" s="36">
        <v>-51.8</v>
      </c>
      <c r="AB43" s="36">
        <v>-19.7</v>
      </c>
      <c r="AD43" s="105">
        <f t="shared" si="0"/>
        <v>1.0338536173802995</v>
      </c>
    </row>
    <row r="44" spans="1:30" s="20" customFormat="1" ht="12">
      <c r="A44" s="20">
        <v>2520</v>
      </c>
      <c r="B44" s="35">
        <v>768.29268292682934</v>
      </c>
      <c r="C44" s="20">
        <v>330</v>
      </c>
      <c r="D44" s="21">
        <v>0.15714285714285714</v>
      </c>
      <c r="E44" s="21">
        <v>0.34285714285714286</v>
      </c>
      <c r="F44" s="34">
        <v>85723.636363636368</v>
      </c>
      <c r="G44" s="34">
        <v>17345.454545454548</v>
      </c>
      <c r="H44" s="35">
        <v>118.25018181818182</v>
      </c>
      <c r="I44" s="35">
        <v>8.1861818181818187</v>
      </c>
      <c r="J44" s="35">
        <v>2.5221818181818181</v>
      </c>
      <c r="K44" s="35">
        <v>1.9549090909090912</v>
      </c>
      <c r="L44" s="35">
        <v>2.6050909090909089</v>
      </c>
      <c r="M44" s="35">
        <v>4.306909090909091</v>
      </c>
      <c r="N44" s="35">
        <v>1.3745454545454545</v>
      </c>
      <c r="O44" s="35">
        <v>5.6727272727272723E-2</v>
      </c>
      <c r="P44" s="35">
        <v>0.51927272727272722</v>
      </c>
      <c r="Q44" s="35">
        <v>1.4334545454545455</v>
      </c>
      <c r="R44" s="35">
        <v>0.50836363636363646</v>
      </c>
      <c r="S44" s="35">
        <v>0</v>
      </c>
      <c r="T44" s="35">
        <v>1.0887272727272728</v>
      </c>
      <c r="U44" s="35">
        <v>0</v>
      </c>
      <c r="V44" s="35">
        <v>0</v>
      </c>
      <c r="W44" s="34">
        <v>137.18723037100952</v>
      </c>
      <c r="X44" s="35">
        <v>1.2901785714285712</v>
      </c>
      <c r="Y44" s="35">
        <v>3.1333333333333333</v>
      </c>
      <c r="Z44" s="35">
        <v>0.20234156273861034</v>
      </c>
      <c r="AD44" s="105"/>
    </row>
    <row r="45" spans="1:30" s="20" customFormat="1" ht="12">
      <c r="A45" s="20">
        <v>2580</v>
      </c>
      <c r="B45" s="35">
        <v>786.58536585365857</v>
      </c>
      <c r="C45" s="20">
        <v>319</v>
      </c>
      <c r="D45" s="21">
        <v>0.1519047619047619</v>
      </c>
      <c r="E45" s="21">
        <v>0.34809523809523812</v>
      </c>
      <c r="F45" s="34">
        <v>70670.971786833863</v>
      </c>
      <c r="G45" s="34">
        <v>17049.028213166144</v>
      </c>
      <c r="H45" s="35">
        <v>95.44705956112854</v>
      </c>
      <c r="I45" s="35">
        <v>7.9310062695924763</v>
      </c>
      <c r="J45" s="35">
        <v>4.0056050156739813</v>
      </c>
      <c r="K45" s="35">
        <v>3.1989843260188087</v>
      </c>
      <c r="L45" s="35">
        <v>2.7452601880877743</v>
      </c>
      <c r="M45" s="35">
        <v>13.533811912225707</v>
      </c>
      <c r="N45" s="35">
        <v>5.2751159874608158</v>
      </c>
      <c r="O45" s="35">
        <v>0.10770219435736679</v>
      </c>
      <c r="P45" s="35">
        <v>1.6774043887147336</v>
      </c>
      <c r="Q45" s="35">
        <v>7.342081504702195</v>
      </c>
      <c r="R45" s="35">
        <v>2.2479968652037621</v>
      </c>
      <c r="S45" s="35">
        <v>23.463037617554864</v>
      </c>
      <c r="T45" s="35">
        <v>3.043159874608151</v>
      </c>
      <c r="U45" s="35">
        <v>0</v>
      </c>
      <c r="V45" s="35">
        <v>2.1357115987460817</v>
      </c>
      <c r="W45" s="34">
        <v>164.91920289051936</v>
      </c>
      <c r="X45" s="35">
        <v>1.2521489971346706</v>
      </c>
      <c r="Y45" s="35">
        <v>2.5655951346655081</v>
      </c>
      <c r="Z45" s="35">
        <v>0.2412451361867704</v>
      </c>
      <c r="AA45" s="36">
        <v>-50.2</v>
      </c>
      <c r="AB45" s="36">
        <v>-20.8</v>
      </c>
      <c r="AD45" s="105">
        <f t="shared" si="0"/>
        <v>1.0309538850284272</v>
      </c>
    </row>
    <row r="46" spans="1:30" s="20" customFormat="1" ht="12">
      <c r="A46" s="20">
        <v>2640</v>
      </c>
      <c r="B46" s="35">
        <v>804.8780487804878</v>
      </c>
      <c r="C46" s="20">
        <v>300</v>
      </c>
      <c r="D46" s="21">
        <v>0.14285714285714285</v>
      </c>
      <c r="E46" s="21">
        <v>0.35714285714285715</v>
      </c>
      <c r="F46" s="34">
        <v>71225</v>
      </c>
      <c r="G46" s="34">
        <v>18050</v>
      </c>
      <c r="H46" s="35">
        <v>76.327500000000001</v>
      </c>
      <c r="I46" s="35">
        <v>5.4924999999999997</v>
      </c>
      <c r="J46" s="35">
        <v>2.42</v>
      </c>
      <c r="K46" s="35">
        <v>2.37</v>
      </c>
      <c r="L46" s="35">
        <v>2.0499999999999998</v>
      </c>
      <c r="M46" s="35">
        <v>10.8775</v>
      </c>
      <c r="N46" s="35">
        <v>4.55</v>
      </c>
      <c r="O46" s="35">
        <v>0.115</v>
      </c>
      <c r="P46" s="35">
        <v>1.7450000000000001</v>
      </c>
      <c r="Q46" s="35">
        <v>12.012499999999999</v>
      </c>
      <c r="R46" s="35">
        <v>3.2974999999999999</v>
      </c>
      <c r="S46" s="35">
        <v>35.734999999999999</v>
      </c>
      <c r="T46" s="35">
        <v>4.6550000000000002</v>
      </c>
      <c r="U46" s="35">
        <v>0</v>
      </c>
      <c r="V46" s="35">
        <v>15.32</v>
      </c>
      <c r="W46" s="34">
        <v>220.60620875091664</v>
      </c>
      <c r="X46" s="35">
        <v>1.0210970464135021</v>
      </c>
      <c r="Y46" s="35">
        <v>2.3906593406593406</v>
      </c>
      <c r="Z46" s="35">
        <v>0.25342225342225344</v>
      </c>
      <c r="AD46" s="105"/>
    </row>
    <row r="47" spans="1:30" s="20" customFormat="1" ht="12">
      <c r="A47" s="20">
        <v>2700</v>
      </c>
      <c r="B47" s="35">
        <v>823.17073170731715</v>
      </c>
      <c r="C47" s="20">
        <v>433</v>
      </c>
      <c r="D47" s="21">
        <v>0.20619047619047617</v>
      </c>
      <c r="E47" s="21">
        <v>0.29380952380952385</v>
      </c>
      <c r="F47" s="34">
        <v>17569.53810623557</v>
      </c>
      <c r="G47" s="34">
        <v>4588.3140877598162</v>
      </c>
      <c r="H47" s="35">
        <v>47.769764434180154</v>
      </c>
      <c r="I47" s="35">
        <v>2.3397551963048504</v>
      </c>
      <c r="J47" s="35">
        <v>0.70249653579676685</v>
      </c>
      <c r="K47" s="35">
        <v>0.74666974595842972</v>
      </c>
      <c r="L47" s="35">
        <v>0.73384526558891472</v>
      </c>
      <c r="M47" s="35">
        <v>1.224025404157044</v>
      </c>
      <c r="N47" s="35">
        <v>0.62697459584295623</v>
      </c>
      <c r="O47" s="35">
        <v>0</v>
      </c>
      <c r="P47" s="35">
        <v>0.19379214780600465</v>
      </c>
      <c r="Q47" s="35">
        <v>1.3494203233256352</v>
      </c>
      <c r="R47" s="35">
        <v>0.47023094688221723</v>
      </c>
      <c r="S47" s="35">
        <v>6.5376351039260987</v>
      </c>
      <c r="T47" s="35">
        <v>0.53007852193995397</v>
      </c>
      <c r="U47" s="35">
        <v>0</v>
      </c>
      <c r="V47" s="35">
        <v>1.0530323325635107</v>
      </c>
      <c r="W47" s="34">
        <v>91.565716885628149</v>
      </c>
      <c r="X47" s="35">
        <v>0.94083969465648853</v>
      </c>
      <c r="Y47" s="35">
        <v>1.9522727272727272</v>
      </c>
      <c r="Z47" s="35">
        <v>0.26115166261151662</v>
      </c>
      <c r="AA47" s="36">
        <v>-48.7</v>
      </c>
      <c r="AB47" s="36">
        <v>-19.7</v>
      </c>
      <c r="AD47" s="105">
        <f t="shared" si="0"/>
        <v>1.0304846000210239</v>
      </c>
    </row>
    <row r="48" spans="1:30" s="20" customFormat="1" ht="12">
      <c r="A48" s="20">
        <v>2760</v>
      </c>
      <c r="B48" s="35">
        <v>841.46341463414637</v>
      </c>
      <c r="C48" s="20">
        <v>389</v>
      </c>
      <c r="D48" s="21">
        <v>0.18523809523809523</v>
      </c>
      <c r="E48" s="21">
        <v>0.3147619047619048</v>
      </c>
      <c r="F48" s="34">
        <v>75343.804627249367</v>
      </c>
      <c r="G48" s="34">
        <v>35668.001799485864</v>
      </c>
      <c r="H48" s="35">
        <v>258.1298457583548</v>
      </c>
      <c r="I48" s="35">
        <v>3.8912339331619541</v>
      </c>
      <c r="J48" s="35">
        <v>0.62871465295629836</v>
      </c>
      <c r="K48" s="35">
        <v>0.56584318766066855</v>
      </c>
      <c r="L48" s="35">
        <v>0.6864884318766068</v>
      </c>
      <c r="M48" s="35">
        <v>0.30246272493573267</v>
      </c>
      <c r="N48" s="35">
        <v>0.20900514138817483</v>
      </c>
      <c r="O48" s="35">
        <v>0</v>
      </c>
      <c r="P48" s="35">
        <v>6.6269922879177393E-2</v>
      </c>
      <c r="Q48" s="35">
        <v>0.23109511568123398</v>
      </c>
      <c r="R48" s="35">
        <v>0.16992287917737794</v>
      </c>
      <c r="S48" s="35">
        <v>2.9940411311053987</v>
      </c>
      <c r="T48" s="35">
        <v>0.15972750642673525</v>
      </c>
      <c r="U48" s="35">
        <v>0</v>
      </c>
      <c r="V48" s="35">
        <v>9.8555269922879191E-2</v>
      </c>
      <c r="W48" s="34">
        <v>136.12645914396884</v>
      </c>
      <c r="X48" s="35">
        <v>1.1111111111111112</v>
      </c>
      <c r="Y48" s="35">
        <v>1.4471544715447153</v>
      </c>
      <c r="Z48" s="35">
        <v>0.47340324763193503</v>
      </c>
      <c r="AD48" s="105"/>
    </row>
    <row r="49" spans="1:30" s="20" customFormat="1" ht="12">
      <c r="A49" s="20">
        <v>2820</v>
      </c>
      <c r="B49" s="35">
        <v>859.7560975609756</v>
      </c>
      <c r="C49" s="20">
        <v>470</v>
      </c>
      <c r="D49" s="21">
        <v>0.22380952380952379</v>
      </c>
      <c r="E49" s="21">
        <v>0.27619047619047621</v>
      </c>
      <c r="F49" s="34">
        <v>55704.680851063837</v>
      </c>
      <c r="G49" s="34">
        <v>19954.468085106386</v>
      </c>
      <c r="H49" s="35">
        <v>419.57446808510645</v>
      </c>
      <c r="I49" s="35">
        <v>4.6239574468085118</v>
      </c>
      <c r="J49" s="35">
        <v>0.4899148936170214</v>
      </c>
      <c r="K49" s="35">
        <v>0.66144680851063842</v>
      </c>
      <c r="L49" s="35">
        <v>1.1007659574468087</v>
      </c>
      <c r="M49" s="35">
        <v>0.28753191489361712</v>
      </c>
      <c r="N49" s="35">
        <v>0.22582978723404259</v>
      </c>
      <c r="O49" s="35">
        <v>0</v>
      </c>
      <c r="P49" s="35">
        <v>5.1829787234042558E-2</v>
      </c>
      <c r="Q49" s="35">
        <v>0.20978723404255326</v>
      </c>
      <c r="R49" s="35">
        <v>0.14314893617021279</v>
      </c>
      <c r="S49" s="35">
        <v>2.434765957446809</v>
      </c>
      <c r="T49" s="35">
        <v>0.13080851063829788</v>
      </c>
      <c r="U49" s="35">
        <v>0</v>
      </c>
      <c r="V49" s="35">
        <v>0</v>
      </c>
      <c r="W49" s="34">
        <v>47.04041053449194</v>
      </c>
      <c r="X49" s="35">
        <v>0.74067164179104483</v>
      </c>
      <c r="Y49" s="35">
        <v>1.2732240437158473</v>
      </c>
      <c r="Z49" s="35">
        <v>0.35821887461231722</v>
      </c>
      <c r="AA49" s="36">
        <v>-47.61</v>
      </c>
      <c r="AB49" s="36">
        <v>-18.600000000000001</v>
      </c>
      <c r="AC49" s="36"/>
      <c r="AD49" s="105">
        <f t="shared" si="0"/>
        <v>1.030460210627999</v>
      </c>
    </row>
    <row r="50" spans="1:30" s="20" customFormat="1" ht="12">
      <c r="A50" s="20">
        <v>2880</v>
      </c>
      <c r="B50" s="35">
        <v>878.04878048780495</v>
      </c>
      <c r="C50" s="20">
        <v>470</v>
      </c>
      <c r="D50" s="21">
        <v>0.22380952380952379</v>
      </c>
      <c r="E50" s="21">
        <v>0.27619047619047621</v>
      </c>
      <c r="F50" s="34">
        <v>35873.617021276601</v>
      </c>
      <c r="G50" s="34">
        <v>65293.191489361707</v>
      </c>
      <c r="H50" s="35">
        <v>1752.3404255319151</v>
      </c>
      <c r="I50" s="35">
        <v>95.533404255319169</v>
      </c>
      <c r="J50" s="35">
        <v>27.185957446808516</v>
      </c>
      <c r="K50" s="35">
        <v>5.8937872340425539</v>
      </c>
      <c r="L50" s="35">
        <v>1.8448936170212769</v>
      </c>
      <c r="M50" s="35">
        <v>0.29123404255319152</v>
      </c>
      <c r="N50" s="35">
        <v>0.12834042553191491</v>
      </c>
      <c r="O50" s="35">
        <v>0</v>
      </c>
      <c r="P50" s="35">
        <v>8.0212765957446835E-2</v>
      </c>
      <c r="Q50" s="35">
        <v>0.16042553191489367</v>
      </c>
      <c r="R50" s="35">
        <v>9.2553191489361725E-2</v>
      </c>
      <c r="S50" s="35">
        <v>1.711617021276596</v>
      </c>
      <c r="T50" s="35">
        <v>9.008510638297873E-2</v>
      </c>
      <c r="U50" s="35">
        <v>0</v>
      </c>
      <c r="V50" s="35">
        <v>0</v>
      </c>
      <c r="W50" s="34">
        <v>35.334225982776985</v>
      </c>
      <c r="X50" s="35">
        <v>4.6126465661641545</v>
      </c>
      <c r="Y50" s="35">
        <v>2.2692307692307692</v>
      </c>
      <c r="Z50" s="35">
        <v>1.8200894392844855</v>
      </c>
      <c r="AA50" s="36">
        <v>-48</v>
      </c>
      <c r="AB50" s="36">
        <v>-17.8</v>
      </c>
      <c r="AC50" s="36">
        <v>-33.5</v>
      </c>
      <c r="AD50" s="105">
        <f t="shared" si="0"/>
        <v>1.0317226890756304</v>
      </c>
    </row>
    <row r="51" spans="1:30" s="20" customFormat="1" thickBot="1">
      <c r="A51" s="112">
        <v>2940</v>
      </c>
      <c r="B51" s="113">
        <v>896.34146341463418</v>
      </c>
      <c r="C51" s="112">
        <v>436</v>
      </c>
      <c r="D51" s="114">
        <v>0.20761904761904762</v>
      </c>
      <c r="E51" s="114">
        <v>0.29238095238095241</v>
      </c>
      <c r="F51" s="115">
        <v>52851.880733944956</v>
      </c>
      <c r="G51" s="115">
        <v>47458.256880733948</v>
      </c>
      <c r="H51" s="113">
        <v>1440.9284403669726</v>
      </c>
      <c r="I51" s="113">
        <v>45.909174311926613</v>
      </c>
      <c r="J51" s="113">
        <v>43.034922018348631</v>
      </c>
      <c r="K51" s="113">
        <v>12.075802752293578</v>
      </c>
      <c r="L51" s="113">
        <v>1.608229357798165</v>
      </c>
      <c r="M51" s="113">
        <v>5.165486238532111</v>
      </c>
      <c r="N51" s="113">
        <v>1.2195504587155965</v>
      </c>
      <c r="O51" s="113">
        <v>0</v>
      </c>
      <c r="P51" s="113">
        <v>0.22109633027522937</v>
      </c>
      <c r="Q51" s="113">
        <v>0.72947706422018355</v>
      </c>
      <c r="R51" s="113">
        <v>0.44078440366972482</v>
      </c>
      <c r="S51" s="113">
        <v>4.4557247706422025</v>
      </c>
      <c r="T51" s="113">
        <v>0.18729816513761471</v>
      </c>
      <c r="U51" s="113">
        <v>0</v>
      </c>
      <c r="V51" s="113">
        <v>0</v>
      </c>
      <c r="W51" s="115">
        <v>31.918924038643684</v>
      </c>
      <c r="X51" s="113">
        <v>3.5637317784256566</v>
      </c>
      <c r="Y51" s="113">
        <v>4.2355658198614323</v>
      </c>
      <c r="Z51" s="113">
        <v>0.8979483080202505</v>
      </c>
      <c r="AA51" s="133">
        <v>-47.8</v>
      </c>
      <c r="AB51" s="133">
        <v>-20.5</v>
      </c>
      <c r="AC51" s="133">
        <v>-32.700000000000003</v>
      </c>
      <c r="AD51" s="118">
        <f t="shared" si="0"/>
        <v>1.028670447385003</v>
      </c>
    </row>
    <row r="53" spans="1:30">
      <c r="A53" s="32" t="s">
        <v>51</v>
      </c>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H52"/>
  <sheetViews>
    <sheetView workbookViewId="0"/>
  </sheetViews>
  <sheetFormatPr baseColWidth="10" defaultColWidth="8" defaultRowHeight="13"/>
  <cols>
    <col min="1" max="1" width="6.42578125" style="24" customWidth="1"/>
    <col min="2" max="2" width="4.85546875" style="26" bestFit="1" customWidth="1"/>
    <col min="3" max="3" width="6.5703125" style="24" bestFit="1" customWidth="1"/>
    <col min="4" max="4" width="8.7109375" style="24" bestFit="1" customWidth="1"/>
    <col min="5" max="5" width="5.140625" style="24" bestFit="1" customWidth="1"/>
    <col min="6" max="9" width="6.28515625" style="26" bestFit="1" customWidth="1"/>
    <col min="10" max="11" width="5.42578125" style="26" bestFit="1" customWidth="1"/>
    <col min="12" max="12" width="5" style="26" bestFit="1" customWidth="1"/>
    <col min="13" max="14" width="5.42578125" style="26" bestFit="1" customWidth="1"/>
    <col min="15" max="15" width="3.85546875" style="26" bestFit="1" customWidth="1"/>
    <col min="16" max="16" width="6.28515625" style="26" bestFit="1" customWidth="1"/>
    <col min="17" max="18" width="4.7109375" style="26" bestFit="1" customWidth="1"/>
    <col min="19" max="19" width="5.42578125" style="26" bestFit="1" customWidth="1"/>
    <col min="20" max="20" width="4.140625" style="26" bestFit="1" customWidth="1"/>
    <col min="21" max="21" width="4.7109375" style="26" bestFit="1" customWidth="1"/>
    <col min="22" max="22" width="4.28515625" style="26" bestFit="1" customWidth="1"/>
    <col min="23" max="23" width="7.42578125" style="24" bestFit="1" customWidth="1"/>
    <col min="24" max="26" width="5.85546875" style="24" bestFit="1" customWidth="1"/>
    <col min="27" max="27" width="4.5703125" style="24" bestFit="1" customWidth="1"/>
    <col min="28" max="28" width="5.7109375" style="24" bestFit="1" customWidth="1"/>
    <col min="29" max="30" width="4.5703125" style="24" bestFit="1" customWidth="1"/>
    <col min="31" max="31" width="4.85546875" style="24" bestFit="1" customWidth="1"/>
    <col min="32" max="33" width="5.28515625" style="24" bestFit="1" customWidth="1"/>
    <col min="34" max="34" width="6.7109375" customWidth="1"/>
    <col min="35" max="16384" width="8" style="24"/>
  </cols>
  <sheetData>
    <row r="1" spans="1:34" customFormat="1" ht="14" thickBot="1">
      <c r="A1" s="32" t="s">
        <v>25</v>
      </c>
      <c r="B1" s="8"/>
      <c r="F1" s="17"/>
      <c r="G1" s="17"/>
      <c r="H1" s="8"/>
      <c r="I1" s="8"/>
      <c r="J1" s="8"/>
      <c r="K1" s="8"/>
      <c r="L1" s="8"/>
      <c r="M1" s="8"/>
      <c r="N1" s="8"/>
      <c r="O1" s="8"/>
      <c r="P1" s="8"/>
      <c r="Q1" s="8"/>
      <c r="R1" s="8"/>
      <c r="S1" s="8"/>
      <c r="T1" s="8"/>
      <c r="U1" s="8"/>
      <c r="V1" s="8"/>
      <c r="Z1" s="8"/>
    </row>
    <row r="2" spans="1:34" customFormat="1" ht="14">
      <c r="A2" s="106" t="s">
        <v>76</v>
      </c>
      <c r="B2" s="109" t="s">
        <v>76</v>
      </c>
      <c r="C2" s="106" t="s">
        <v>175</v>
      </c>
      <c r="D2" s="107" t="s">
        <v>305</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8" t="s">
        <v>186</v>
      </c>
      <c r="X2" s="109" t="s">
        <v>187</v>
      </c>
      <c r="Y2" s="109" t="s">
        <v>189</v>
      </c>
      <c r="Z2" s="109" t="s">
        <v>188</v>
      </c>
      <c r="AA2" s="111" t="s">
        <v>282</v>
      </c>
      <c r="AB2" s="111" t="s">
        <v>281</v>
      </c>
      <c r="AC2" s="111" t="s">
        <v>208</v>
      </c>
      <c r="AD2" s="111" t="s">
        <v>155</v>
      </c>
      <c r="AE2" s="111" t="s">
        <v>173</v>
      </c>
      <c r="AF2" s="111" t="s">
        <v>125</v>
      </c>
      <c r="AG2" s="111" t="s">
        <v>149</v>
      </c>
      <c r="AH2" s="110" t="s">
        <v>41</v>
      </c>
    </row>
    <row r="3" spans="1:34" customFormat="1"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11" t="s">
        <v>271</v>
      </c>
      <c r="X3" s="7" t="s">
        <v>271</v>
      </c>
      <c r="Y3" s="7" t="s">
        <v>271</v>
      </c>
      <c r="Z3" s="7" t="s">
        <v>271</v>
      </c>
      <c r="AA3" s="7" t="s">
        <v>118</v>
      </c>
      <c r="AB3" s="7" t="s">
        <v>118</v>
      </c>
      <c r="AC3" s="7" t="s">
        <v>118</v>
      </c>
      <c r="AD3" s="7" t="s">
        <v>118</v>
      </c>
      <c r="AE3" s="7" t="s">
        <v>118</v>
      </c>
      <c r="AF3" s="7" t="s">
        <v>118</v>
      </c>
      <c r="AG3" s="7" t="s">
        <v>118</v>
      </c>
      <c r="AH3" s="4"/>
    </row>
    <row r="4" spans="1:34" s="20" customFormat="1" thickTop="1">
      <c r="A4" s="20">
        <v>180</v>
      </c>
      <c r="B4" s="35">
        <f>A4/3.28</f>
        <v>54.878048780487809</v>
      </c>
      <c r="C4" s="20">
        <v>435</v>
      </c>
      <c r="D4" s="21">
        <f t="shared" ref="D4:D50" si="0">(C4/2.1)/1000</f>
        <v>0.20714285714285713</v>
      </c>
      <c r="E4" s="21">
        <f t="shared" ref="E4:E50" si="1">0.5-D4</f>
        <v>0.29285714285714287</v>
      </c>
      <c r="F4" s="35">
        <v>367.5862068965518</v>
      </c>
      <c r="G4" s="35">
        <v>1880.344827586207</v>
      </c>
      <c r="H4" s="35">
        <v>8.0147931034482767</v>
      </c>
      <c r="I4" s="35">
        <v>6.5656551724137939</v>
      </c>
      <c r="J4" s="35">
        <v>3.2192068965517247</v>
      </c>
      <c r="K4" s="35">
        <v>10.667068965517243</v>
      </c>
      <c r="L4" s="35">
        <v>0.23186206896551728</v>
      </c>
      <c r="M4" s="35">
        <v>5.3144482758620697</v>
      </c>
      <c r="N4" s="35">
        <v>9.9545172413793122</v>
      </c>
      <c r="O4" s="35">
        <v>0.43827586206896557</v>
      </c>
      <c r="P4" s="35">
        <v>0.16117241379310349</v>
      </c>
      <c r="Q4" s="35">
        <v>2.7837586206896558</v>
      </c>
      <c r="R4" s="35">
        <v>0.97693103448275875</v>
      </c>
      <c r="S4" s="35">
        <v>22.018413793103452</v>
      </c>
      <c r="T4" s="35">
        <v>2.3751724137931034</v>
      </c>
      <c r="U4" s="35">
        <v>5.4628965517241381</v>
      </c>
      <c r="V4" s="35">
        <v>9.0298965517241392</v>
      </c>
      <c r="W4" s="34">
        <v>128.96344419664499</v>
      </c>
      <c r="X4" s="35">
        <v>0.30178926441351889</v>
      </c>
      <c r="Y4" s="35">
        <v>0.53387302939923309</v>
      </c>
      <c r="Z4" s="35">
        <v>0.53387302939923309</v>
      </c>
      <c r="AA4" s="36">
        <v>-78.400000000000006</v>
      </c>
      <c r="AB4" s="36">
        <v>-13.5</v>
      </c>
      <c r="AH4" s="105">
        <f>(AB4+1000)/(AA4+1000)</f>
        <v>1.0704210069444444</v>
      </c>
    </row>
    <row r="5" spans="1:34" s="20" customFormat="1" ht="12">
      <c r="A5" s="20">
        <v>240</v>
      </c>
      <c r="B5" s="35">
        <f t="shared" ref="B5:B50" si="2">A5/3.28</f>
        <v>73.170731707317074</v>
      </c>
      <c r="C5" s="20">
        <v>428</v>
      </c>
      <c r="D5" s="21">
        <f t="shared" si="0"/>
        <v>0.2038095238095238</v>
      </c>
      <c r="E5" s="21">
        <f t="shared" si="1"/>
        <v>0.29619047619047623</v>
      </c>
      <c r="F5" s="35">
        <v>3502.3831775700942</v>
      </c>
      <c r="G5" s="35">
        <v>1206.2149532710282</v>
      </c>
      <c r="H5" s="35">
        <v>5.3131588785046731</v>
      </c>
      <c r="I5" s="35">
        <v>1.1815093457943926</v>
      </c>
      <c r="J5" s="35">
        <v>0.22380373831775704</v>
      </c>
      <c r="K5" s="35">
        <v>0.54642990654205614</v>
      </c>
      <c r="L5" s="35">
        <v>0.12352803738317759</v>
      </c>
      <c r="M5" s="35">
        <v>0.21508411214953274</v>
      </c>
      <c r="N5" s="35">
        <v>0.26449532710280377</v>
      </c>
      <c r="O5" s="35">
        <v>2.470560747663552E-2</v>
      </c>
      <c r="P5" s="35">
        <v>0</v>
      </c>
      <c r="Q5" s="35">
        <v>0.14678037383177575</v>
      </c>
      <c r="R5" s="35">
        <v>3.1971962616822433E-2</v>
      </c>
      <c r="S5" s="35">
        <v>2.0258598130841121</v>
      </c>
      <c r="T5" s="35">
        <v>0.34878504672897204</v>
      </c>
      <c r="U5" s="35">
        <v>0.88213551401869172</v>
      </c>
      <c r="V5" s="35">
        <v>1.4430981308411217</v>
      </c>
      <c r="W5" s="34">
        <v>185.72387558737975</v>
      </c>
      <c r="X5" s="35">
        <v>0.40957446808510639</v>
      </c>
      <c r="Y5" s="35">
        <v>0.81318681318681318</v>
      </c>
      <c r="Z5" s="35">
        <v>0.81318681318681318</v>
      </c>
      <c r="AH5" s="105"/>
    </row>
    <row r="6" spans="1:34" s="20" customFormat="1" ht="12">
      <c r="A6" s="20">
        <v>300</v>
      </c>
      <c r="B6" s="35">
        <f t="shared" si="2"/>
        <v>91.463414634146346</v>
      </c>
      <c r="C6" s="20">
        <v>462</v>
      </c>
      <c r="D6" s="21">
        <f t="shared" si="0"/>
        <v>0.22</v>
      </c>
      <c r="E6" s="21">
        <f t="shared" si="1"/>
        <v>0.28000000000000003</v>
      </c>
      <c r="F6" s="35">
        <v>432.72727272727275</v>
      </c>
      <c r="G6" s="35">
        <v>775.07563636363648</v>
      </c>
      <c r="H6" s="35">
        <v>3.8283636363636369</v>
      </c>
      <c r="I6" s="35">
        <v>0.8170909090909092</v>
      </c>
      <c r="J6" s="35">
        <v>0.31690909090909092</v>
      </c>
      <c r="K6" s="35">
        <v>0.78654545454545466</v>
      </c>
      <c r="L6" s="35">
        <v>0.42509090909090919</v>
      </c>
      <c r="M6" s="35">
        <v>0.42890909090909096</v>
      </c>
      <c r="N6" s="35">
        <v>0.4021818181818182</v>
      </c>
      <c r="O6" s="35">
        <v>3.563636363636364E-2</v>
      </c>
      <c r="P6" s="35">
        <v>1.1454545454545455E-2</v>
      </c>
      <c r="Q6" s="35">
        <v>0.23163636363636367</v>
      </c>
      <c r="R6" s="35">
        <v>0.35254545454545461</v>
      </c>
      <c r="S6" s="35">
        <v>5.3785454545454554</v>
      </c>
      <c r="T6" s="35">
        <v>0.44672727272727275</v>
      </c>
      <c r="U6" s="35">
        <v>0.74709090909090914</v>
      </c>
      <c r="V6" s="35">
        <v>1.5387272727272729</v>
      </c>
      <c r="W6" s="34">
        <v>166.84602739726026</v>
      </c>
      <c r="X6" s="35">
        <v>0.40291262135922323</v>
      </c>
      <c r="Y6" s="35">
        <v>1.0664556962025318</v>
      </c>
      <c r="Z6" s="35">
        <v>1.0664556962025318</v>
      </c>
      <c r="AA6" s="36">
        <v>-81.2</v>
      </c>
      <c r="AB6" s="36">
        <v>-11.3</v>
      </c>
      <c r="AH6" s="105">
        <f t="shared" ref="AH6:AH50" si="3">(AB6+1000)/(AA6+1000)</f>
        <v>1.0760774923813672</v>
      </c>
    </row>
    <row r="7" spans="1:34" s="20" customFormat="1" ht="12">
      <c r="A7" s="20">
        <v>360</v>
      </c>
      <c r="B7" s="35">
        <f t="shared" si="2"/>
        <v>109.75609756097562</v>
      </c>
      <c r="C7" s="20">
        <v>526</v>
      </c>
      <c r="D7" s="21">
        <f t="shared" si="0"/>
        <v>0.25047619047619046</v>
      </c>
      <c r="E7" s="21">
        <f t="shared" si="1"/>
        <v>0.24952380952380954</v>
      </c>
      <c r="F7" s="35">
        <v>99.619771863117876</v>
      </c>
      <c r="G7" s="35">
        <v>365.76893536121679</v>
      </c>
      <c r="H7" s="35">
        <v>2.6070494296577951</v>
      </c>
      <c r="I7" s="35">
        <v>0.79695817490494314</v>
      </c>
      <c r="J7" s="35">
        <v>0.40445627376425863</v>
      </c>
      <c r="K7" s="35">
        <v>0.8128973384030419</v>
      </c>
      <c r="L7" s="35">
        <v>0.29985551330798482</v>
      </c>
      <c r="M7" s="35">
        <v>0.44629657794676814</v>
      </c>
      <c r="N7" s="35">
        <v>0.37855513307984795</v>
      </c>
      <c r="O7" s="35">
        <v>3.9847908745247157E-2</v>
      </c>
      <c r="P7" s="35">
        <v>7.9695817490494317E-3</v>
      </c>
      <c r="Q7" s="35">
        <v>0.19027376425855516</v>
      </c>
      <c r="R7" s="35">
        <v>0.19525475285171104</v>
      </c>
      <c r="S7" s="35">
        <v>3.4986463878327001</v>
      </c>
      <c r="T7" s="35">
        <v>0.34368821292775664</v>
      </c>
      <c r="U7" s="35">
        <v>1.0260836501901143</v>
      </c>
      <c r="V7" s="35">
        <v>1.0460076045627378</v>
      </c>
      <c r="W7" s="34">
        <v>107.45244366403278</v>
      </c>
      <c r="X7" s="35">
        <v>0.4975490196078432</v>
      </c>
      <c r="Y7" s="35">
        <v>1.1789473684210527</v>
      </c>
      <c r="Z7" s="35">
        <v>1.1789473684210527</v>
      </c>
      <c r="AH7" s="105"/>
    </row>
    <row r="8" spans="1:34" s="20" customFormat="1" ht="12">
      <c r="A8" s="20">
        <v>420</v>
      </c>
      <c r="B8" s="35">
        <f t="shared" si="2"/>
        <v>128.04878048780489</v>
      </c>
      <c r="C8" s="20">
        <v>468</v>
      </c>
      <c r="D8" s="21">
        <f t="shared" si="0"/>
        <v>0.22285714285714286</v>
      </c>
      <c r="E8" s="21">
        <f t="shared" si="1"/>
        <v>0.27714285714285714</v>
      </c>
      <c r="F8" s="35">
        <v>634.23076923076917</v>
      </c>
      <c r="G8" s="35">
        <v>970</v>
      </c>
      <c r="H8" s="35">
        <v>3.3178974358974358</v>
      </c>
      <c r="I8" s="35">
        <v>1.3940641025641025</v>
      </c>
      <c r="J8" s="35">
        <v>0.66905128205128206</v>
      </c>
      <c r="K8" s="35">
        <v>2.020833333333333</v>
      </c>
      <c r="L8" s="35">
        <v>0.37929487179487176</v>
      </c>
      <c r="M8" s="35">
        <v>0.94885897435897437</v>
      </c>
      <c r="N8" s="35">
        <v>1.154051282051282</v>
      </c>
      <c r="O8" s="35">
        <v>7.9589743589743592E-2</v>
      </c>
      <c r="P8" s="35">
        <v>2.86025641025641E-2</v>
      </c>
      <c r="Q8" s="35">
        <v>0.40416666666666662</v>
      </c>
      <c r="R8" s="35">
        <v>0.37058974358974356</v>
      </c>
      <c r="S8" s="35">
        <v>5.4096153846153845</v>
      </c>
      <c r="T8" s="35">
        <v>0.32084615384615384</v>
      </c>
      <c r="U8" s="35">
        <v>0.58199999999999996</v>
      </c>
      <c r="V8" s="35">
        <v>0.44520512820512814</v>
      </c>
      <c r="W8" s="34">
        <v>205.85906571654792</v>
      </c>
      <c r="X8" s="35">
        <v>0.3310769230769231</v>
      </c>
      <c r="Y8" s="35">
        <v>0.82219827586206895</v>
      </c>
      <c r="Z8" s="35">
        <v>0.82219827586206895</v>
      </c>
      <c r="AA8" s="36">
        <v>-81.8</v>
      </c>
      <c r="AB8" s="36">
        <v>-17.8</v>
      </c>
      <c r="AH8" s="105">
        <f t="shared" si="3"/>
        <v>1.0697015900675235</v>
      </c>
    </row>
    <row r="9" spans="1:34" s="20" customFormat="1" ht="12">
      <c r="A9" s="20">
        <v>480</v>
      </c>
      <c r="B9" s="35">
        <f t="shared" si="2"/>
        <v>146.34146341463415</v>
      </c>
      <c r="C9" s="20">
        <v>460</v>
      </c>
      <c r="D9" s="21">
        <f t="shared" si="0"/>
        <v>0.21904761904761905</v>
      </c>
      <c r="E9" s="21">
        <f t="shared" si="1"/>
        <v>0.28095238095238095</v>
      </c>
      <c r="F9" s="35">
        <v>577.17391304347825</v>
      </c>
      <c r="G9" s="35">
        <v>1192.8260869565217</v>
      </c>
      <c r="H9" s="35">
        <v>21.733804347826087</v>
      </c>
      <c r="I9" s="35">
        <v>2.5588043478260869</v>
      </c>
      <c r="J9" s="35">
        <v>0.87217391304347824</v>
      </c>
      <c r="K9" s="35">
        <v>0.91706521739130431</v>
      </c>
      <c r="L9" s="35">
        <v>0.39247826086956522</v>
      </c>
      <c r="M9" s="35">
        <v>0.4425</v>
      </c>
      <c r="N9" s="35">
        <v>0.41299999999999998</v>
      </c>
      <c r="O9" s="35">
        <v>3.3347826086956522E-2</v>
      </c>
      <c r="P9" s="35">
        <v>1.1543478260869563E-2</v>
      </c>
      <c r="Q9" s="35">
        <v>0.16160869565217392</v>
      </c>
      <c r="R9" s="35">
        <v>0.23215217391304346</v>
      </c>
      <c r="S9" s="35">
        <v>4.0363695652173908</v>
      </c>
      <c r="T9" s="35">
        <v>0.28602173913043483</v>
      </c>
      <c r="U9" s="35">
        <v>0.49893478260869562</v>
      </c>
      <c r="V9" s="35">
        <v>0.48354347826086957</v>
      </c>
      <c r="W9" s="34">
        <v>49.102428722280891</v>
      </c>
      <c r="X9" s="35">
        <v>0.95104895104895104</v>
      </c>
      <c r="Y9" s="35">
        <v>1.0714285714285714</v>
      </c>
      <c r="Z9" s="35">
        <v>1.0714285714285714</v>
      </c>
      <c r="AH9" s="105"/>
    </row>
    <row r="10" spans="1:34" s="20" customFormat="1" ht="12">
      <c r="A10" s="20">
        <v>540</v>
      </c>
      <c r="B10" s="35">
        <f t="shared" si="2"/>
        <v>164.63414634146343</v>
      </c>
      <c r="C10" s="20">
        <v>465</v>
      </c>
      <c r="D10" s="21">
        <f t="shared" si="0"/>
        <v>0.22142857142857142</v>
      </c>
      <c r="E10" s="21">
        <f t="shared" si="1"/>
        <v>0.27857142857142858</v>
      </c>
      <c r="F10" s="35">
        <v>742.25806451612914</v>
      </c>
      <c r="G10" s="35">
        <v>640.82032258064521</v>
      </c>
      <c r="H10" s="35">
        <v>4.6812580645161299</v>
      </c>
      <c r="I10" s="35">
        <v>4.5806129032258065</v>
      </c>
      <c r="J10" s="35">
        <v>2.1110322580645162</v>
      </c>
      <c r="K10" s="35">
        <v>7.8088064516129041</v>
      </c>
      <c r="L10" s="35">
        <v>0.10693548387096775</v>
      </c>
      <c r="M10" s="35">
        <v>3.7263870967741943</v>
      </c>
      <c r="N10" s="35">
        <v>7.2716129032258072</v>
      </c>
      <c r="O10" s="35">
        <v>0.73093548387096774</v>
      </c>
      <c r="P10" s="35">
        <v>0.8026451612903226</v>
      </c>
      <c r="Q10" s="35">
        <v>2.4658064516129037</v>
      </c>
      <c r="R10" s="35">
        <v>0.83787096774193548</v>
      </c>
      <c r="S10" s="35">
        <v>15.579870967741938</v>
      </c>
      <c r="T10" s="35">
        <v>1.0630645161290324</v>
      </c>
      <c r="U10" s="35">
        <v>2.3488064516129032</v>
      </c>
      <c r="V10" s="35">
        <v>5.4876774193548394</v>
      </c>
      <c r="W10" s="34">
        <v>69.189079054604719</v>
      </c>
      <c r="X10" s="35">
        <v>0.27033993877879814</v>
      </c>
      <c r="Y10" s="35">
        <v>0.51245674740484437</v>
      </c>
      <c r="Z10" s="35">
        <v>0.51245674740484437</v>
      </c>
      <c r="AH10" s="105"/>
    </row>
    <row r="11" spans="1:34" s="20" customFormat="1" ht="12">
      <c r="A11" s="20">
        <v>600</v>
      </c>
      <c r="B11" s="35">
        <f t="shared" si="2"/>
        <v>182.92682926829269</v>
      </c>
      <c r="C11" s="20">
        <v>467</v>
      </c>
      <c r="D11" s="21">
        <f t="shared" si="0"/>
        <v>0.22238095238095237</v>
      </c>
      <c r="E11" s="21">
        <f t="shared" si="1"/>
        <v>0.27761904761904765</v>
      </c>
      <c r="F11" s="35">
        <v>873.87580299785884</v>
      </c>
      <c r="G11" s="35">
        <v>911.32762312633849</v>
      </c>
      <c r="H11" s="35">
        <v>7.4366830835117783</v>
      </c>
      <c r="I11" s="35">
        <v>1.1035802997858675</v>
      </c>
      <c r="J11" s="35">
        <v>0.23469807280513924</v>
      </c>
      <c r="K11" s="35">
        <v>0.4706445396145611</v>
      </c>
      <c r="L11" s="35">
        <v>0.36203426124197002</v>
      </c>
      <c r="M11" s="35">
        <v>0.17102997858672381</v>
      </c>
      <c r="N11" s="35">
        <v>0.17227837259100648</v>
      </c>
      <c r="O11" s="35">
        <v>1.2483940042826555E-2</v>
      </c>
      <c r="P11" s="35">
        <v>1.8725910064239834E-2</v>
      </c>
      <c r="Q11" s="35">
        <v>8.2394004282655267E-2</v>
      </c>
      <c r="R11" s="35">
        <v>0.18725910064239831</v>
      </c>
      <c r="S11" s="35">
        <v>2.5791820128479657</v>
      </c>
      <c r="T11" s="35">
        <v>0.17102997858672381</v>
      </c>
      <c r="U11" s="35">
        <v>0.33082441113490368</v>
      </c>
      <c r="V11" s="35">
        <v>0.19849464668094222</v>
      </c>
      <c r="W11" s="34">
        <v>106.70954538810116</v>
      </c>
      <c r="X11" s="35">
        <v>0.49867374005305043</v>
      </c>
      <c r="Y11" s="35">
        <v>0.99275362318840565</v>
      </c>
      <c r="Z11" s="35">
        <v>0.99275362318840565</v>
      </c>
      <c r="AA11" s="36">
        <v>-59.5</v>
      </c>
      <c r="AB11" s="36">
        <v>-16.399999999999999</v>
      </c>
      <c r="AH11" s="105">
        <f t="shared" si="3"/>
        <v>1.0458266879319511</v>
      </c>
    </row>
    <row r="12" spans="1:34" s="20" customFormat="1" ht="12">
      <c r="A12" s="20">
        <v>660</v>
      </c>
      <c r="B12" s="35">
        <f t="shared" si="2"/>
        <v>201.21951219512195</v>
      </c>
      <c r="C12" s="20">
        <v>438</v>
      </c>
      <c r="D12" s="21">
        <f t="shared" si="0"/>
        <v>0.20857142857142855</v>
      </c>
      <c r="E12" s="21">
        <f t="shared" si="1"/>
        <v>0.29142857142857148</v>
      </c>
      <c r="F12" s="35">
        <v>1215.6164383561647</v>
      </c>
      <c r="G12" s="35">
        <v>320.53150684931518</v>
      </c>
      <c r="H12" s="35">
        <v>15.028931506849322</v>
      </c>
      <c r="I12" s="35">
        <v>1.0227945205479454</v>
      </c>
      <c r="J12" s="35">
        <v>0.27945205479452068</v>
      </c>
      <c r="K12" s="35">
        <v>0.46528767123287684</v>
      </c>
      <c r="L12" s="35">
        <v>0.42336986301369872</v>
      </c>
      <c r="M12" s="35">
        <v>0.1816438356164384</v>
      </c>
      <c r="N12" s="35">
        <v>0.18443835616438362</v>
      </c>
      <c r="O12" s="35">
        <v>9.7808219178082238E-3</v>
      </c>
      <c r="P12" s="35">
        <v>1.1178082191780826E-2</v>
      </c>
      <c r="Q12" s="35">
        <v>8.243835616438358E-2</v>
      </c>
      <c r="R12" s="35">
        <v>0.25989041095890419</v>
      </c>
      <c r="S12" s="35">
        <v>3.602136986301371</v>
      </c>
      <c r="T12" s="35">
        <v>0.20679452054794525</v>
      </c>
      <c r="U12" s="35">
        <v>0.16068493150684934</v>
      </c>
      <c r="V12" s="35">
        <v>1.1345753424657539</v>
      </c>
      <c r="W12" s="34">
        <v>19.968662952646241</v>
      </c>
      <c r="X12" s="35">
        <v>0.60060060060060072</v>
      </c>
      <c r="Y12" s="35">
        <v>0.98484848484848486</v>
      </c>
      <c r="Z12" s="35">
        <v>0.98484848484848486</v>
      </c>
      <c r="AA12" s="36">
        <v>-49.7</v>
      </c>
      <c r="AB12" s="36">
        <v>-23.9</v>
      </c>
      <c r="AH12" s="105">
        <f t="shared" si="3"/>
        <v>1.0271493212669685</v>
      </c>
    </row>
    <row r="13" spans="1:34" s="20" customFormat="1" ht="12">
      <c r="A13" s="20">
        <v>720</v>
      </c>
      <c r="B13" s="35">
        <f t="shared" si="2"/>
        <v>219.51219512195124</v>
      </c>
      <c r="C13" s="20">
        <v>461</v>
      </c>
      <c r="D13" s="21">
        <f t="shared" si="0"/>
        <v>0.21952380952380951</v>
      </c>
      <c r="E13" s="21">
        <f t="shared" si="1"/>
        <v>0.28047619047619049</v>
      </c>
      <c r="F13" s="35">
        <v>523.83947939262487</v>
      </c>
      <c r="G13" s="35">
        <v>907.13665943600881</v>
      </c>
      <c r="H13" s="35">
        <v>3.9607375271149681</v>
      </c>
      <c r="I13" s="35">
        <v>0.51617353579175718</v>
      </c>
      <c r="J13" s="35">
        <v>0.15842950108459872</v>
      </c>
      <c r="K13" s="35">
        <v>0.46762255965292843</v>
      </c>
      <c r="L13" s="35">
        <v>0.16992841648590024</v>
      </c>
      <c r="M13" s="35">
        <v>0.21592407809110631</v>
      </c>
      <c r="N13" s="35">
        <v>0.20698047722342738</v>
      </c>
      <c r="O13" s="35">
        <v>1.2776572668112799E-2</v>
      </c>
      <c r="P13" s="35">
        <v>5.1106290672451194E-3</v>
      </c>
      <c r="Q13" s="35">
        <v>6.5160520607375275E-2</v>
      </c>
      <c r="R13" s="35">
        <v>0.14565292841648594</v>
      </c>
      <c r="S13" s="35">
        <v>1.9382060737527116</v>
      </c>
      <c r="T13" s="35">
        <v>0.11243383947939263</v>
      </c>
      <c r="U13" s="35">
        <v>0.19164859002169199</v>
      </c>
      <c r="V13" s="35">
        <v>0.14693058568329723</v>
      </c>
      <c r="W13" s="34">
        <v>202.6255707762557</v>
      </c>
      <c r="X13" s="35">
        <v>0.33879781420765032</v>
      </c>
      <c r="Y13" s="35">
        <v>1.0432098765432096</v>
      </c>
      <c r="Z13" s="35">
        <v>1.0432098765432096</v>
      </c>
      <c r="AA13" s="36">
        <v>-79.7</v>
      </c>
      <c r="AB13" s="36">
        <v>-22.8</v>
      </c>
      <c r="AH13" s="105">
        <f t="shared" si="3"/>
        <v>1.0618276648918832</v>
      </c>
    </row>
    <row r="14" spans="1:34" s="20" customFormat="1" ht="12">
      <c r="A14" s="20">
        <v>840</v>
      </c>
      <c r="B14" s="35">
        <f t="shared" si="2"/>
        <v>256.09756097560978</v>
      </c>
      <c r="C14" s="20">
        <v>465</v>
      </c>
      <c r="D14" s="21">
        <f t="shared" si="0"/>
        <v>0.22142857142857142</v>
      </c>
      <c r="E14" s="21">
        <f t="shared" si="1"/>
        <v>0.27857142857142858</v>
      </c>
      <c r="F14" s="35">
        <v>1295.8064516129034</v>
      </c>
      <c r="G14" s="35">
        <v>27098.709677419356</v>
      </c>
      <c r="H14" s="35">
        <v>45.223645161290335</v>
      </c>
      <c r="I14" s="35">
        <v>2.0619677419354838</v>
      </c>
      <c r="J14" s="35">
        <v>5.0322580645161298E-2</v>
      </c>
      <c r="K14" s="35">
        <v>0.31074193548387097</v>
      </c>
      <c r="L14" s="35">
        <v>0.49190322580645168</v>
      </c>
      <c r="M14" s="35">
        <v>0.24532258064516133</v>
      </c>
      <c r="N14" s="35">
        <v>0.18996774193548388</v>
      </c>
      <c r="O14" s="35">
        <v>0.20632258064516132</v>
      </c>
      <c r="P14" s="35">
        <v>1.3838709677419356E-2</v>
      </c>
      <c r="Q14" s="35">
        <v>6.6677419354838716E-2</v>
      </c>
      <c r="R14" s="35">
        <v>0.16354838709677422</v>
      </c>
      <c r="S14" s="35">
        <v>2.168903225806452</v>
      </c>
      <c r="T14" s="35">
        <v>0.11825806451612905</v>
      </c>
      <c r="U14" s="35">
        <v>0.35729032258064514</v>
      </c>
      <c r="V14" s="35">
        <v>9.8129032258064533E-2</v>
      </c>
      <c r="W14" s="34">
        <v>573.0857234076517</v>
      </c>
      <c r="X14" s="35">
        <v>0.16194331983805671</v>
      </c>
      <c r="Y14" s="35">
        <v>1.2913907284768213</v>
      </c>
      <c r="Z14" s="35">
        <v>1.2913907284768213</v>
      </c>
      <c r="AA14" s="36">
        <v>-73.3</v>
      </c>
      <c r="AB14" s="36">
        <v>-14</v>
      </c>
      <c r="AH14" s="105">
        <f t="shared" si="3"/>
        <v>1.0639905039387072</v>
      </c>
    </row>
    <row r="15" spans="1:34" s="20" customFormat="1" ht="12">
      <c r="A15" s="20">
        <v>900</v>
      </c>
      <c r="B15" s="35">
        <f t="shared" si="2"/>
        <v>274.39024390243907</v>
      </c>
      <c r="C15" s="20">
        <v>414</v>
      </c>
      <c r="D15" s="21">
        <f t="shared" si="0"/>
        <v>0.19714285714285715</v>
      </c>
      <c r="E15" s="21">
        <f t="shared" si="1"/>
        <v>0.30285714285714282</v>
      </c>
      <c r="F15" s="35">
        <v>1228.9855072463765</v>
      </c>
      <c r="G15" s="35">
        <v>57654.782608695641</v>
      </c>
      <c r="H15" s="35">
        <v>104.23179710144927</v>
      </c>
      <c r="I15" s="35">
        <v>6.0281739130434779</v>
      </c>
      <c r="J15" s="35">
        <v>1.2351304347826086</v>
      </c>
      <c r="K15" s="35">
        <v>0.79269565217391291</v>
      </c>
      <c r="L15" s="35">
        <v>0.27498550724637677</v>
      </c>
      <c r="M15" s="35">
        <v>0.47469565217391296</v>
      </c>
      <c r="N15" s="35">
        <v>0.26730434782608686</v>
      </c>
      <c r="O15" s="35">
        <v>2.4579710144927536E-2</v>
      </c>
      <c r="P15" s="35">
        <v>2.1507246376811593E-2</v>
      </c>
      <c r="Q15" s="35">
        <v>0.15362318840579708</v>
      </c>
      <c r="R15" s="35">
        <v>0.17513043478260867</v>
      </c>
      <c r="S15" s="35">
        <v>2.8481739130434778</v>
      </c>
      <c r="T15" s="35">
        <v>0.1428695652173913</v>
      </c>
      <c r="U15" s="35">
        <v>0.35179710144927534</v>
      </c>
      <c r="V15" s="35">
        <v>0.15055072463768115</v>
      </c>
      <c r="W15" s="34">
        <v>522.89858303261667</v>
      </c>
      <c r="X15" s="35">
        <v>1.558139534883721</v>
      </c>
      <c r="Y15" s="35">
        <v>1.7758620689655176</v>
      </c>
      <c r="Z15" s="35">
        <v>1.7758620689655176</v>
      </c>
      <c r="AH15" s="105"/>
    </row>
    <row r="16" spans="1:34" s="20" customFormat="1" ht="12">
      <c r="A16" s="20">
        <v>960</v>
      </c>
      <c r="B16" s="35">
        <f t="shared" si="2"/>
        <v>292.6829268292683</v>
      </c>
      <c r="C16" s="20">
        <v>441</v>
      </c>
      <c r="D16" s="21">
        <f t="shared" si="0"/>
        <v>0.21</v>
      </c>
      <c r="E16" s="21">
        <f t="shared" si="1"/>
        <v>0.29000000000000004</v>
      </c>
      <c r="F16" s="35">
        <v>1974.761904761905</v>
      </c>
      <c r="G16" s="35">
        <v>68509.047619047633</v>
      </c>
      <c r="H16" s="35">
        <v>96.583809523809535</v>
      </c>
      <c r="I16" s="35">
        <v>4.4342380952380953</v>
      </c>
      <c r="J16" s="35">
        <v>1.9222857142857146</v>
      </c>
      <c r="K16" s="35">
        <v>0.35352380952380963</v>
      </c>
      <c r="L16" s="35">
        <v>0.32866666666666672</v>
      </c>
      <c r="M16" s="35">
        <v>9.3904761904761935E-2</v>
      </c>
      <c r="N16" s="35">
        <v>0.11461904761904765</v>
      </c>
      <c r="O16" s="35">
        <v>6.9047619047619057E-3</v>
      </c>
      <c r="P16" s="35">
        <v>0.17676190476190481</v>
      </c>
      <c r="Q16" s="35">
        <v>0.27204761904761909</v>
      </c>
      <c r="R16" s="35">
        <v>0.16433333333333336</v>
      </c>
      <c r="S16" s="35">
        <v>2.4415238095238099</v>
      </c>
      <c r="T16" s="35">
        <v>0.11047619047619049</v>
      </c>
      <c r="U16" s="35">
        <v>5.800000000000001E-2</v>
      </c>
      <c r="V16" s="35">
        <v>0.30242857142857149</v>
      </c>
      <c r="W16" s="34">
        <v>678.18621754999936</v>
      </c>
      <c r="X16" s="35">
        <v>5.4375</v>
      </c>
      <c r="Y16" s="35">
        <v>0.81927710843373502</v>
      </c>
      <c r="Z16" s="35">
        <v>0.81927710843373502</v>
      </c>
      <c r="AA16" s="36">
        <v>-69.7</v>
      </c>
      <c r="AB16" s="36">
        <v>-13.7</v>
      </c>
      <c r="AH16" s="105">
        <f t="shared" si="3"/>
        <v>1.0601956358164033</v>
      </c>
    </row>
    <row r="17" spans="1:34" s="20" customFormat="1" ht="12">
      <c r="A17" s="20">
        <v>1020</v>
      </c>
      <c r="B17" s="35">
        <f t="shared" si="2"/>
        <v>310.97560975609758</v>
      </c>
      <c r="C17" s="20">
        <v>429</v>
      </c>
      <c r="D17" s="21">
        <f t="shared" si="0"/>
        <v>0.20428571428571426</v>
      </c>
      <c r="E17" s="21">
        <f t="shared" si="1"/>
        <v>0.29571428571428571</v>
      </c>
      <c r="F17" s="35">
        <v>1317.2727272727273</v>
      </c>
      <c r="G17" s="35">
        <v>38302.237762237761</v>
      </c>
      <c r="H17" s="35">
        <v>90.91208391608393</v>
      </c>
      <c r="I17" s="35">
        <v>4.9665524475524476</v>
      </c>
      <c r="J17" s="35">
        <v>0.27793006993006997</v>
      </c>
      <c r="K17" s="35">
        <v>0.45308391608391607</v>
      </c>
      <c r="L17" s="35">
        <v>0.32425174825174824</v>
      </c>
      <c r="M17" s="35">
        <v>0.17081118881118881</v>
      </c>
      <c r="N17" s="35">
        <v>0.15633566433566437</v>
      </c>
      <c r="O17" s="35">
        <v>1.1580419580419582E-2</v>
      </c>
      <c r="P17" s="35">
        <v>1.3027972027972028E-2</v>
      </c>
      <c r="Q17" s="35">
        <v>7.3825174825174825E-2</v>
      </c>
      <c r="R17" s="35">
        <v>0.15923076923076923</v>
      </c>
      <c r="S17" s="35">
        <v>2.3884615384615384</v>
      </c>
      <c r="T17" s="35">
        <v>0.11290909090909093</v>
      </c>
      <c r="U17" s="35">
        <v>0.14765034965034965</v>
      </c>
      <c r="V17" s="35">
        <v>0.151993006993007</v>
      </c>
      <c r="W17" s="34">
        <v>399.48667622858</v>
      </c>
      <c r="X17" s="35">
        <v>0.61341853035143779</v>
      </c>
      <c r="Y17" s="35">
        <v>1.0925925925925923</v>
      </c>
      <c r="Z17" s="35">
        <v>1.0925925925925923</v>
      </c>
      <c r="AH17" s="105"/>
    </row>
    <row r="18" spans="1:34" s="20" customFormat="1" ht="12">
      <c r="A18" s="20">
        <v>1080</v>
      </c>
      <c r="B18" s="35">
        <f t="shared" si="2"/>
        <v>329.26829268292687</v>
      </c>
      <c r="C18" s="20">
        <v>396</v>
      </c>
      <c r="D18" s="21">
        <f t="shared" si="0"/>
        <v>0.18857142857142856</v>
      </c>
      <c r="E18" s="21">
        <f t="shared" si="1"/>
        <v>0.31142857142857144</v>
      </c>
      <c r="F18" s="35">
        <v>7283.1818181818189</v>
      </c>
      <c r="G18" s="35">
        <v>25367.272727272732</v>
      </c>
      <c r="H18" s="35">
        <v>54.992151515151527</v>
      </c>
      <c r="I18" s="35">
        <v>5.0932727272727281</v>
      </c>
      <c r="J18" s="35">
        <v>1.1791818181818183</v>
      </c>
      <c r="K18" s="35">
        <v>1.7142727272727276</v>
      </c>
      <c r="L18" s="35">
        <v>0.78612121212121222</v>
      </c>
      <c r="M18" s="35">
        <v>1.1296363636363638</v>
      </c>
      <c r="N18" s="35">
        <v>1.0619242424242425</v>
      </c>
      <c r="O18" s="35">
        <v>6.606060606060607E-2</v>
      </c>
      <c r="P18" s="35">
        <v>0.24442424242424243</v>
      </c>
      <c r="Q18" s="35">
        <v>0.46903030303030302</v>
      </c>
      <c r="R18" s="35">
        <v>2.3121212121212122E-2</v>
      </c>
      <c r="S18" s="35">
        <v>4.7117727272727281</v>
      </c>
      <c r="T18" s="35">
        <v>0.47728787878787876</v>
      </c>
      <c r="U18" s="35">
        <v>2.1139393939393942</v>
      </c>
      <c r="V18" s="35">
        <v>1.9108030303030306</v>
      </c>
      <c r="W18" s="34">
        <v>422.18679566818759</v>
      </c>
      <c r="X18" s="35">
        <v>0.68786127167630051</v>
      </c>
      <c r="Y18" s="35">
        <v>1.0637636080870918</v>
      </c>
      <c r="Z18" s="35">
        <v>1.0637636080870918</v>
      </c>
      <c r="AA18" s="36">
        <v>-53.1</v>
      </c>
      <c r="AB18" s="36">
        <v>-16.5</v>
      </c>
      <c r="AH18" s="105">
        <f t="shared" si="3"/>
        <v>1.0386524448199388</v>
      </c>
    </row>
    <row r="19" spans="1:34" s="20" customFormat="1" ht="12">
      <c r="A19" s="20">
        <v>1140</v>
      </c>
      <c r="B19" s="35">
        <f t="shared" si="2"/>
        <v>347.5609756097561</v>
      </c>
      <c r="C19" s="20">
        <v>405</v>
      </c>
      <c r="D19" s="21">
        <f t="shared" si="0"/>
        <v>0.19285714285714287</v>
      </c>
      <c r="E19" s="21">
        <f t="shared" si="1"/>
        <v>0.30714285714285716</v>
      </c>
      <c r="F19" s="35">
        <v>2372.962962962963</v>
      </c>
      <c r="G19" s="35">
        <v>48685.555555555555</v>
      </c>
      <c r="H19" s="35">
        <v>135.56466666666665</v>
      </c>
      <c r="I19" s="35">
        <v>39.61574074074074</v>
      </c>
      <c r="J19" s="35">
        <v>4.0276666666666667</v>
      </c>
      <c r="K19" s="35">
        <v>1.9190740740740744</v>
      </c>
      <c r="L19" s="35">
        <v>1.6132962962962962</v>
      </c>
      <c r="M19" s="35">
        <v>0.71985185185185185</v>
      </c>
      <c r="N19" s="35">
        <v>0.2755185185185185</v>
      </c>
      <c r="O19" s="35">
        <v>3.1851851851851853E-2</v>
      </c>
      <c r="P19" s="35">
        <v>0.30737037037037035</v>
      </c>
      <c r="Q19" s="35">
        <v>0.51122222222222224</v>
      </c>
      <c r="R19" s="35">
        <v>0.29303703703703704</v>
      </c>
      <c r="S19" s="35">
        <v>3.8429259259259254</v>
      </c>
      <c r="T19" s="35">
        <v>0.1656296296296296</v>
      </c>
      <c r="U19" s="35">
        <v>0.37744444444444442</v>
      </c>
      <c r="V19" s="35">
        <v>0.11307407407407408</v>
      </c>
      <c r="W19" s="34">
        <v>277.91667045464879</v>
      </c>
      <c r="X19" s="35">
        <v>2.0987551867219914</v>
      </c>
      <c r="Y19" s="35">
        <v>2.6127167630057806</v>
      </c>
      <c r="Z19" s="35">
        <v>2.6127167630057806</v>
      </c>
      <c r="AA19" s="36">
        <v>-50.5</v>
      </c>
      <c r="AB19" s="36">
        <v>-11</v>
      </c>
      <c r="AH19" s="105">
        <f t="shared" si="3"/>
        <v>1.0416008425487098</v>
      </c>
    </row>
    <row r="20" spans="1:34" s="20" customFormat="1" ht="12">
      <c r="A20" s="20">
        <v>1200</v>
      </c>
      <c r="B20" s="35">
        <f t="shared" si="2"/>
        <v>365.85365853658539</v>
      </c>
      <c r="C20" s="20">
        <v>437</v>
      </c>
      <c r="D20" s="21">
        <f t="shared" si="0"/>
        <v>0.20809523809523808</v>
      </c>
      <c r="E20" s="21">
        <f t="shared" si="1"/>
        <v>0.29190476190476189</v>
      </c>
      <c r="F20" s="35">
        <v>799.56521739130437</v>
      </c>
      <c r="G20" s="35">
        <v>39950.205949656745</v>
      </c>
      <c r="H20" s="35">
        <v>52.654876430205945</v>
      </c>
      <c r="I20" s="35">
        <v>57.513988558352395</v>
      </c>
      <c r="J20" s="35">
        <v>45.067423340961099</v>
      </c>
      <c r="K20" s="35">
        <v>1.8446109839816933</v>
      </c>
      <c r="L20" s="35">
        <v>2.0395926773455377</v>
      </c>
      <c r="M20" s="35">
        <v>1.7043363844393593</v>
      </c>
      <c r="N20" s="35">
        <v>0.23005034324942791</v>
      </c>
      <c r="O20" s="35">
        <v>1.6832951945080093E-2</v>
      </c>
      <c r="P20" s="35">
        <v>0.35770022883295194</v>
      </c>
      <c r="Q20" s="35">
        <v>0.32543707093821511</v>
      </c>
      <c r="R20" s="35">
        <v>0.20480091533180778</v>
      </c>
      <c r="S20" s="35">
        <v>2.705897025171625</v>
      </c>
      <c r="T20" s="35">
        <v>0.12905263157894736</v>
      </c>
      <c r="U20" s="35">
        <v>0.15710755148741418</v>
      </c>
      <c r="V20" s="35">
        <v>7.995652173913044E-2</v>
      </c>
      <c r="W20" s="34">
        <v>362.62700858183297</v>
      </c>
      <c r="X20" s="35">
        <v>24.4319391634981</v>
      </c>
      <c r="Y20" s="35">
        <v>7.4085365853658542</v>
      </c>
      <c r="Z20" s="35">
        <v>7.4085365853658542</v>
      </c>
      <c r="AA20" s="36">
        <v>-49.4</v>
      </c>
      <c r="AB20" s="36">
        <v>-10.7</v>
      </c>
      <c r="AH20" s="105">
        <f t="shared" si="3"/>
        <v>1.0407111298127498</v>
      </c>
    </row>
    <row r="21" spans="1:34" s="20" customFormat="1" ht="12">
      <c r="A21" s="20">
        <v>1260</v>
      </c>
      <c r="B21" s="35">
        <f t="shared" si="2"/>
        <v>384.14634146341467</v>
      </c>
      <c r="C21" s="20">
        <v>437</v>
      </c>
      <c r="D21" s="21">
        <f t="shared" si="0"/>
        <v>0.20809523809523808</v>
      </c>
      <c r="E21" s="21">
        <f t="shared" si="1"/>
        <v>0.29190476190476189</v>
      </c>
      <c r="F21" s="35">
        <v>32080.800915331805</v>
      </c>
      <c r="G21" s="35">
        <v>52771.304347826088</v>
      </c>
      <c r="H21" s="35">
        <v>34.351846681922197</v>
      </c>
      <c r="I21" s="35">
        <v>43.988711670480555</v>
      </c>
      <c r="J21" s="35">
        <v>47.384759725400457</v>
      </c>
      <c r="K21" s="35">
        <v>1.3284004576659036</v>
      </c>
      <c r="L21" s="35">
        <v>1.1881258581235699</v>
      </c>
      <c r="M21" s="35">
        <v>1.2245972540045766</v>
      </c>
      <c r="N21" s="35">
        <v>0.19778718535469103</v>
      </c>
      <c r="O21" s="35">
        <v>3.5068649885583524E-2</v>
      </c>
      <c r="P21" s="35">
        <v>0.49376659038901599</v>
      </c>
      <c r="Q21" s="35">
        <v>0.58915331807780313</v>
      </c>
      <c r="R21" s="35">
        <v>5.4707093821510296E-2</v>
      </c>
      <c r="S21" s="35">
        <v>1.8123478260869565</v>
      </c>
      <c r="T21" s="35">
        <v>0.22864759725400458</v>
      </c>
      <c r="U21" s="35">
        <v>0.60318077803203662</v>
      </c>
      <c r="V21" s="35">
        <v>0.79675972540045759</v>
      </c>
      <c r="W21" s="34">
        <v>673.61409540180489</v>
      </c>
      <c r="X21" s="35">
        <v>35.670538542766636</v>
      </c>
      <c r="Y21" s="35">
        <v>6.1914893617021294</v>
      </c>
      <c r="Z21" s="35">
        <v>6.1914893617021294</v>
      </c>
      <c r="AA21" s="36">
        <v>-52.9</v>
      </c>
      <c r="AB21" s="36">
        <v>-3.7</v>
      </c>
      <c r="AH21" s="105">
        <f t="shared" si="3"/>
        <v>1.051948051948052</v>
      </c>
    </row>
    <row r="22" spans="1:34" s="20" customFormat="1" ht="12">
      <c r="A22" s="20">
        <v>1320</v>
      </c>
      <c r="B22" s="35">
        <f t="shared" si="2"/>
        <v>402.4390243902439</v>
      </c>
      <c r="C22" s="20">
        <v>394</v>
      </c>
      <c r="D22" s="21">
        <f t="shared" si="0"/>
        <v>0.18761904761904763</v>
      </c>
      <c r="E22" s="21">
        <f t="shared" si="1"/>
        <v>0.31238095238095237</v>
      </c>
      <c r="F22" s="35">
        <v>36113.299492385784</v>
      </c>
      <c r="G22" s="35">
        <v>47651.573604060912</v>
      </c>
      <c r="H22" s="35">
        <v>19.283736040609135</v>
      </c>
      <c r="I22" s="35">
        <v>2.7904974619289336</v>
      </c>
      <c r="J22" s="35">
        <v>85.796142131979693</v>
      </c>
      <c r="K22" s="35">
        <v>0.85080203045685276</v>
      </c>
      <c r="L22" s="35">
        <v>4.2257055837563442</v>
      </c>
      <c r="M22" s="35">
        <v>0.47285279187817247</v>
      </c>
      <c r="N22" s="35">
        <v>0.17815228426395938</v>
      </c>
      <c r="O22" s="35">
        <v>0</v>
      </c>
      <c r="P22" s="35">
        <v>6.9795736040609135</v>
      </c>
      <c r="Q22" s="35">
        <v>0</v>
      </c>
      <c r="R22" s="35">
        <v>2.1644670050761417E-2</v>
      </c>
      <c r="S22" s="35">
        <v>3.6762639593908633</v>
      </c>
      <c r="T22" s="35">
        <v>0.41291370558375629</v>
      </c>
      <c r="U22" s="35">
        <v>12.096040609137054</v>
      </c>
      <c r="V22" s="35">
        <v>0</v>
      </c>
      <c r="W22" s="34">
        <v>2158.6966359933626</v>
      </c>
      <c r="X22" s="35">
        <v>100.84148727984345</v>
      </c>
      <c r="Y22" s="35">
        <v>2.6542056074766349</v>
      </c>
      <c r="Z22" s="35">
        <v>2.6542056074766349</v>
      </c>
      <c r="AA22" s="36">
        <v>-50.9</v>
      </c>
      <c r="AB22" s="36">
        <v>-3</v>
      </c>
      <c r="AH22" s="105">
        <f t="shared" si="3"/>
        <v>1.0504688652407543</v>
      </c>
    </row>
    <row r="23" spans="1:34" s="20" customFormat="1" ht="12">
      <c r="A23" s="20">
        <v>1380</v>
      </c>
      <c r="B23" s="35">
        <f t="shared" si="2"/>
        <v>420.73170731707319</v>
      </c>
      <c r="C23" s="20">
        <v>390</v>
      </c>
      <c r="D23" s="21">
        <f t="shared" si="0"/>
        <v>0.18571428571428569</v>
      </c>
      <c r="E23" s="21">
        <f t="shared" si="1"/>
        <v>0.31428571428571428</v>
      </c>
      <c r="F23" s="35">
        <v>12540</v>
      </c>
      <c r="G23" s="35">
        <v>59400</v>
      </c>
      <c r="H23" s="35">
        <v>37.335692307692312</v>
      </c>
      <c r="I23" s="35">
        <v>2.7736923076923081</v>
      </c>
      <c r="J23" s="35">
        <v>18.821846153846156</v>
      </c>
      <c r="K23" s="35">
        <v>2.1560000000000001</v>
      </c>
      <c r="L23" s="35">
        <v>0.6295384615384616</v>
      </c>
      <c r="M23" s="35">
        <v>0.88676923076923098</v>
      </c>
      <c r="N23" s="35">
        <v>1.0509230769230771</v>
      </c>
      <c r="O23" s="35">
        <v>8.2923076923076933E-2</v>
      </c>
      <c r="P23" s="35">
        <v>0.36215384615384616</v>
      </c>
      <c r="Q23" s="35">
        <v>0.59569230769230774</v>
      </c>
      <c r="R23" s="35">
        <v>9.1384615384615397E-2</v>
      </c>
      <c r="S23" s="35">
        <v>3.2204615384615392</v>
      </c>
      <c r="T23" s="35">
        <v>0.2030769230769231</v>
      </c>
      <c r="U23" s="35">
        <v>0.52292307692307693</v>
      </c>
      <c r="V23" s="35">
        <v>0.52123076923076928</v>
      </c>
      <c r="W23" s="34">
        <v>1480.9501708788657</v>
      </c>
      <c r="X23" s="35">
        <v>8.7299843014128733</v>
      </c>
      <c r="Y23" s="35">
        <v>0.84380032206119171</v>
      </c>
      <c r="Z23" s="35">
        <v>0.84380032206119171</v>
      </c>
      <c r="AH23" s="105"/>
    </row>
    <row r="24" spans="1:34" s="20" customFormat="1" ht="12">
      <c r="A24" s="20">
        <v>1440</v>
      </c>
      <c r="B24" s="35">
        <f t="shared" si="2"/>
        <v>439.02439024390247</v>
      </c>
      <c r="C24" s="20">
        <v>366</v>
      </c>
      <c r="D24" s="21">
        <f t="shared" si="0"/>
        <v>0.17428571428571427</v>
      </c>
      <c r="E24" s="21">
        <f t="shared" si="1"/>
        <v>0.32571428571428573</v>
      </c>
      <c r="F24" s="35">
        <v>8110.8196721311497</v>
      </c>
      <c r="G24" s="35">
        <v>56644.918032786903</v>
      </c>
      <c r="H24" s="35">
        <v>54.456491803278695</v>
      </c>
      <c r="I24" s="35">
        <v>3.7862950819672134</v>
      </c>
      <c r="J24" s="35">
        <v>1.3717377049180328</v>
      </c>
      <c r="K24" s="35">
        <v>0.60737704918032798</v>
      </c>
      <c r="L24" s="35">
        <v>0.123344262295082</v>
      </c>
      <c r="M24" s="35">
        <v>0.43544262295081976</v>
      </c>
      <c r="N24" s="35">
        <v>0.45973770491803284</v>
      </c>
      <c r="O24" s="35">
        <v>8.9704918032786907E-2</v>
      </c>
      <c r="P24" s="35">
        <v>7.4754098360655746E-2</v>
      </c>
      <c r="Q24" s="35">
        <v>0.34760655737704926</v>
      </c>
      <c r="R24" s="35">
        <v>6.7278688524590166E-2</v>
      </c>
      <c r="S24" s="35">
        <v>4.2535081967213122</v>
      </c>
      <c r="T24" s="35">
        <v>0.52888524590163943</v>
      </c>
      <c r="U24" s="35">
        <v>2.0389180327868854</v>
      </c>
      <c r="V24" s="35">
        <v>1.5978688524590166</v>
      </c>
      <c r="W24" s="34">
        <v>972.56537782769158</v>
      </c>
      <c r="X24" s="35">
        <v>2.2584615384615381</v>
      </c>
      <c r="Y24" s="35">
        <v>0.94715447154471555</v>
      </c>
      <c r="Z24" s="35">
        <v>0.94715447154471555</v>
      </c>
      <c r="AA24" s="36">
        <v>-52.2</v>
      </c>
      <c r="AB24" s="36">
        <v>-4.4000000000000004</v>
      </c>
      <c r="AH24" s="105">
        <f t="shared" si="3"/>
        <v>1.0504325807132306</v>
      </c>
    </row>
    <row r="25" spans="1:34" s="20" customFormat="1" ht="12">
      <c r="A25" s="20">
        <v>1500</v>
      </c>
      <c r="B25" s="35">
        <f t="shared" si="2"/>
        <v>457.31707317073176</v>
      </c>
      <c r="C25" s="20">
        <v>458</v>
      </c>
      <c r="D25" s="21">
        <f t="shared" si="0"/>
        <v>0.21809523809523806</v>
      </c>
      <c r="E25" s="21">
        <f t="shared" si="1"/>
        <v>0.28190476190476194</v>
      </c>
      <c r="F25" s="35">
        <v>23473.187772925772</v>
      </c>
      <c r="G25" s="35">
        <v>56692.4017467249</v>
      </c>
      <c r="H25" s="35">
        <v>41.901449781659402</v>
      </c>
      <c r="I25" s="35">
        <v>3.1500087336244547</v>
      </c>
      <c r="J25" s="35">
        <v>1.0521572052401749</v>
      </c>
      <c r="K25" s="35">
        <v>0.23654148471615727</v>
      </c>
      <c r="L25" s="35">
        <v>0.12408733624454152</v>
      </c>
      <c r="M25" s="35">
        <v>8.9187772925764214E-2</v>
      </c>
      <c r="N25" s="35">
        <v>6.5921397379912677E-2</v>
      </c>
      <c r="O25" s="35">
        <v>1.6803493449781663E-2</v>
      </c>
      <c r="P25" s="35">
        <v>5.0410480349344991E-2</v>
      </c>
      <c r="Q25" s="35">
        <v>8.1432314410480364E-2</v>
      </c>
      <c r="R25" s="35">
        <v>1.0340611353711794E-2</v>
      </c>
      <c r="S25" s="35">
        <v>0.67343231441048057</v>
      </c>
      <c r="T25" s="35">
        <v>7.6262008733624473E-2</v>
      </c>
      <c r="U25" s="35">
        <v>0.13572052401746729</v>
      </c>
      <c r="V25" s="35">
        <v>0.14218340611353716</v>
      </c>
      <c r="W25" s="34">
        <v>1258.3921501118953</v>
      </c>
      <c r="X25" s="35">
        <v>4.4480874316939891</v>
      </c>
      <c r="Y25" s="35">
        <v>1.3529411764705883</v>
      </c>
      <c r="Z25" s="35">
        <v>1.3529411764705883</v>
      </c>
      <c r="AH25" s="105"/>
    </row>
    <row r="26" spans="1:34" s="20" customFormat="1" ht="12">
      <c r="A26" s="20">
        <v>1560</v>
      </c>
      <c r="B26" s="35">
        <f t="shared" si="2"/>
        <v>475.60975609756099</v>
      </c>
      <c r="C26" s="20">
        <v>476</v>
      </c>
      <c r="D26" s="21">
        <f t="shared" si="0"/>
        <v>0.22666666666666666</v>
      </c>
      <c r="E26" s="21">
        <f t="shared" si="1"/>
        <v>0.27333333333333332</v>
      </c>
      <c r="F26" s="35">
        <v>9442.0588235294108</v>
      </c>
      <c r="G26" s="35">
        <v>41856.176470588238</v>
      </c>
      <c r="H26" s="35">
        <v>24.345558823529409</v>
      </c>
      <c r="I26" s="35">
        <v>10.354911764705882</v>
      </c>
      <c r="J26" s="35">
        <v>65.325058823529403</v>
      </c>
      <c r="K26" s="35">
        <v>1.5013235294117648</v>
      </c>
      <c r="L26" s="35">
        <v>11.162852941176469</v>
      </c>
      <c r="M26" s="35">
        <v>6.1451764705882352</v>
      </c>
      <c r="N26" s="35">
        <v>0.34729411764705875</v>
      </c>
      <c r="O26" s="35">
        <v>1.688235294117647E-2</v>
      </c>
      <c r="P26" s="35">
        <v>3.5067058823529411</v>
      </c>
      <c r="Q26" s="35">
        <v>2.5709411764705883</v>
      </c>
      <c r="R26" s="35">
        <v>0.45220588235294118</v>
      </c>
      <c r="S26" s="35">
        <v>4.1204999999999998</v>
      </c>
      <c r="T26" s="35">
        <v>0.19655882352941179</v>
      </c>
      <c r="U26" s="35">
        <v>0.31473529411764706</v>
      </c>
      <c r="V26" s="35">
        <v>0.15555882352941178</v>
      </c>
      <c r="W26" s="34">
        <v>1206.213511259383</v>
      </c>
      <c r="X26" s="35">
        <v>43.511646586345371</v>
      </c>
      <c r="Y26" s="35">
        <v>17.694444444444446</v>
      </c>
      <c r="Z26" s="35">
        <v>17.694444444444446</v>
      </c>
      <c r="AA26" s="36">
        <v>-53.2</v>
      </c>
      <c r="AB26" s="36">
        <v>-4.0999999999999996</v>
      </c>
      <c r="AH26" s="105">
        <f t="shared" si="3"/>
        <v>1.0518588931136459</v>
      </c>
    </row>
    <row r="27" spans="1:34" s="20" customFormat="1" ht="12">
      <c r="A27" s="20">
        <v>1620</v>
      </c>
      <c r="B27" s="35">
        <f t="shared" si="2"/>
        <v>493.90243902439028</v>
      </c>
      <c r="C27" s="20">
        <v>456</v>
      </c>
      <c r="D27" s="21">
        <f t="shared" si="0"/>
        <v>0.21714285714285714</v>
      </c>
      <c r="E27" s="21">
        <f t="shared" si="1"/>
        <v>0.28285714285714286</v>
      </c>
      <c r="F27" s="35">
        <v>8375.9210526315801</v>
      </c>
      <c r="G27" s="35">
        <v>22704.86842105263</v>
      </c>
      <c r="H27" s="35">
        <v>3.9196184210526313</v>
      </c>
      <c r="I27" s="35">
        <v>0.75943421052631577</v>
      </c>
      <c r="J27" s="35">
        <v>1.4250789473684213</v>
      </c>
      <c r="K27" s="35">
        <v>0.62396052631578947</v>
      </c>
      <c r="L27" s="35">
        <v>0.87406578947368418</v>
      </c>
      <c r="M27" s="35">
        <v>0.34519736842105264</v>
      </c>
      <c r="N27" s="35">
        <v>0.38167105263157897</v>
      </c>
      <c r="O27" s="35">
        <v>2.4750000000000001E-2</v>
      </c>
      <c r="P27" s="35">
        <v>4.6894736842105267E-2</v>
      </c>
      <c r="Q27" s="35">
        <v>0.13417105263157894</v>
      </c>
      <c r="R27" s="35">
        <v>0.19930263157894737</v>
      </c>
      <c r="S27" s="35">
        <v>3.1458552631578951</v>
      </c>
      <c r="T27" s="35">
        <v>0.11332894736842106</v>
      </c>
      <c r="U27" s="35">
        <v>0.2162368421052632</v>
      </c>
      <c r="V27" s="35">
        <v>3.6473684210526318E-2</v>
      </c>
      <c r="W27" s="34">
        <v>4852.4498886414258</v>
      </c>
      <c r="X27" s="35">
        <v>2.2839248434238</v>
      </c>
      <c r="Y27" s="35">
        <v>0.90443686006825941</v>
      </c>
      <c r="Z27" s="35">
        <v>0.90443686006825941</v>
      </c>
      <c r="AH27" s="105"/>
    </row>
    <row r="28" spans="1:34" s="20" customFormat="1" ht="12">
      <c r="A28" s="20">
        <v>1680</v>
      </c>
      <c r="B28" s="35">
        <f t="shared" si="2"/>
        <v>512.19512195121956</v>
      </c>
      <c r="C28" s="20">
        <v>422</v>
      </c>
      <c r="D28" s="21">
        <f t="shared" si="0"/>
        <v>0.20095238095238094</v>
      </c>
      <c r="E28" s="21">
        <f t="shared" si="1"/>
        <v>0.29904761904761906</v>
      </c>
      <c r="F28" s="35">
        <v>14241.611374407585</v>
      </c>
      <c r="G28" s="35">
        <v>67576.966824644551</v>
      </c>
      <c r="H28" s="35">
        <v>32.891127962085314</v>
      </c>
      <c r="I28" s="35">
        <v>6.8261516587677731</v>
      </c>
      <c r="J28" s="35">
        <v>3.7947867298578202</v>
      </c>
      <c r="K28" s="35">
        <v>8.1267962085308074</v>
      </c>
      <c r="L28" s="35">
        <v>3.456976303317536</v>
      </c>
      <c r="M28" s="35">
        <v>4.2992701421800952</v>
      </c>
      <c r="N28" s="35">
        <v>7.7398767772511849</v>
      </c>
      <c r="O28" s="35">
        <v>0.31995260663507114</v>
      </c>
      <c r="P28" s="35">
        <v>0</v>
      </c>
      <c r="Q28" s="35">
        <v>2.4435450236966827</v>
      </c>
      <c r="R28" s="35">
        <v>1.4345781990521327</v>
      </c>
      <c r="S28" s="35">
        <v>13.711829383886258</v>
      </c>
      <c r="T28" s="35">
        <v>0.62502369668246449</v>
      </c>
      <c r="U28" s="35">
        <v>2.3215165876777255</v>
      </c>
      <c r="V28" s="35">
        <v>1.1265308056872039</v>
      </c>
      <c r="W28" s="34">
        <v>1701.4500355951889</v>
      </c>
      <c r="X28" s="35">
        <v>0.46694744552279793</v>
      </c>
      <c r="Y28" s="35">
        <v>0.55547010190348012</v>
      </c>
      <c r="Z28" s="35">
        <v>0.55547010190348012</v>
      </c>
      <c r="AA28" s="36">
        <v>-55.8</v>
      </c>
      <c r="AB28" s="36">
        <v>-4.8</v>
      </c>
      <c r="AH28" s="105">
        <f t="shared" si="3"/>
        <v>1.0540139800889643</v>
      </c>
    </row>
    <row r="29" spans="1:34" s="20" customFormat="1" ht="12">
      <c r="A29" s="20">
        <v>1740</v>
      </c>
      <c r="B29" s="35">
        <f t="shared" si="2"/>
        <v>530.48780487804879</v>
      </c>
      <c r="C29" s="20">
        <v>426</v>
      </c>
      <c r="D29" s="21">
        <f t="shared" si="0"/>
        <v>0.20285714285714287</v>
      </c>
      <c r="E29" s="21">
        <f t="shared" si="1"/>
        <v>0.29714285714285715</v>
      </c>
      <c r="F29" s="35">
        <v>15248.45070422535</v>
      </c>
      <c r="G29" s="35">
        <v>31038.87323943662</v>
      </c>
      <c r="H29" s="35">
        <v>16.102422535211268</v>
      </c>
      <c r="I29" s="35">
        <v>4.6931830985915495</v>
      </c>
      <c r="J29" s="35">
        <v>1.4545352112676053</v>
      </c>
      <c r="K29" s="35">
        <v>2.5707042253521122</v>
      </c>
      <c r="L29" s="35">
        <v>0.10985915492957746</v>
      </c>
      <c r="M29" s="35">
        <v>1.7943661971830986</v>
      </c>
      <c r="N29" s="35">
        <v>1.3988732394366195</v>
      </c>
      <c r="O29" s="35">
        <v>0.18749295774647887</v>
      </c>
      <c r="P29" s="35">
        <v>0.13476056338028169</v>
      </c>
      <c r="Q29" s="35">
        <v>1.1337464788732394</v>
      </c>
      <c r="R29" s="35">
        <v>0.28709859154929579</v>
      </c>
      <c r="S29" s="35">
        <v>9.5767887323943661</v>
      </c>
      <c r="T29" s="35">
        <v>0.99898591549295779</v>
      </c>
      <c r="U29" s="35">
        <v>3.1009577464788731</v>
      </c>
      <c r="V29" s="35">
        <v>3.3602253521126757</v>
      </c>
      <c r="W29" s="34">
        <v>1492.5688525744874</v>
      </c>
      <c r="X29" s="35">
        <v>0.5658119658119658</v>
      </c>
      <c r="Y29" s="35">
        <v>1.2827225130890054</v>
      </c>
      <c r="Z29" s="35">
        <v>1.2827225130890054</v>
      </c>
      <c r="AH29" s="105"/>
    </row>
    <row r="30" spans="1:34" s="20" customFormat="1" ht="12">
      <c r="A30" s="20">
        <v>1800</v>
      </c>
      <c r="B30" s="35">
        <f t="shared" si="2"/>
        <v>548.78048780487813</v>
      </c>
      <c r="C30" s="20">
        <v>452</v>
      </c>
      <c r="D30" s="21">
        <f t="shared" si="0"/>
        <v>0.21523809523809523</v>
      </c>
      <c r="E30" s="21">
        <f t="shared" si="1"/>
        <v>0.28476190476190477</v>
      </c>
      <c r="F30" s="35">
        <v>12939.026548672568</v>
      </c>
      <c r="G30" s="35">
        <v>43579.911504424788</v>
      </c>
      <c r="H30" s="35">
        <v>21.537261061946904</v>
      </c>
      <c r="I30" s="35">
        <v>1.7728318584070799</v>
      </c>
      <c r="J30" s="35">
        <v>0.29106194690265491</v>
      </c>
      <c r="K30" s="35">
        <v>0.32678318584070803</v>
      </c>
      <c r="L30" s="35">
        <v>0.26063274336283193</v>
      </c>
      <c r="M30" s="35">
        <v>0.13891592920353982</v>
      </c>
      <c r="N30" s="35">
        <v>0.12700884955752215</v>
      </c>
      <c r="O30" s="35">
        <v>7.9380530973451342E-3</v>
      </c>
      <c r="P30" s="35">
        <v>1.9845132743362831E-2</v>
      </c>
      <c r="Q30" s="35">
        <v>7.408849557522125E-2</v>
      </c>
      <c r="R30" s="35">
        <v>0.23946460176991152</v>
      </c>
      <c r="S30" s="35">
        <v>2.5653141592920359</v>
      </c>
      <c r="T30" s="35">
        <v>0.11907079646017699</v>
      </c>
      <c r="U30" s="35">
        <v>2.5137168141592919E-2</v>
      </c>
      <c r="V30" s="35">
        <v>0.20771238938053099</v>
      </c>
      <c r="W30" s="34">
        <v>1869.572620466542</v>
      </c>
      <c r="X30" s="35">
        <v>0.89068825910931171</v>
      </c>
      <c r="Y30" s="35">
        <v>1.09375</v>
      </c>
      <c r="Z30" s="35">
        <v>1.09375</v>
      </c>
      <c r="AA30" s="36">
        <v>-57.3</v>
      </c>
      <c r="AB30" s="36">
        <v>-4.4000000000000004</v>
      </c>
      <c r="AH30" s="105">
        <f t="shared" si="3"/>
        <v>1.0561154131749231</v>
      </c>
    </row>
    <row r="31" spans="1:34" s="20" customFormat="1" ht="12">
      <c r="A31" s="20">
        <v>1860</v>
      </c>
      <c r="B31" s="35">
        <f t="shared" si="2"/>
        <v>567.07317073170736</v>
      </c>
      <c r="C31" s="20">
        <v>476</v>
      </c>
      <c r="D31" s="21">
        <f t="shared" si="0"/>
        <v>0.22666666666666666</v>
      </c>
      <c r="E31" s="21">
        <f t="shared" si="1"/>
        <v>0.27333333333333332</v>
      </c>
      <c r="F31" s="35">
        <v>10020.882352941177</v>
      </c>
      <c r="G31" s="35">
        <v>45075.882352941175</v>
      </c>
      <c r="H31" s="35">
        <v>34.970588235294116</v>
      </c>
      <c r="I31" s="35">
        <v>25.323529411764703</v>
      </c>
      <c r="J31" s="35">
        <v>7.6838823529411764</v>
      </c>
      <c r="K31" s="35">
        <v>11.903264705882354</v>
      </c>
      <c r="L31" s="35">
        <v>9.8882352941176477E-2</v>
      </c>
      <c r="M31" s="35">
        <v>4.4243823529411763</v>
      </c>
      <c r="N31" s="35">
        <v>5.7858235294117648</v>
      </c>
      <c r="O31" s="35">
        <v>0.59932352941176481</v>
      </c>
      <c r="P31" s="35">
        <v>1.2058823529411764E-2</v>
      </c>
      <c r="Q31" s="35">
        <v>1.4060588235294118</v>
      </c>
      <c r="R31" s="35">
        <v>0.59329411764705875</v>
      </c>
      <c r="S31" s="35">
        <v>15.390676470588234</v>
      </c>
      <c r="T31" s="35">
        <v>1.3156176470588234</v>
      </c>
      <c r="U31" s="35">
        <v>2.3080588235294117</v>
      </c>
      <c r="V31" s="35">
        <v>2.2574117647058825</v>
      </c>
      <c r="W31" s="34">
        <v>747.6</v>
      </c>
      <c r="X31" s="35">
        <v>0.64552730219835874</v>
      </c>
      <c r="Y31" s="35">
        <v>0.76469362234264271</v>
      </c>
      <c r="Z31" s="35">
        <v>0.76469362234264271</v>
      </c>
      <c r="AH31" s="105"/>
    </row>
    <row r="32" spans="1:34" s="20" customFormat="1" ht="12">
      <c r="A32" s="20">
        <v>1920</v>
      </c>
      <c r="B32" s="35">
        <f t="shared" si="2"/>
        <v>585.36585365853659</v>
      </c>
      <c r="C32" s="20">
        <v>392</v>
      </c>
      <c r="D32" s="21">
        <f t="shared" si="0"/>
        <v>0.18666666666666665</v>
      </c>
      <c r="E32" s="21">
        <f t="shared" si="1"/>
        <v>0.31333333333333335</v>
      </c>
      <c r="F32" s="35">
        <v>8980.3571428571449</v>
      </c>
      <c r="G32" s="35">
        <v>44196.785714285725</v>
      </c>
      <c r="H32" s="35">
        <v>15.248142857142858</v>
      </c>
      <c r="I32" s="35">
        <v>2.741107142857143</v>
      </c>
      <c r="J32" s="35">
        <v>2.6118571428571435</v>
      </c>
      <c r="K32" s="35">
        <v>0.27192857142857146</v>
      </c>
      <c r="L32" s="35">
        <v>0.20814285714285718</v>
      </c>
      <c r="M32" s="35">
        <v>0.15107142857142858</v>
      </c>
      <c r="N32" s="35">
        <v>4.364285714285715E-2</v>
      </c>
      <c r="O32" s="35">
        <v>5.0357142857142866E-3</v>
      </c>
      <c r="P32" s="35">
        <v>8.392857142857145E-2</v>
      </c>
      <c r="Q32" s="35">
        <v>7.5535714285714289E-2</v>
      </c>
      <c r="R32" s="35">
        <v>6.714285714285716E-3</v>
      </c>
      <c r="S32" s="35">
        <v>0.30717857142857147</v>
      </c>
      <c r="T32" s="35">
        <v>0</v>
      </c>
      <c r="U32" s="35">
        <v>0.28871428571428576</v>
      </c>
      <c r="V32" s="35">
        <v>4.5321428571428582E-2</v>
      </c>
      <c r="W32" s="34">
        <v>2456.8442661192503</v>
      </c>
      <c r="X32" s="35">
        <v>9.6049382716049401</v>
      </c>
      <c r="Y32" s="35">
        <v>3.4615384615384612</v>
      </c>
      <c r="Z32" s="35">
        <v>3.4615384615384612</v>
      </c>
      <c r="AA32" s="36">
        <v>-56.2</v>
      </c>
      <c r="AB32" s="36">
        <v>5.2</v>
      </c>
      <c r="AH32" s="105">
        <f t="shared" si="3"/>
        <v>1.0650561559652469</v>
      </c>
    </row>
    <row r="33" spans="1:34" s="20" customFormat="1" ht="12">
      <c r="A33" s="20">
        <v>1980</v>
      </c>
      <c r="B33" s="35">
        <f t="shared" si="2"/>
        <v>603.65853658536594</v>
      </c>
      <c r="C33" s="20">
        <v>384</v>
      </c>
      <c r="D33" s="21">
        <f t="shared" si="0"/>
        <v>0.18285714285714286</v>
      </c>
      <c r="E33" s="21">
        <f t="shared" si="1"/>
        <v>0.31714285714285717</v>
      </c>
      <c r="F33" s="35">
        <v>31843.125</v>
      </c>
      <c r="G33" s="35">
        <v>33907.03125</v>
      </c>
      <c r="H33" s="35">
        <v>8.1706406250000008</v>
      </c>
      <c r="I33" s="35">
        <v>3.4999687500000003</v>
      </c>
      <c r="J33" s="35">
        <v>1.9667812500000001</v>
      </c>
      <c r="K33" s="35">
        <v>0.26882812499999997</v>
      </c>
      <c r="L33" s="35">
        <v>0.11446875000000001</v>
      </c>
      <c r="M33" s="35">
        <v>0.21853125000000001</v>
      </c>
      <c r="N33" s="35">
        <v>0.17690624999999999</v>
      </c>
      <c r="O33" s="35">
        <v>1.2140625E-2</v>
      </c>
      <c r="P33" s="35">
        <v>2.4281250000000001E-2</v>
      </c>
      <c r="Q33" s="35">
        <v>3.8156250000000003E-2</v>
      </c>
      <c r="R33" s="35">
        <v>8.6718750000000008E-3</v>
      </c>
      <c r="S33" s="35">
        <v>0.60182812499999994</v>
      </c>
      <c r="T33" s="35">
        <v>8.6718749999999997E-2</v>
      </c>
      <c r="U33" s="35">
        <v>0.16303125000000002</v>
      </c>
      <c r="V33" s="35">
        <v>0.22200000000000003</v>
      </c>
      <c r="W33" s="34">
        <v>2905.3351166592356</v>
      </c>
      <c r="X33" s="35">
        <v>7.3161290322580639</v>
      </c>
      <c r="Y33" s="35">
        <v>1.2352941176470589</v>
      </c>
      <c r="Z33" s="35">
        <v>1.2352941176470589</v>
      </c>
      <c r="AH33" s="105"/>
    </row>
    <row r="34" spans="1:34" s="20" customFormat="1" ht="12">
      <c r="A34" s="20">
        <v>2040</v>
      </c>
      <c r="B34" s="35">
        <f t="shared" si="2"/>
        <v>621.95121951219517</v>
      </c>
      <c r="C34" s="20">
        <v>367</v>
      </c>
      <c r="D34" s="21">
        <f t="shared" si="0"/>
        <v>0.17476190476190476</v>
      </c>
      <c r="E34" s="21">
        <f t="shared" si="1"/>
        <v>0.32523809523809522</v>
      </c>
      <c r="F34" s="35">
        <v>43157.41144414169</v>
      </c>
      <c r="G34" s="35">
        <v>37257.929155313352</v>
      </c>
      <c r="H34" s="35">
        <v>147.59871934604905</v>
      </c>
      <c r="I34" s="35">
        <v>36.213888283378743</v>
      </c>
      <c r="J34" s="35">
        <v>19.771640326975476</v>
      </c>
      <c r="K34" s="35">
        <v>27.835506811989102</v>
      </c>
      <c r="L34" s="35">
        <v>0.4410653950953678</v>
      </c>
      <c r="M34" s="35">
        <v>11.93668119891008</v>
      </c>
      <c r="N34" s="35">
        <v>8.7003405994550391</v>
      </c>
      <c r="O34" s="35">
        <v>0.72394277929155315</v>
      </c>
      <c r="P34" s="35">
        <v>0.14888283378746595</v>
      </c>
      <c r="Q34" s="35">
        <v>0.10607901907356948</v>
      </c>
      <c r="R34" s="35">
        <v>0.3182370572207085</v>
      </c>
      <c r="S34" s="35">
        <v>5.3300054495912796</v>
      </c>
      <c r="T34" s="35">
        <v>1.2785313351498637</v>
      </c>
      <c r="U34" s="35">
        <v>1.4609128065395094</v>
      </c>
      <c r="V34" s="35">
        <v>1.4776621253405993</v>
      </c>
      <c r="W34" s="34">
        <v>202.69517763670788</v>
      </c>
      <c r="X34" s="35">
        <v>0.71030286822223698</v>
      </c>
      <c r="Y34" s="35">
        <v>1.3719786096256685</v>
      </c>
      <c r="Z34" s="35">
        <v>1.3719786096256685</v>
      </c>
      <c r="AA34" s="36">
        <v>-58.2</v>
      </c>
      <c r="AB34" s="36">
        <v>-3.1</v>
      </c>
      <c r="AH34" s="105">
        <f t="shared" si="3"/>
        <v>1.0585049904438311</v>
      </c>
    </row>
    <row r="35" spans="1:34" s="20" customFormat="1" ht="12">
      <c r="A35" s="20">
        <v>2100</v>
      </c>
      <c r="B35" s="35">
        <f t="shared" si="2"/>
        <v>640.2439024390244</v>
      </c>
      <c r="C35" s="20">
        <v>448</v>
      </c>
      <c r="D35" s="21">
        <f t="shared" si="0"/>
        <v>0.21333333333333332</v>
      </c>
      <c r="E35" s="21">
        <f t="shared" si="1"/>
        <v>0.28666666666666668</v>
      </c>
      <c r="F35" s="35">
        <v>39412.187500000007</v>
      </c>
      <c r="G35" s="35">
        <v>38377.5</v>
      </c>
      <c r="H35" s="35">
        <v>389.6875</v>
      </c>
      <c r="I35" s="35">
        <v>119.75768750000002</v>
      </c>
      <c r="J35" s="35">
        <v>65.870625000000004</v>
      </c>
      <c r="K35" s="35">
        <v>94.221062500000002</v>
      </c>
      <c r="L35" s="35">
        <v>2.2440625000000001</v>
      </c>
      <c r="M35" s="35">
        <v>46.688593750000003</v>
      </c>
      <c r="N35" s="35">
        <v>38.858562500000005</v>
      </c>
      <c r="O35" s="35">
        <v>2.3461875000000005</v>
      </c>
      <c r="P35" s="35">
        <v>0.88150000000000017</v>
      </c>
      <c r="Q35" s="35">
        <v>3.3150312500000005</v>
      </c>
      <c r="R35" s="35">
        <v>1.4216875000000002</v>
      </c>
      <c r="S35" s="35">
        <v>22.096625000000003</v>
      </c>
      <c r="T35" s="35">
        <v>3.3351875000000004</v>
      </c>
      <c r="U35" s="35">
        <v>0.52003125000000006</v>
      </c>
      <c r="V35" s="35">
        <v>0.82103124999999999</v>
      </c>
      <c r="W35" s="34">
        <v>75.331951192492127</v>
      </c>
      <c r="X35" s="35">
        <v>0.69910721925896369</v>
      </c>
      <c r="Y35" s="35">
        <v>1.2015007953523755</v>
      </c>
      <c r="Z35" s="35">
        <v>1.2015007953523755</v>
      </c>
      <c r="AH35" s="105"/>
    </row>
    <row r="36" spans="1:34" s="20" customFormat="1" ht="12">
      <c r="A36" s="20">
        <v>2160</v>
      </c>
      <c r="B36" s="35">
        <f t="shared" si="2"/>
        <v>658.53658536585374</v>
      </c>
      <c r="C36" s="20">
        <v>400</v>
      </c>
      <c r="D36" s="21">
        <f t="shared" si="0"/>
        <v>0.19047619047619049</v>
      </c>
      <c r="E36" s="21">
        <f t="shared" si="1"/>
        <v>0.30952380952380953</v>
      </c>
      <c r="F36" s="35">
        <v>35880</v>
      </c>
      <c r="G36" s="35">
        <v>54762.5</v>
      </c>
      <c r="H36" s="35">
        <v>926.25</v>
      </c>
      <c r="I36" s="35">
        <v>407.85712499999994</v>
      </c>
      <c r="J36" s="35">
        <v>202.66837499999997</v>
      </c>
      <c r="K36" s="35">
        <v>231.44224999999997</v>
      </c>
      <c r="L36" s="35">
        <v>3.2938750000000003</v>
      </c>
      <c r="M36" s="35">
        <v>133.76024999999998</v>
      </c>
      <c r="N36" s="35">
        <v>88.411374999999978</v>
      </c>
      <c r="O36" s="35">
        <v>7.7902499999999986</v>
      </c>
      <c r="P36" s="35">
        <v>2.9688749999999997</v>
      </c>
      <c r="Q36" s="35">
        <v>31.437249999999999</v>
      </c>
      <c r="R36" s="35">
        <v>14.205750000000002</v>
      </c>
      <c r="S36" s="35">
        <v>57.650124999999989</v>
      </c>
      <c r="T36" s="35">
        <v>23.304124999999996</v>
      </c>
      <c r="U36" s="35">
        <v>34.991125000000004</v>
      </c>
      <c r="V36" s="35">
        <v>30.184374999999999</v>
      </c>
      <c r="W36" s="34">
        <v>41.048053018980767</v>
      </c>
      <c r="X36" s="35">
        <v>0.87567578953281</v>
      </c>
      <c r="Y36" s="35">
        <v>1.5129303214659879</v>
      </c>
      <c r="Z36" s="35">
        <v>1.5129303214659879</v>
      </c>
      <c r="AA36" s="36">
        <v>-56.9</v>
      </c>
      <c r="AB36" s="36">
        <v>-2.1</v>
      </c>
      <c r="AC36" s="36">
        <v>-35.1</v>
      </c>
      <c r="AD36" s="36">
        <v>-31.2</v>
      </c>
      <c r="AE36" s="36"/>
      <c r="AF36" s="36">
        <v>-30.1</v>
      </c>
      <c r="AH36" s="105">
        <f t="shared" si="3"/>
        <v>1.0581062453610433</v>
      </c>
    </row>
    <row r="37" spans="1:34" s="20" customFormat="1" ht="12">
      <c r="A37" s="20">
        <v>2220</v>
      </c>
      <c r="B37" s="35">
        <f t="shared" si="2"/>
        <v>676.82926829268297</v>
      </c>
      <c r="C37" s="20">
        <v>374</v>
      </c>
      <c r="D37" s="21">
        <f t="shared" si="0"/>
        <v>0.17809523809523808</v>
      </c>
      <c r="E37" s="21">
        <f t="shared" si="1"/>
        <v>0.32190476190476192</v>
      </c>
      <c r="F37" s="35">
        <v>40252.727272727272</v>
      </c>
      <c r="G37" s="35">
        <v>56671.935828877009</v>
      </c>
      <c r="H37" s="35">
        <v>1118.8342245989306</v>
      </c>
      <c r="I37" s="35">
        <v>713.95721925133694</v>
      </c>
      <c r="J37" s="35">
        <v>226.52326203208557</v>
      </c>
      <c r="K37" s="35">
        <v>283.03794652406424</v>
      </c>
      <c r="L37" s="35">
        <v>3.096224598930482</v>
      </c>
      <c r="M37" s="35">
        <v>144.86282352941177</v>
      </c>
      <c r="N37" s="35">
        <v>118.75367914438502</v>
      </c>
      <c r="O37" s="35">
        <v>6.4201925133689848</v>
      </c>
      <c r="P37" s="35">
        <v>0.73745454545454547</v>
      </c>
      <c r="Q37" s="35">
        <v>35.027283422459895</v>
      </c>
      <c r="R37" s="35">
        <v>13.536267379679147</v>
      </c>
      <c r="S37" s="35">
        <v>69.485208556149729</v>
      </c>
      <c r="T37" s="35">
        <v>17.064481283422463</v>
      </c>
      <c r="U37" s="35">
        <v>23.714224598930478</v>
      </c>
      <c r="V37" s="35">
        <v>18.309839572192516</v>
      </c>
      <c r="W37" s="34">
        <v>30.92110453648915</v>
      </c>
      <c r="X37" s="35">
        <v>0.80032824154490634</v>
      </c>
      <c r="Y37" s="35">
        <v>1.2198596672805591</v>
      </c>
      <c r="Z37" s="35">
        <v>1.2198596672805591</v>
      </c>
      <c r="AH37" s="105"/>
    </row>
    <row r="38" spans="1:34" s="20" customFormat="1" ht="12">
      <c r="A38" s="20">
        <v>2280</v>
      </c>
      <c r="B38" s="35">
        <f t="shared" si="2"/>
        <v>695.1219512195122</v>
      </c>
      <c r="C38" s="20">
        <v>484</v>
      </c>
      <c r="D38" s="21">
        <f t="shared" si="0"/>
        <v>0.23047619047619045</v>
      </c>
      <c r="E38" s="21">
        <f t="shared" si="1"/>
        <v>0.26952380952380955</v>
      </c>
      <c r="F38" s="35">
        <v>39573.22314049588</v>
      </c>
      <c r="G38" s="35">
        <v>58003.305785123979</v>
      </c>
      <c r="H38" s="35">
        <v>1637.1900826446285</v>
      </c>
      <c r="I38" s="35">
        <v>1168.2520661157027</v>
      </c>
      <c r="J38" s="35">
        <v>183.82253305785127</v>
      </c>
      <c r="K38" s="35">
        <v>412.90518595041328</v>
      </c>
      <c r="L38" s="35">
        <v>60.895285123966957</v>
      </c>
      <c r="M38" s="35">
        <v>81.233863636363665</v>
      </c>
      <c r="N38" s="35">
        <v>63.437607438016542</v>
      </c>
      <c r="O38" s="35">
        <v>5.1957396694214886</v>
      </c>
      <c r="P38" s="35">
        <v>9.0326115702479353</v>
      </c>
      <c r="Q38" s="35">
        <v>18.246483471074384</v>
      </c>
      <c r="R38" s="35">
        <v>8.6209752066115719</v>
      </c>
      <c r="S38" s="35">
        <v>34.250016528925627</v>
      </c>
      <c r="T38" s="35">
        <v>7.01419008264463</v>
      </c>
      <c r="U38" s="35">
        <v>7.3872355371900849</v>
      </c>
      <c r="V38" s="35">
        <v>10.350549586776864</v>
      </c>
      <c r="W38" s="34">
        <v>20.675281367236348</v>
      </c>
      <c r="X38" s="35">
        <v>0.44519308381834405</v>
      </c>
      <c r="Y38" s="35">
        <v>1.2805316423028004</v>
      </c>
      <c r="Z38" s="35">
        <v>1.2805316423028004</v>
      </c>
      <c r="AA38" s="36">
        <v>-57.9</v>
      </c>
      <c r="AB38" s="36">
        <v>-3.1</v>
      </c>
      <c r="AC38" s="36">
        <v>-34.4</v>
      </c>
      <c r="AD38" s="36">
        <v>-30.2</v>
      </c>
      <c r="AE38" s="36">
        <v>-30.8</v>
      </c>
      <c r="AF38" s="36">
        <v>-30</v>
      </c>
      <c r="AH38" s="105">
        <f t="shared" si="3"/>
        <v>1.0581679227258252</v>
      </c>
    </row>
    <row r="39" spans="1:34" s="20" customFormat="1" ht="12">
      <c r="A39" s="20">
        <v>2340</v>
      </c>
      <c r="B39" s="35">
        <f t="shared" si="2"/>
        <v>713.41463414634154</v>
      </c>
      <c r="C39" s="20">
        <v>408</v>
      </c>
      <c r="D39" s="21">
        <f t="shared" si="0"/>
        <v>0.19428571428571428</v>
      </c>
      <c r="E39" s="21">
        <f t="shared" si="1"/>
        <v>0.30571428571428572</v>
      </c>
      <c r="F39" s="35">
        <v>16852.5</v>
      </c>
      <c r="G39" s="35">
        <v>50982.352941176468</v>
      </c>
      <c r="H39" s="35">
        <v>1757.6323529411766</v>
      </c>
      <c r="I39" s="35">
        <v>1252.5294117647059</v>
      </c>
      <c r="J39" s="35">
        <v>46.261764705882349</v>
      </c>
      <c r="K39" s="35">
        <v>149.17058823529413</v>
      </c>
      <c r="L39" s="35">
        <v>1.1014705882352942</v>
      </c>
      <c r="M39" s="35">
        <v>4.5632352941176473</v>
      </c>
      <c r="N39" s="35">
        <v>2.8323529411764707</v>
      </c>
      <c r="O39" s="35">
        <v>1.7308823529411765</v>
      </c>
      <c r="P39" s="35">
        <v>0</v>
      </c>
      <c r="Q39" s="35">
        <v>0.62941176470588234</v>
      </c>
      <c r="R39" s="35">
        <v>0.31470588235294117</v>
      </c>
      <c r="S39" s="35">
        <v>10.7</v>
      </c>
      <c r="T39" s="35">
        <v>0.62941176470588234</v>
      </c>
      <c r="U39" s="35">
        <v>0.47205882352941175</v>
      </c>
      <c r="V39" s="35">
        <v>0.15735294117647058</v>
      </c>
      <c r="W39" s="34">
        <v>16.936748562467329</v>
      </c>
      <c r="X39" s="35">
        <v>0.31012658227848094</v>
      </c>
      <c r="Y39" s="35">
        <v>1.6111111111111112</v>
      </c>
      <c r="Z39" s="35">
        <v>1.6111111111111112</v>
      </c>
      <c r="AH39" s="105"/>
    </row>
    <row r="40" spans="1:34" s="20" customFormat="1" ht="12">
      <c r="A40" s="20">
        <v>2400</v>
      </c>
      <c r="B40" s="35">
        <f t="shared" si="2"/>
        <v>731.70731707317077</v>
      </c>
      <c r="C40" s="20">
        <v>439</v>
      </c>
      <c r="D40" s="21">
        <f t="shared" si="0"/>
        <v>0.20904761904761904</v>
      </c>
      <c r="E40" s="21">
        <f t="shared" si="1"/>
        <v>0.29095238095238096</v>
      </c>
      <c r="F40" s="35">
        <v>28462.300683371301</v>
      </c>
      <c r="G40" s="35">
        <v>51677.517084282466</v>
      </c>
      <c r="H40" s="35">
        <v>1624.23006833713</v>
      </c>
      <c r="I40" s="35">
        <v>988.17767653758551</v>
      </c>
      <c r="J40" s="35">
        <v>23.756626423690207</v>
      </c>
      <c r="K40" s="35">
        <v>47.820840546697042</v>
      </c>
      <c r="L40" s="35">
        <v>0.60821640091116169</v>
      </c>
      <c r="M40" s="35">
        <v>5.4266264236902053</v>
      </c>
      <c r="N40" s="35">
        <v>5.2693530751708435</v>
      </c>
      <c r="O40" s="35">
        <v>0.89631890660592262</v>
      </c>
      <c r="P40" s="35">
        <v>5.9847380410022778E-2</v>
      </c>
      <c r="Q40" s="35">
        <v>1.5963940774487475</v>
      </c>
      <c r="R40" s="35">
        <v>0.37856947608200459</v>
      </c>
      <c r="S40" s="35">
        <v>15.14695444191344</v>
      </c>
      <c r="T40" s="35">
        <v>0.76548974943052406</v>
      </c>
      <c r="U40" s="35">
        <v>3.0703097949886109</v>
      </c>
      <c r="V40" s="35">
        <v>2.0932665148063783</v>
      </c>
      <c r="W40" s="34">
        <v>19.7815663292488</v>
      </c>
      <c r="X40" s="35">
        <v>0.49678395762391225</v>
      </c>
      <c r="Y40" s="35">
        <v>1.0298468040147912</v>
      </c>
      <c r="Z40" s="35">
        <v>1.0298468040147912</v>
      </c>
      <c r="AA40" s="36">
        <v>-54.5</v>
      </c>
      <c r="AB40" s="36">
        <v>-3.2</v>
      </c>
      <c r="AC40" s="36">
        <v>-34.4</v>
      </c>
      <c r="AD40" s="36">
        <v>-31.4</v>
      </c>
      <c r="AE40" s="36"/>
      <c r="AF40" s="36">
        <v>-30.7</v>
      </c>
      <c r="AH40" s="105">
        <f t="shared" si="3"/>
        <v>1.0542570068746695</v>
      </c>
    </row>
    <row r="41" spans="1:34" s="20" customFormat="1" ht="12">
      <c r="A41" s="20">
        <v>2460</v>
      </c>
      <c r="B41" s="35">
        <f t="shared" si="2"/>
        <v>750</v>
      </c>
      <c r="C41" s="20">
        <v>467</v>
      </c>
      <c r="D41" s="21">
        <f t="shared" si="0"/>
        <v>0.22238095238095237</v>
      </c>
      <c r="E41" s="21">
        <f t="shared" si="1"/>
        <v>0.27761904761904765</v>
      </c>
      <c r="F41" s="35">
        <v>22121.541755888655</v>
      </c>
      <c r="G41" s="35">
        <v>36303.29764453962</v>
      </c>
      <c r="H41" s="35">
        <v>1245.8972162740899</v>
      </c>
      <c r="I41" s="35">
        <v>662.89721627409006</v>
      </c>
      <c r="J41" s="35">
        <v>46.597554603854398</v>
      </c>
      <c r="K41" s="35">
        <v>34.846421841541762</v>
      </c>
      <c r="L41" s="35">
        <v>0.54305139186295515</v>
      </c>
      <c r="M41" s="35">
        <v>7.7462847965738773</v>
      </c>
      <c r="N41" s="35">
        <v>3.8275760171306215</v>
      </c>
      <c r="O41" s="35">
        <v>0.85764668094218444</v>
      </c>
      <c r="P41" s="35">
        <v>9.6126338329764471E-2</v>
      </c>
      <c r="Q41" s="35">
        <v>1.9075460385438976</v>
      </c>
      <c r="R41" s="35">
        <v>0.45940899357601717</v>
      </c>
      <c r="S41" s="35">
        <v>19.898152034261248</v>
      </c>
      <c r="T41" s="35">
        <v>0.58300000000000007</v>
      </c>
      <c r="U41" s="35">
        <v>5.7925481798715204</v>
      </c>
      <c r="V41" s="35">
        <v>2.8126316916488228</v>
      </c>
      <c r="W41" s="34">
        <v>19.018966644865927</v>
      </c>
      <c r="X41" s="35">
        <v>1.3372263819725576</v>
      </c>
      <c r="Y41" s="35">
        <v>2.0238095238095237</v>
      </c>
      <c r="Z41" s="35">
        <v>2.0238095238095237</v>
      </c>
      <c r="AH41" s="105"/>
    </row>
    <row r="42" spans="1:34" s="20" customFormat="1" ht="12">
      <c r="A42" s="20">
        <v>2520</v>
      </c>
      <c r="B42" s="35">
        <f t="shared" si="2"/>
        <v>768.29268292682934</v>
      </c>
      <c r="C42" s="20">
        <v>478</v>
      </c>
      <c r="D42" s="21">
        <f t="shared" si="0"/>
        <v>0.22761904761904761</v>
      </c>
      <c r="E42" s="21">
        <f t="shared" si="1"/>
        <v>0.27238095238095239</v>
      </c>
      <c r="F42" s="35">
        <v>28360.669456066946</v>
      </c>
      <c r="G42" s="35">
        <v>60575.757322175734</v>
      </c>
      <c r="H42" s="35">
        <v>2188.6778242677824</v>
      </c>
      <c r="I42" s="35">
        <v>880.73640167364022</v>
      </c>
      <c r="J42" s="35">
        <v>82.449372384937249</v>
      </c>
      <c r="K42" s="35">
        <v>29.796652719665271</v>
      </c>
      <c r="L42" s="35">
        <v>9.5732217573221756E-2</v>
      </c>
      <c r="M42" s="35">
        <v>6.2225941422594149</v>
      </c>
      <c r="N42" s="35">
        <v>1.9146443514644356</v>
      </c>
      <c r="O42" s="35">
        <v>0.35899581589958157</v>
      </c>
      <c r="P42" s="35">
        <v>0</v>
      </c>
      <c r="Q42" s="35">
        <v>0.83765690376569035</v>
      </c>
      <c r="R42" s="35">
        <v>0.35899581589958157</v>
      </c>
      <c r="S42" s="35">
        <v>9.333891213389121</v>
      </c>
      <c r="T42" s="35">
        <v>0.23933054393305445</v>
      </c>
      <c r="U42" s="35">
        <v>0.59832635983263605</v>
      </c>
      <c r="V42" s="35">
        <v>0.23933054393305445</v>
      </c>
      <c r="W42" s="34">
        <v>19.735282651072126</v>
      </c>
      <c r="X42" s="35">
        <v>2.7670682730923697</v>
      </c>
      <c r="Y42" s="35">
        <v>3.25</v>
      </c>
      <c r="Z42" s="35">
        <v>3.25</v>
      </c>
      <c r="AA42" s="36">
        <v>-54.2</v>
      </c>
      <c r="AB42" s="36">
        <v>-2.9</v>
      </c>
      <c r="AC42" s="36">
        <v>-34.5</v>
      </c>
      <c r="AD42" s="36">
        <v>-32</v>
      </c>
      <c r="AH42" s="105">
        <f t="shared" si="3"/>
        <v>1.054239796997251</v>
      </c>
    </row>
    <row r="43" spans="1:34" s="20" customFormat="1" ht="12">
      <c r="A43" s="20">
        <v>2580</v>
      </c>
      <c r="B43" s="35">
        <f t="shared" si="2"/>
        <v>786.58536585365857</v>
      </c>
      <c r="C43" s="20">
        <v>467</v>
      </c>
      <c r="D43" s="21">
        <f t="shared" si="0"/>
        <v>0.22238095238095237</v>
      </c>
      <c r="E43" s="21">
        <f t="shared" si="1"/>
        <v>0.27761904761904765</v>
      </c>
      <c r="F43" s="35">
        <v>20286.402569593152</v>
      </c>
      <c r="G43" s="35">
        <v>33569.314775160608</v>
      </c>
      <c r="H43" s="35">
        <v>1144.7773019271951</v>
      </c>
      <c r="I43" s="35">
        <v>364.53104925053537</v>
      </c>
      <c r="J43" s="35">
        <v>50.152980728051396</v>
      </c>
      <c r="K43" s="35">
        <v>16.833344753747326</v>
      </c>
      <c r="L43" s="35">
        <v>0.98498286937901525</v>
      </c>
      <c r="M43" s="35">
        <v>8.1794775160599578</v>
      </c>
      <c r="N43" s="35">
        <v>2.2883062098501075</v>
      </c>
      <c r="O43" s="35">
        <v>0.64042612419700229</v>
      </c>
      <c r="P43" s="35">
        <v>0.1011199143468951</v>
      </c>
      <c r="Q43" s="35">
        <v>1.876336188436831</v>
      </c>
      <c r="R43" s="35">
        <v>0.3283276231263384</v>
      </c>
      <c r="S43" s="35">
        <v>16.712250535331908</v>
      </c>
      <c r="T43" s="35">
        <v>0.57925481798715217</v>
      </c>
      <c r="U43" s="35">
        <v>4.6502676659528914</v>
      </c>
      <c r="V43" s="35">
        <v>2.8925289079229128</v>
      </c>
      <c r="W43" s="34">
        <v>22.241521918941277</v>
      </c>
      <c r="X43" s="35">
        <v>2.9793829724117469</v>
      </c>
      <c r="Y43" s="35">
        <v>3.5744680851063828</v>
      </c>
      <c r="Z43" s="35">
        <v>3.5744680851063828</v>
      </c>
      <c r="AH43" s="105"/>
    </row>
    <row r="44" spans="1:34" s="20" customFormat="1" ht="12">
      <c r="A44" s="20">
        <v>2640</v>
      </c>
      <c r="B44" s="35">
        <f t="shared" si="2"/>
        <v>804.8780487804878</v>
      </c>
      <c r="C44" s="20">
        <v>510</v>
      </c>
      <c r="D44" s="21">
        <f t="shared" si="0"/>
        <v>0.24285714285714283</v>
      </c>
      <c r="E44" s="21">
        <f t="shared" si="1"/>
        <v>0.25714285714285717</v>
      </c>
      <c r="F44" s="35">
        <v>19185.882352941178</v>
      </c>
      <c r="G44" s="35">
        <v>29975.294117647063</v>
      </c>
      <c r="H44" s="35">
        <v>602.47058823529437</v>
      </c>
      <c r="I44" s="35">
        <v>114.35294117647062</v>
      </c>
      <c r="J44" s="35">
        <v>23.846823529411768</v>
      </c>
      <c r="K44" s="35">
        <v>6.3063529411764723</v>
      </c>
      <c r="L44" s="35">
        <v>0.85023529411764731</v>
      </c>
      <c r="M44" s="35">
        <v>4.8864705882352952</v>
      </c>
      <c r="N44" s="35">
        <v>0.8131764705882355</v>
      </c>
      <c r="O44" s="35">
        <v>0.14505882352941182</v>
      </c>
      <c r="P44" s="35">
        <v>8.894117647058826E-2</v>
      </c>
      <c r="Q44" s="35">
        <v>0.54105882352941193</v>
      </c>
      <c r="R44" s="35">
        <v>0.28376470588235297</v>
      </c>
      <c r="S44" s="35">
        <v>4.6365882352941181</v>
      </c>
      <c r="T44" s="35">
        <v>0.24247058823529419</v>
      </c>
      <c r="U44" s="35">
        <v>0.74329411764705899</v>
      </c>
      <c r="V44" s="35">
        <v>0.20435294117647065</v>
      </c>
      <c r="W44" s="34">
        <v>41.816838995568673</v>
      </c>
      <c r="X44" s="35">
        <v>3.781396910678307</v>
      </c>
      <c r="Y44" s="35">
        <v>6.009114583333333</v>
      </c>
      <c r="Z44" s="35">
        <v>6.009114583333333</v>
      </c>
      <c r="AA44" s="36">
        <v>-50.2</v>
      </c>
      <c r="AB44" s="36"/>
      <c r="AC44" s="36">
        <v>-34.4</v>
      </c>
      <c r="AD44" s="36">
        <v>-32.200000000000003</v>
      </c>
      <c r="AH44" s="105"/>
    </row>
    <row r="45" spans="1:34" s="20" customFormat="1" ht="12">
      <c r="A45" s="20">
        <v>2700</v>
      </c>
      <c r="B45" s="35">
        <f t="shared" si="2"/>
        <v>823.17073170731715</v>
      </c>
      <c r="C45" s="20">
        <v>427</v>
      </c>
      <c r="D45" s="21">
        <f t="shared" si="0"/>
        <v>0.20333333333333331</v>
      </c>
      <c r="E45" s="21">
        <f t="shared" si="1"/>
        <v>0.29666666666666669</v>
      </c>
      <c r="F45" s="35">
        <v>481.47540983606564</v>
      </c>
      <c r="G45" s="35">
        <v>45579.672131147548</v>
      </c>
      <c r="H45" s="35">
        <v>1344.6295081967216</v>
      </c>
      <c r="I45" s="35">
        <v>168.07868852459021</v>
      </c>
      <c r="J45" s="35">
        <v>54.02445901639345</v>
      </c>
      <c r="K45" s="35">
        <v>15.984983606557378</v>
      </c>
      <c r="L45" s="35">
        <v>3.4024262295081971</v>
      </c>
      <c r="M45" s="35">
        <v>12.840803278688528</v>
      </c>
      <c r="N45" s="35">
        <v>3.5848032786885251</v>
      </c>
      <c r="O45" s="35">
        <v>0.32536065573770495</v>
      </c>
      <c r="P45" s="35">
        <v>0.21447540983606561</v>
      </c>
      <c r="Q45" s="35">
        <v>1.4911147540983609</v>
      </c>
      <c r="R45" s="35">
        <v>0.72659016393442633</v>
      </c>
      <c r="S45" s="35">
        <v>12.703655737704921</v>
      </c>
      <c r="T45" s="35">
        <v>0.42603278688524598</v>
      </c>
      <c r="U45" s="35">
        <v>1.2299508196721314</v>
      </c>
      <c r="V45" s="35">
        <v>0.38955737704918048</v>
      </c>
      <c r="W45" s="34">
        <v>30.131172839506171</v>
      </c>
      <c r="X45" s="35">
        <v>3.3797006206644764</v>
      </c>
      <c r="Y45" s="35">
        <v>3.5820105820105823</v>
      </c>
      <c r="Z45" s="35">
        <v>3.5820105820105823</v>
      </c>
      <c r="AA45" s="36">
        <v>-49.4</v>
      </c>
      <c r="AB45" s="36">
        <v>-5.7</v>
      </c>
      <c r="AC45" s="36">
        <v>-34.5</v>
      </c>
      <c r="AD45" s="36">
        <v>-32.9</v>
      </c>
      <c r="AH45" s="105">
        <f t="shared" si="3"/>
        <v>1.04597096570587</v>
      </c>
    </row>
    <row r="46" spans="1:34" s="20" customFormat="1" ht="12">
      <c r="A46" s="20">
        <v>2760</v>
      </c>
      <c r="B46" s="35">
        <f t="shared" si="2"/>
        <v>841.46341463414637</v>
      </c>
      <c r="C46" s="20">
        <v>400</v>
      </c>
      <c r="D46" s="21">
        <f t="shared" si="0"/>
        <v>0.19047619047619049</v>
      </c>
      <c r="E46" s="21">
        <f t="shared" si="1"/>
        <v>0.30952380952380953</v>
      </c>
      <c r="F46" s="35">
        <v>1641.25</v>
      </c>
      <c r="G46" s="35">
        <v>29948.75</v>
      </c>
      <c r="H46" s="35">
        <v>427.47575000000001</v>
      </c>
      <c r="I46" s="35">
        <v>19.868874999999999</v>
      </c>
      <c r="J46" s="35">
        <v>11.584624999999997</v>
      </c>
      <c r="K46" s="35">
        <v>3.3767499999999999</v>
      </c>
      <c r="L46" s="35">
        <v>1.13425</v>
      </c>
      <c r="M46" s="35">
        <v>8.0746249999999993</v>
      </c>
      <c r="N46" s="35">
        <v>1.857375</v>
      </c>
      <c r="O46" s="35">
        <v>0.170625</v>
      </c>
      <c r="P46" s="35">
        <v>0.32824999999999999</v>
      </c>
      <c r="Q46" s="35">
        <v>1.2609999999999999</v>
      </c>
      <c r="R46" s="35">
        <v>0.38025000000000003</v>
      </c>
      <c r="S46" s="35">
        <v>10.391875000000001</v>
      </c>
      <c r="T46" s="35">
        <v>3.0809999999999995</v>
      </c>
      <c r="U46" s="35">
        <v>2.9168750000000001</v>
      </c>
      <c r="V46" s="35">
        <v>5.367375</v>
      </c>
      <c r="W46" s="34">
        <v>66.947825739495585</v>
      </c>
      <c r="X46" s="35">
        <v>3.4307025986525499</v>
      </c>
      <c r="Y46" s="35">
        <v>4.3473315835520552</v>
      </c>
      <c r="Z46" s="35">
        <v>4.3473315835520552</v>
      </c>
      <c r="AA46" s="36">
        <v>-48.19</v>
      </c>
      <c r="AB46" s="36">
        <v>-5.4</v>
      </c>
      <c r="AC46" s="36">
        <v>-34.200000000000003</v>
      </c>
      <c r="AH46" s="105">
        <f t="shared" si="3"/>
        <v>1.04495645139261</v>
      </c>
    </row>
    <row r="47" spans="1:34" s="20" customFormat="1" ht="12">
      <c r="A47" s="20">
        <v>2820</v>
      </c>
      <c r="B47" s="35">
        <f t="shared" si="2"/>
        <v>859.7560975609756</v>
      </c>
      <c r="C47" s="20">
        <v>451</v>
      </c>
      <c r="D47" s="21">
        <f t="shared" si="0"/>
        <v>0.21476190476190476</v>
      </c>
      <c r="E47" s="21">
        <f t="shared" si="1"/>
        <v>0.28523809523809524</v>
      </c>
      <c r="F47" s="35">
        <v>305.47671840354764</v>
      </c>
      <c r="G47" s="35">
        <v>25567.073170731706</v>
      </c>
      <c r="H47" s="35">
        <v>929.7117516629711</v>
      </c>
      <c r="I47" s="35">
        <v>39.73986474501109</v>
      </c>
      <c r="J47" s="35">
        <v>40.937864745011083</v>
      </c>
      <c r="K47" s="35">
        <v>14.345452328159645</v>
      </c>
      <c r="L47" s="35">
        <v>2.9963281596452322</v>
      </c>
      <c r="M47" s="35">
        <v>32.025913525498886</v>
      </c>
      <c r="N47" s="35">
        <v>22.249330376940133</v>
      </c>
      <c r="O47" s="35">
        <v>0.95096230598669618</v>
      </c>
      <c r="P47" s="35">
        <v>1.1169822616407983</v>
      </c>
      <c r="Q47" s="35">
        <v>4.8610643015521067</v>
      </c>
      <c r="R47" s="35">
        <v>1.4808980044345899</v>
      </c>
      <c r="S47" s="35">
        <v>25.322691796008868</v>
      </c>
      <c r="T47" s="35">
        <v>10.488476718403547</v>
      </c>
      <c r="U47" s="35">
        <v>8.0977893569844799</v>
      </c>
      <c r="V47" s="35">
        <v>11.241543237250553</v>
      </c>
      <c r="W47" s="34">
        <v>26.3727170474613</v>
      </c>
      <c r="X47" s="35">
        <v>2.8537172484029254</v>
      </c>
      <c r="Y47" s="35">
        <v>1.4394102196752625</v>
      </c>
      <c r="Z47" s="35">
        <v>1.4394102196752625</v>
      </c>
      <c r="AH47" s="105"/>
    </row>
    <row r="48" spans="1:34" s="20" customFormat="1" ht="12">
      <c r="A48" s="20">
        <v>2880</v>
      </c>
      <c r="B48" s="35">
        <f t="shared" si="2"/>
        <v>878.04878048780495</v>
      </c>
      <c r="C48" s="20">
        <v>370</v>
      </c>
      <c r="D48" s="21">
        <f t="shared" si="0"/>
        <v>0.17619047619047618</v>
      </c>
      <c r="E48" s="21">
        <f t="shared" si="1"/>
        <v>0.32380952380952382</v>
      </c>
      <c r="F48" s="35">
        <v>4024.8648648648655</v>
      </c>
      <c r="G48" s="35">
        <v>34349.189189189194</v>
      </c>
      <c r="H48" s="35">
        <v>4521.0810810810817</v>
      </c>
      <c r="I48" s="35">
        <v>525.51318918918912</v>
      </c>
      <c r="J48" s="35">
        <v>64.677189189189193</v>
      </c>
      <c r="K48" s="35">
        <v>18.218486486486487</v>
      </c>
      <c r="L48" s="35">
        <v>3.2823783783783789</v>
      </c>
      <c r="M48" s="35">
        <v>15.461729729729731</v>
      </c>
      <c r="N48" s="35">
        <v>15.483783783783787</v>
      </c>
      <c r="O48" s="35">
        <v>0.44659459459459466</v>
      </c>
      <c r="P48" s="35">
        <v>1.6025945945945947</v>
      </c>
      <c r="Q48" s="35">
        <v>9.3637837837837843</v>
      </c>
      <c r="R48" s="35">
        <v>3.0967567567567573</v>
      </c>
      <c r="S48" s="35">
        <v>33.136216216216226</v>
      </c>
      <c r="T48" s="35">
        <v>6.6768648648648661</v>
      </c>
      <c r="U48" s="35">
        <v>38.763675675675678</v>
      </c>
      <c r="V48" s="35">
        <v>48.500540540540548</v>
      </c>
      <c r="W48" s="34">
        <v>6.8064098973721583</v>
      </c>
      <c r="X48" s="35">
        <v>3.5500857459901143</v>
      </c>
      <c r="Y48" s="35">
        <v>0.9985756676557862</v>
      </c>
      <c r="Z48" s="35">
        <v>0.9985756676557862</v>
      </c>
      <c r="AA48" s="36">
        <v>-43.6</v>
      </c>
      <c r="AB48" s="36">
        <v>-2.2999999999999998</v>
      </c>
      <c r="AC48" s="36">
        <v>-33.799999999999997</v>
      </c>
      <c r="AD48" s="36">
        <v>-31.5</v>
      </c>
      <c r="AE48" s="36"/>
      <c r="AF48" s="36">
        <v>-31.4</v>
      </c>
      <c r="AH48" s="105">
        <f t="shared" si="3"/>
        <v>1.0431827687160184</v>
      </c>
    </row>
    <row r="49" spans="1:34" s="20" customFormat="1" ht="12">
      <c r="A49" s="20">
        <v>2940</v>
      </c>
      <c r="B49" s="35">
        <f t="shared" si="2"/>
        <v>896.34146341463418</v>
      </c>
      <c r="C49" s="20">
        <v>377</v>
      </c>
      <c r="D49" s="21">
        <f t="shared" si="0"/>
        <v>0.17952380952380953</v>
      </c>
      <c r="E49" s="21">
        <f t="shared" si="1"/>
        <v>0.32047619047619047</v>
      </c>
      <c r="F49" s="35">
        <v>2409.9469496021215</v>
      </c>
      <c r="G49" s="35">
        <v>40756.665782493365</v>
      </c>
      <c r="H49" s="35">
        <v>4223.6551724137926</v>
      </c>
      <c r="I49" s="35">
        <v>1385.2732095490715</v>
      </c>
      <c r="J49" s="35">
        <v>377.42803978779835</v>
      </c>
      <c r="K49" s="35">
        <v>372.21005835543758</v>
      </c>
      <c r="L49" s="35">
        <v>10.42525198938992</v>
      </c>
      <c r="M49" s="35">
        <v>201.98033156498673</v>
      </c>
      <c r="N49" s="35">
        <v>89.533992042440303</v>
      </c>
      <c r="O49" s="35">
        <v>5.7178222811671082</v>
      </c>
      <c r="P49" s="35">
        <v>8.1956047745358092</v>
      </c>
      <c r="Q49" s="35">
        <v>56.285649867374005</v>
      </c>
      <c r="R49" s="35">
        <v>15.421875331564985</v>
      </c>
      <c r="S49" s="35">
        <v>50.067986737400524</v>
      </c>
      <c r="T49" s="35">
        <v>12.194331564986738</v>
      </c>
      <c r="U49" s="35">
        <v>36.470530503978779</v>
      </c>
      <c r="V49" s="35">
        <v>27.25025198938992</v>
      </c>
      <c r="W49" s="34">
        <v>7.2663908338637819</v>
      </c>
      <c r="X49" s="35">
        <v>1.0140189157042552</v>
      </c>
      <c r="Y49" s="35">
        <v>2.2559066892632842</v>
      </c>
      <c r="Z49" s="35">
        <v>2.2559066892632842</v>
      </c>
      <c r="AH49" s="105"/>
    </row>
    <row r="50" spans="1:34" s="20" customFormat="1" thickBot="1">
      <c r="A50" s="112">
        <v>3000</v>
      </c>
      <c r="B50" s="113">
        <f t="shared" si="2"/>
        <v>914.63414634146352</v>
      </c>
      <c r="C50" s="112">
        <v>442</v>
      </c>
      <c r="D50" s="114">
        <f t="shared" si="0"/>
        <v>0.21047619047619046</v>
      </c>
      <c r="E50" s="114">
        <f t="shared" si="1"/>
        <v>0.28952380952380952</v>
      </c>
      <c r="F50" s="113">
        <v>1182.9864253393666</v>
      </c>
      <c r="G50" s="113">
        <v>47457.013574660632</v>
      </c>
      <c r="H50" s="113">
        <v>17717.285067873305</v>
      </c>
      <c r="I50" s="113">
        <v>12184.760180995476</v>
      </c>
      <c r="J50" s="113">
        <v>4029.031674208145</v>
      </c>
      <c r="K50" s="113">
        <v>6605.4660633484164</v>
      </c>
      <c r="L50" s="113">
        <v>75.518552036199097</v>
      </c>
      <c r="M50" s="113">
        <v>2331.5837104072398</v>
      </c>
      <c r="N50" s="113">
        <v>2693.357466063349</v>
      </c>
      <c r="O50" s="113">
        <v>54.609954751131234</v>
      </c>
      <c r="P50" s="113">
        <v>61.625339366515838</v>
      </c>
      <c r="Q50" s="113">
        <v>537.02081447963803</v>
      </c>
      <c r="R50" s="113">
        <v>149.93665158371041</v>
      </c>
      <c r="S50" s="113">
        <v>1724.9592760180997</v>
      </c>
      <c r="T50" s="113">
        <v>59.561990950226239</v>
      </c>
      <c r="U50" s="113">
        <v>135.35565610859732</v>
      </c>
      <c r="V50" s="113">
        <v>48.144796380090497</v>
      </c>
      <c r="W50" s="115">
        <v>1.5870825282914709</v>
      </c>
      <c r="X50" s="113">
        <v>0.60995418575593507</v>
      </c>
      <c r="Y50" s="113">
        <v>0.8656792645556689</v>
      </c>
      <c r="Z50" s="113">
        <v>0.8656792645556689</v>
      </c>
      <c r="AA50" s="133">
        <v>-41.6</v>
      </c>
      <c r="AB50" s="133"/>
      <c r="AC50" s="133">
        <v>-34.1</v>
      </c>
      <c r="AD50" s="133">
        <v>-31.8</v>
      </c>
      <c r="AE50" s="133">
        <v>-32.4</v>
      </c>
      <c r="AF50" s="133">
        <v>-31.2</v>
      </c>
      <c r="AG50" s="133">
        <v>-29.1</v>
      </c>
      <c r="AH50" s="118">
        <f t="shared" si="3"/>
        <v>1.0434056761268782</v>
      </c>
    </row>
    <row r="51" spans="1:34">
      <c r="AH51" s="105"/>
    </row>
    <row r="52" spans="1:34">
      <c r="A52" s="32" t="s">
        <v>51</v>
      </c>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A59"/>
  <sheetViews>
    <sheetView workbookViewId="0"/>
  </sheetViews>
  <sheetFormatPr baseColWidth="10" defaultRowHeight="13"/>
  <cols>
    <col min="1" max="1" width="8.28515625" style="62" bestFit="1" customWidth="1"/>
    <col min="2" max="2" width="4.42578125" style="62" customWidth="1"/>
    <col min="3" max="3" width="7.85546875" style="62" customWidth="1"/>
    <col min="4" max="4" width="6.28515625" style="62" bestFit="1" customWidth="1"/>
    <col min="5" max="5" width="5.28515625" style="8" bestFit="1" customWidth="1"/>
    <col min="6" max="6" width="6.140625" bestFit="1" customWidth="1"/>
    <col min="7" max="7" width="4" bestFit="1" customWidth="1"/>
    <col min="8" max="8" width="6.140625" bestFit="1" customWidth="1"/>
    <col min="9" max="9" width="4" bestFit="1" customWidth="1"/>
    <col min="10" max="10" width="6.140625" bestFit="1" customWidth="1"/>
    <col min="11" max="19" width="4" bestFit="1" customWidth="1"/>
    <col min="20" max="20" width="6" bestFit="1" customWidth="1"/>
    <col min="21" max="21" width="6.5703125" style="26" bestFit="1" customWidth="1"/>
    <col min="22" max="22" width="5.5703125" style="26" bestFit="1" customWidth="1"/>
    <col min="23" max="23" width="5.42578125" style="26" bestFit="1" customWidth="1"/>
    <col min="24" max="26" width="5.7109375" bestFit="1" customWidth="1"/>
    <col min="27" max="27" width="8.140625" bestFit="1" customWidth="1"/>
  </cols>
  <sheetData>
    <row r="1" spans="1:27" s="20" customFormat="1" thickBot="1">
      <c r="A1" s="32" t="s">
        <v>26</v>
      </c>
      <c r="B1" s="3"/>
      <c r="C1" s="3"/>
      <c r="D1" s="3"/>
      <c r="E1" s="35"/>
      <c r="F1" s="3"/>
      <c r="G1" s="3"/>
      <c r="H1" s="3"/>
      <c r="I1" s="3"/>
      <c r="J1" s="3"/>
      <c r="K1" s="3"/>
      <c r="L1" s="3"/>
      <c r="M1" s="3"/>
      <c r="N1" s="3"/>
      <c r="O1" s="3"/>
      <c r="P1" s="3"/>
      <c r="Q1" s="3"/>
      <c r="R1" s="3"/>
      <c r="S1" s="3"/>
      <c r="T1" s="3"/>
      <c r="U1" s="12"/>
      <c r="V1" s="12"/>
      <c r="W1" s="12"/>
      <c r="X1" s="3"/>
      <c r="Y1" s="12"/>
      <c r="Z1" s="3"/>
      <c r="AA1" s="3"/>
    </row>
    <row r="2" spans="1:27" ht="14">
      <c r="A2" s="106" t="s">
        <v>111</v>
      </c>
      <c r="B2" s="106" t="s">
        <v>264</v>
      </c>
      <c r="C2" s="106" t="s">
        <v>111</v>
      </c>
      <c r="D2" s="106" t="s">
        <v>150</v>
      </c>
      <c r="E2" s="109" t="s">
        <v>150</v>
      </c>
      <c r="F2" s="106" t="s">
        <v>126</v>
      </c>
      <c r="G2" s="106" t="s">
        <v>127</v>
      </c>
      <c r="H2" s="106" t="s">
        <v>128</v>
      </c>
      <c r="I2" s="106" t="s">
        <v>129</v>
      </c>
      <c r="J2" s="106" t="s">
        <v>130</v>
      </c>
      <c r="K2" s="106" t="s">
        <v>131</v>
      </c>
      <c r="L2" s="106" t="s">
        <v>132</v>
      </c>
      <c r="M2" s="106" t="s">
        <v>133</v>
      </c>
      <c r="N2" s="106" t="s">
        <v>134</v>
      </c>
      <c r="O2" s="106" t="s">
        <v>303</v>
      </c>
      <c r="P2" s="106" t="s">
        <v>304</v>
      </c>
      <c r="Q2" s="106" t="s">
        <v>278</v>
      </c>
      <c r="R2" s="106" t="s">
        <v>279</v>
      </c>
      <c r="S2" s="106" t="s">
        <v>280</v>
      </c>
      <c r="T2" s="106" t="s">
        <v>102</v>
      </c>
      <c r="U2" s="106" t="s">
        <v>186</v>
      </c>
      <c r="V2" s="109" t="s">
        <v>187</v>
      </c>
      <c r="W2" s="109" t="s">
        <v>188</v>
      </c>
      <c r="X2" s="111" t="s">
        <v>282</v>
      </c>
      <c r="Y2" s="110" t="s">
        <v>154</v>
      </c>
      <c r="Z2" s="110" t="s">
        <v>155</v>
      </c>
    </row>
    <row r="3" spans="1:27" ht="14" thickBot="1">
      <c r="A3" s="4" t="s">
        <v>285</v>
      </c>
      <c r="B3" s="4" t="s">
        <v>265</v>
      </c>
      <c r="C3" s="4" t="s">
        <v>229</v>
      </c>
      <c r="D3" s="4" t="s">
        <v>284</v>
      </c>
      <c r="E3" s="7" t="s">
        <v>151</v>
      </c>
      <c r="F3" s="4" t="s">
        <v>286</v>
      </c>
      <c r="G3" s="4" t="s">
        <v>286</v>
      </c>
      <c r="H3" s="4" t="s">
        <v>286</v>
      </c>
      <c r="I3" s="4" t="s">
        <v>286</v>
      </c>
      <c r="J3" s="4" t="s">
        <v>286</v>
      </c>
      <c r="K3" s="4" t="s">
        <v>286</v>
      </c>
      <c r="L3" s="4" t="s">
        <v>286</v>
      </c>
      <c r="M3" s="4" t="s">
        <v>286</v>
      </c>
      <c r="N3" s="4" t="s">
        <v>286</v>
      </c>
      <c r="O3" s="4" t="s">
        <v>286</v>
      </c>
      <c r="P3" s="4" t="s">
        <v>286</v>
      </c>
      <c r="Q3" s="4" t="s">
        <v>286</v>
      </c>
      <c r="R3" s="4" t="s">
        <v>286</v>
      </c>
      <c r="S3" s="4" t="s">
        <v>286</v>
      </c>
      <c r="T3" s="4" t="s">
        <v>286</v>
      </c>
      <c r="U3" s="7" t="s">
        <v>271</v>
      </c>
      <c r="V3" s="7" t="s">
        <v>271</v>
      </c>
      <c r="W3" s="7" t="s">
        <v>271</v>
      </c>
      <c r="X3" s="7" t="s">
        <v>118</v>
      </c>
      <c r="Y3" s="4" t="s">
        <v>118</v>
      </c>
      <c r="Z3" s="4" t="s">
        <v>118</v>
      </c>
    </row>
    <row r="4" spans="1:27" s="20" customFormat="1" ht="12">
      <c r="A4" s="3" t="s">
        <v>266</v>
      </c>
      <c r="B4" s="3">
        <v>2</v>
      </c>
      <c r="C4" s="18">
        <v>0.89583333333333304</v>
      </c>
      <c r="D4" s="3">
        <v>318</v>
      </c>
      <c r="E4" s="35">
        <f>D4/3.28</f>
        <v>96.951219512195124</v>
      </c>
      <c r="F4" s="3">
        <v>220800</v>
      </c>
      <c r="G4" s="3">
        <v>300</v>
      </c>
      <c r="H4" s="3">
        <v>778800</v>
      </c>
      <c r="I4" s="3">
        <v>0</v>
      </c>
      <c r="J4" s="3">
        <v>54</v>
      </c>
      <c r="K4" s="20">
        <v>0</v>
      </c>
      <c r="L4" s="20">
        <v>0</v>
      </c>
      <c r="M4" s="20">
        <v>0.8</v>
      </c>
      <c r="N4" s="20">
        <v>0</v>
      </c>
      <c r="O4" s="20">
        <v>0</v>
      </c>
      <c r="P4" s="20">
        <v>0.2</v>
      </c>
      <c r="Q4" s="20">
        <v>0</v>
      </c>
      <c r="R4" s="20">
        <v>0</v>
      </c>
      <c r="S4" s="20">
        <v>0.8</v>
      </c>
      <c r="T4" s="20">
        <v>768.9</v>
      </c>
      <c r="U4" s="12">
        <f>J4/(K4+M4)</f>
        <v>67.5</v>
      </c>
      <c r="V4" s="12"/>
      <c r="W4" s="12">
        <f>J4/G4</f>
        <v>0.18</v>
      </c>
      <c r="X4" s="12"/>
      <c r="Y4" s="3"/>
      <c r="Z4" s="3"/>
    </row>
    <row r="5" spans="1:27" s="20" customFormat="1" ht="12">
      <c r="A5" s="3" t="s">
        <v>267</v>
      </c>
      <c r="B5" s="3">
        <v>2</v>
      </c>
      <c r="C5" s="18">
        <v>0.32291666666666702</v>
      </c>
      <c r="D5" s="3">
        <v>400</v>
      </c>
      <c r="E5" s="35">
        <f t="shared" ref="E5:E29" si="0">D5/3.28</f>
        <v>121.95121951219512</v>
      </c>
      <c r="F5" s="3">
        <v>221100</v>
      </c>
      <c r="G5" s="3">
        <v>360</v>
      </c>
      <c r="H5" s="3">
        <v>778400</v>
      </c>
      <c r="I5" s="3">
        <v>0</v>
      </c>
      <c r="J5" s="3">
        <v>91</v>
      </c>
      <c r="K5" s="20">
        <v>0</v>
      </c>
      <c r="L5" s="20">
        <v>0</v>
      </c>
      <c r="M5" s="20">
        <v>0.7</v>
      </c>
      <c r="N5" s="20">
        <v>0</v>
      </c>
      <c r="O5" s="20">
        <v>0</v>
      </c>
      <c r="P5" s="20">
        <v>0</v>
      </c>
      <c r="Q5" s="20">
        <v>0</v>
      </c>
      <c r="R5" s="20">
        <v>0</v>
      </c>
      <c r="S5" s="20">
        <v>0.7</v>
      </c>
      <c r="T5" s="20">
        <v>991.5</v>
      </c>
      <c r="U5" s="12">
        <f t="shared" ref="U5:U29" si="1">J5/(K5+M5)</f>
        <v>130</v>
      </c>
      <c r="V5" s="12"/>
      <c r="W5" s="12">
        <f t="shared" ref="W5:W29" si="2">J5/G5</f>
        <v>0.25277777777777777</v>
      </c>
      <c r="X5" s="12"/>
      <c r="Y5" s="3"/>
      <c r="Z5" s="3"/>
    </row>
    <row r="6" spans="1:27" s="20" customFormat="1" ht="12">
      <c r="A6" s="3" t="s">
        <v>267</v>
      </c>
      <c r="B6" s="3">
        <v>2.2000000000000002</v>
      </c>
      <c r="C6" s="18">
        <v>0</v>
      </c>
      <c r="D6" s="3">
        <v>500</v>
      </c>
      <c r="E6" s="35">
        <f t="shared" si="0"/>
        <v>152.4390243902439</v>
      </c>
      <c r="F6" s="3">
        <v>221000</v>
      </c>
      <c r="G6" s="3">
        <v>380</v>
      </c>
      <c r="H6" s="3">
        <v>778500</v>
      </c>
      <c r="I6" s="3">
        <v>0</v>
      </c>
      <c r="J6" s="3">
        <v>123</v>
      </c>
      <c r="K6" s="20">
        <v>0</v>
      </c>
      <c r="L6" s="20">
        <v>0</v>
      </c>
      <c r="M6" s="20">
        <v>1</v>
      </c>
      <c r="N6" s="20">
        <v>0</v>
      </c>
      <c r="O6" s="20">
        <v>0</v>
      </c>
      <c r="P6" s="20">
        <v>0</v>
      </c>
      <c r="Q6" s="20">
        <v>0</v>
      </c>
      <c r="R6" s="20">
        <v>0</v>
      </c>
      <c r="S6" s="20">
        <v>1</v>
      </c>
      <c r="T6" s="20">
        <v>617.4</v>
      </c>
      <c r="U6" s="12">
        <f t="shared" si="1"/>
        <v>123</v>
      </c>
      <c r="V6" s="12"/>
      <c r="W6" s="12">
        <f t="shared" si="2"/>
        <v>0.3236842105263158</v>
      </c>
      <c r="X6" s="12"/>
      <c r="Y6" s="3"/>
      <c r="Z6" s="3"/>
    </row>
    <row r="7" spans="1:27" s="20" customFormat="1" ht="12">
      <c r="A7" s="3" t="s">
        <v>267</v>
      </c>
      <c r="B7" s="3">
        <v>1.4</v>
      </c>
      <c r="C7" s="18">
        <v>0.421527777777778</v>
      </c>
      <c r="D7" s="3">
        <v>600</v>
      </c>
      <c r="E7" s="35">
        <f t="shared" si="0"/>
        <v>182.92682926829269</v>
      </c>
      <c r="F7" s="3">
        <v>221200</v>
      </c>
      <c r="G7" s="3">
        <v>300</v>
      </c>
      <c r="H7" s="3">
        <v>778400</v>
      </c>
      <c r="I7" s="3">
        <v>0</v>
      </c>
      <c r="J7" s="3">
        <v>53</v>
      </c>
      <c r="K7" s="20">
        <v>0</v>
      </c>
      <c r="L7" s="20">
        <v>0</v>
      </c>
      <c r="M7" s="20">
        <v>65.5</v>
      </c>
      <c r="N7" s="20">
        <v>0.8</v>
      </c>
      <c r="O7" s="20">
        <v>0.4</v>
      </c>
      <c r="P7" s="20">
        <v>1.9</v>
      </c>
      <c r="Q7" s="20">
        <v>1.6</v>
      </c>
      <c r="R7" s="20">
        <v>2.9</v>
      </c>
      <c r="S7" s="20">
        <v>65.5</v>
      </c>
      <c r="T7" s="20">
        <v>761.5</v>
      </c>
      <c r="U7" s="12">
        <f t="shared" si="1"/>
        <v>0.80916030534351147</v>
      </c>
      <c r="V7" s="12">
        <f>O7/P7</f>
        <v>0.2105263157894737</v>
      </c>
      <c r="W7" s="12">
        <f t="shared" si="2"/>
        <v>0.17666666666666667</v>
      </c>
      <c r="X7" s="12"/>
      <c r="Y7" s="3"/>
      <c r="Z7" s="3"/>
    </row>
    <row r="8" spans="1:27" s="20" customFormat="1" ht="12">
      <c r="A8" s="3" t="s">
        <v>267</v>
      </c>
      <c r="B8" s="3">
        <v>1.7</v>
      </c>
      <c r="C8" s="18">
        <v>0.48819444444444399</v>
      </c>
      <c r="D8" s="3">
        <v>700</v>
      </c>
      <c r="E8" s="35">
        <f t="shared" si="0"/>
        <v>213.41463414634148</v>
      </c>
      <c r="F8" s="3">
        <v>221200</v>
      </c>
      <c r="G8" s="3">
        <v>370</v>
      </c>
      <c r="H8" s="3">
        <v>778200</v>
      </c>
      <c r="I8" s="3">
        <v>0</v>
      </c>
      <c r="J8" s="3">
        <v>240</v>
      </c>
      <c r="K8" s="20">
        <v>0</v>
      </c>
      <c r="L8" s="20">
        <v>0</v>
      </c>
      <c r="M8" s="20">
        <v>0.8</v>
      </c>
      <c r="N8" s="20">
        <v>0</v>
      </c>
      <c r="O8" s="20">
        <v>0</v>
      </c>
      <c r="P8" s="20">
        <v>0</v>
      </c>
      <c r="Q8" s="20">
        <v>0</v>
      </c>
      <c r="R8" s="20">
        <v>0</v>
      </c>
      <c r="S8" s="20">
        <v>0.8</v>
      </c>
      <c r="T8" s="20">
        <v>574.4</v>
      </c>
      <c r="U8" s="12">
        <f t="shared" si="1"/>
        <v>300</v>
      </c>
      <c r="V8" s="12"/>
      <c r="W8" s="12">
        <f t="shared" si="2"/>
        <v>0.64864864864864868</v>
      </c>
      <c r="X8" s="12"/>
      <c r="Y8" s="3"/>
      <c r="Z8" s="3"/>
    </row>
    <row r="9" spans="1:27" s="20" customFormat="1" ht="12">
      <c r="A9" s="3" t="s">
        <v>267</v>
      </c>
      <c r="B9" s="3">
        <v>4.7</v>
      </c>
      <c r="C9" s="18">
        <v>0.5625</v>
      </c>
      <c r="D9" s="3">
        <v>800</v>
      </c>
      <c r="E9" s="35">
        <f t="shared" si="0"/>
        <v>243.90243902439025</v>
      </c>
      <c r="F9" s="3">
        <v>220800</v>
      </c>
      <c r="G9" s="3">
        <v>320</v>
      </c>
      <c r="H9" s="3">
        <v>778600</v>
      </c>
      <c r="I9" s="3">
        <v>0</v>
      </c>
      <c r="J9" s="3">
        <v>314</v>
      </c>
      <c r="K9" s="20">
        <v>0</v>
      </c>
      <c r="L9" s="20">
        <v>0</v>
      </c>
      <c r="M9" s="20">
        <v>1</v>
      </c>
      <c r="N9" s="20">
        <v>0</v>
      </c>
      <c r="O9" s="20">
        <v>0.2</v>
      </c>
      <c r="P9" s="20">
        <v>0</v>
      </c>
      <c r="Q9" s="20">
        <v>0</v>
      </c>
      <c r="R9" s="20">
        <v>0</v>
      </c>
      <c r="S9" s="20">
        <v>1</v>
      </c>
      <c r="T9" s="20">
        <v>682.3</v>
      </c>
      <c r="U9" s="12">
        <f t="shared" si="1"/>
        <v>314</v>
      </c>
      <c r="V9" s="12"/>
      <c r="W9" s="12">
        <f t="shared" si="2"/>
        <v>0.98124999999999996</v>
      </c>
      <c r="X9" s="12"/>
      <c r="Y9" s="3"/>
      <c r="Z9" s="3"/>
    </row>
    <row r="10" spans="1:27" s="20" customFormat="1" ht="12">
      <c r="A10" s="3" t="s">
        <v>267</v>
      </c>
      <c r="B10" s="3">
        <v>2.6</v>
      </c>
      <c r="C10" s="18">
        <v>0.625</v>
      </c>
      <c r="D10" s="3">
        <v>900</v>
      </c>
      <c r="E10" s="35">
        <f t="shared" si="0"/>
        <v>274.39024390243907</v>
      </c>
      <c r="F10" s="3">
        <v>221100</v>
      </c>
      <c r="G10" s="3">
        <v>370</v>
      </c>
      <c r="H10" s="3">
        <v>778300</v>
      </c>
      <c r="I10" s="3">
        <v>0</v>
      </c>
      <c r="J10" s="3">
        <v>261</v>
      </c>
      <c r="K10" s="20">
        <v>0</v>
      </c>
      <c r="L10" s="20">
        <v>0</v>
      </c>
      <c r="M10" s="20">
        <v>0.7</v>
      </c>
      <c r="N10" s="20">
        <v>0</v>
      </c>
      <c r="O10" s="20">
        <v>0</v>
      </c>
      <c r="P10" s="20">
        <v>0</v>
      </c>
      <c r="Q10" s="20">
        <v>0</v>
      </c>
      <c r="R10" s="20">
        <v>0</v>
      </c>
      <c r="S10" s="20">
        <v>0.7</v>
      </c>
      <c r="T10" s="20">
        <v>552.1</v>
      </c>
      <c r="U10" s="12">
        <f t="shared" si="1"/>
        <v>372.85714285714289</v>
      </c>
      <c r="V10" s="12"/>
      <c r="W10" s="12">
        <f t="shared" si="2"/>
        <v>0.70540540540540542</v>
      </c>
      <c r="X10" s="12"/>
      <c r="Y10" s="3"/>
      <c r="Z10" s="3"/>
    </row>
    <row r="11" spans="1:27" s="20" customFormat="1" ht="12">
      <c r="A11" s="3" t="s">
        <v>267</v>
      </c>
      <c r="B11" s="3">
        <v>3.4</v>
      </c>
      <c r="C11" s="18">
        <v>0.6875</v>
      </c>
      <c r="D11" s="3">
        <v>1000</v>
      </c>
      <c r="E11" s="35">
        <f t="shared" si="0"/>
        <v>304.8780487804878</v>
      </c>
      <c r="F11" s="3">
        <v>221200</v>
      </c>
      <c r="G11" s="3">
        <v>390</v>
      </c>
      <c r="H11" s="3">
        <v>778000</v>
      </c>
      <c r="I11" s="3">
        <v>0</v>
      </c>
      <c r="J11" s="3">
        <v>428</v>
      </c>
      <c r="K11" s="20">
        <v>0</v>
      </c>
      <c r="L11" s="20">
        <v>0</v>
      </c>
      <c r="M11" s="20">
        <v>0.7</v>
      </c>
      <c r="N11" s="20">
        <v>0</v>
      </c>
      <c r="O11" s="20">
        <v>0</v>
      </c>
      <c r="P11" s="20">
        <v>0</v>
      </c>
      <c r="Q11" s="20">
        <v>0</v>
      </c>
      <c r="R11" s="20">
        <v>0</v>
      </c>
      <c r="S11" s="20">
        <v>0.7</v>
      </c>
      <c r="T11" s="20">
        <v>646.1</v>
      </c>
      <c r="U11" s="12">
        <f t="shared" si="1"/>
        <v>611.42857142857144</v>
      </c>
      <c r="V11" s="12"/>
      <c r="W11" s="12">
        <f t="shared" si="2"/>
        <v>1.0974358974358975</v>
      </c>
      <c r="X11" s="12"/>
      <c r="Y11" s="3"/>
      <c r="Z11" s="3"/>
    </row>
    <row r="12" spans="1:27" s="20" customFormat="1" ht="12">
      <c r="A12" s="3" t="s">
        <v>267</v>
      </c>
      <c r="B12" s="3">
        <v>2.4</v>
      </c>
      <c r="C12" s="18">
        <v>0.53472222222222199</v>
      </c>
      <c r="D12" s="3">
        <v>1100</v>
      </c>
      <c r="E12" s="35">
        <f t="shared" si="0"/>
        <v>335.36585365853659</v>
      </c>
      <c r="F12" s="3">
        <v>221200</v>
      </c>
      <c r="G12" s="3">
        <v>380</v>
      </c>
      <c r="H12" s="3">
        <v>778100</v>
      </c>
      <c r="I12" s="3">
        <v>0</v>
      </c>
      <c r="J12" s="3">
        <v>325</v>
      </c>
      <c r="K12" s="20">
        <v>0</v>
      </c>
      <c r="L12" s="20">
        <v>0</v>
      </c>
      <c r="M12" s="20">
        <v>0.5</v>
      </c>
      <c r="N12" s="20">
        <v>0</v>
      </c>
      <c r="O12" s="20">
        <v>0</v>
      </c>
      <c r="P12" s="20">
        <v>0</v>
      </c>
      <c r="Q12" s="20">
        <v>0</v>
      </c>
      <c r="R12" s="20">
        <v>0</v>
      </c>
      <c r="S12" s="20">
        <v>0.5</v>
      </c>
      <c r="T12" s="20">
        <v>824.7</v>
      </c>
      <c r="U12" s="12">
        <f t="shared" si="1"/>
        <v>650</v>
      </c>
      <c r="V12" s="12"/>
      <c r="W12" s="12">
        <f t="shared" si="2"/>
        <v>0.85526315789473684</v>
      </c>
      <c r="X12" s="12"/>
      <c r="Y12" s="3"/>
      <c r="Z12" s="3"/>
    </row>
    <row r="13" spans="1:27" s="20" customFormat="1" ht="12">
      <c r="A13" s="3" t="s">
        <v>267</v>
      </c>
      <c r="B13" s="3">
        <v>2.9</v>
      </c>
      <c r="C13" s="18">
        <v>0.8125</v>
      </c>
      <c r="D13" s="3">
        <v>1200</v>
      </c>
      <c r="E13" s="35">
        <f t="shared" si="0"/>
        <v>365.85365853658539</v>
      </c>
      <c r="F13" s="3">
        <v>221000</v>
      </c>
      <c r="G13" s="3">
        <v>400</v>
      </c>
      <c r="H13" s="3">
        <v>778300</v>
      </c>
      <c r="I13" s="3">
        <v>0</v>
      </c>
      <c r="J13" s="3">
        <v>338</v>
      </c>
      <c r="K13" s="20">
        <v>0.6</v>
      </c>
      <c r="L13" s="20">
        <v>0</v>
      </c>
      <c r="M13" s="20">
        <v>0.4</v>
      </c>
      <c r="N13" s="20">
        <v>0</v>
      </c>
      <c r="O13" s="20">
        <v>0</v>
      </c>
      <c r="P13" s="20">
        <v>0</v>
      </c>
      <c r="Q13" s="20">
        <v>0</v>
      </c>
      <c r="R13" s="20">
        <v>0</v>
      </c>
      <c r="S13" s="20">
        <v>0.4</v>
      </c>
      <c r="T13" s="20">
        <v>796.5</v>
      </c>
      <c r="U13" s="12">
        <f t="shared" si="1"/>
        <v>338</v>
      </c>
      <c r="V13" s="12"/>
      <c r="W13" s="12">
        <f t="shared" si="2"/>
        <v>0.84499999999999997</v>
      </c>
      <c r="X13" s="12"/>
      <c r="Y13" s="3"/>
      <c r="Z13" s="3"/>
    </row>
    <row r="14" spans="1:27" s="20" customFormat="1" ht="12">
      <c r="A14" s="3" t="s">
        <v>267</v>
      </c>
      <c r="B14" s="3">
        <v>3.6</v>
      </c>
      <c r="C14" s="18">
        <v>0.87152777777777801</v>
      </c>
      <c r="D14" s="3">
        <v>1300</v>
      </c>
      <c r="E14" s="35">
        <f t="shared" si="0"/>
        <v>396.34146341463418</v>
      </c>
      <c r="F14" s="3">
        <v>221200</v>
      </c>
      <c r="G14" s="3">
        <v>400</v>
      </c>
      <c r="H14" s="3">
        <v>777600</v>
      </c>
      <c r="I14" s="3">
        <v>0</v>
      </c>
      <c r="J14" s="3">
        <v>784</v>
      </c>
      <c r="K14" s="20">
        <v>1</v>
      </c>
      <c r="L14" s="20">
        <v>0</v>
      </c>
      <c r="M14" s="20">
        <v>0.5</v>
      </c>
      <c r="N14" s="20">
        <v>0</v>
      </c>
      <c r="O14" s="20">
        <v>0</v>
      </c>
      <c r="P14" s="20">
        <v>0</v>
      </c>
      <c r="Q14" s="20">
        <v>0</v>
      </c>
      <c r="R14" s="20">
        <v>0</v>
      </c>
      <c r="S14" s="20">
        <v>0.5</v>
      </c>
      <c r="T14" s="20">
        <v>721.5</v>
      </c>
      <c r="U14" s="12">
        <f t="shared" si="1"/>
        <v>522.66666666666663</v>
      </c>
      <c r="V14" s="12"/>
      <c r="W14" s="12">
        <f t="shared" si="2"/>
        <v>1.96</v>
      </c>
      <c r="X14" s="12">
        <v>-59.1</v>
      </c>
      <c r="Y14" s="3"/>
      <c r="Z14" s="3"/>
    </row>
    <row r="15" spans="1:27" s="20" customFormat="1" ht="12">
      <c r="A15" s="3" t="s">
        <v>267</v>
      </c>
      <c r="B15" s="3">
        <v>2.7</v>
      </c>
      <c r="C15" s="18">
        <v>0.92222222222222205</v>
      </c>
      <c r="D15" s="3">
        <v>1400</v>
      </c>
      <c r="E15" s="35">
        <f t="shared" si="0"/>
        <v>426.82926829268297</v>
      </c>
      <c r="F15" s="3">
        <v>221000</v>
      </c>
      <c r="G15" s="3">
        <v>400</v>
      </c>
      <c r="H15" s="3">
        <v>778000</v>
      </c>
      <c r="I15" s="3">
        <v>0</v>
      </c>
      <c r="J15" s="3">
        <v>625</v>
      </c>
      <c r="K15" s="20">
        <v>0</v>
      </c>
      <c r="L15" s="20">
        <v>0</v>
      </c>
      <c r="M15" s="20">
        <v>0.5</v>
      </c>
      <c r="N15" s="20">
        <v>0</v>
      </c>
      <c r="O15" s="20">
        <v>0</v>
      </c>
      <c r="P15" s="20">
        <v>0</v>
      </c>
      <c r="Q15" s="20">
        <v>0</v>
      </c>
      <c r="R15" s="20">
        <v>0</v>
      </c>
      <c r="S15" s="20">
        <v>0.5</v>
      </c>
      <c r="T15" s="20">
        <v>640.1</v>
      </c>
      <c r="U15" s="12">
        <f t="shared" si="1"/>
        <v>1250</v>
      </c>
      <c r="V15" s="12"/>
      <c r="W15" s="12">
        <f t="shared" si="2"/>
        <v>1.5625</v>
      </c>
      <c r="X15" s="12">
        <v>-58.5</v>
      </c>
      <c r="Y15" s="3"/>
      <c r="Z15" s="3"/>
    </row>
    <row r="16" spans="1:27" s="20" customFormat="1" ht="12">
      <c r="A16" s="3" t="s">
        <v>267</v>
      </c>
      <c r="B16" s="3">
        <v>0.2</v>
      </c>
      <c r="C16" s="18">
        <v>0.97499999999999998</v>
      </c>
      <c r="D16" s="3">
        <v>1500</v>
      </c>
      <c r="E16" s="35">
        <f t="shared" si="0"/>
        <v>457.31707317073176</v>
      </c>
      <c r="F16" s="3">
        <v>221400</v>
      </c>
      <c r="G16" s="3">
        <v>330</v>
      </c>
      <c r="H16" s="3">
        <v>778200</v>
      </c>
      <c r="I16" s="3">
        <v>0</v>
      </c>
      <c r="J16" s="3">
        <v>78</v>
      </c>
      <c r="K16" s="20">
        <v>0</v>
      </c>
      <c r="L16" s="20">
        <v>0</v>
      </c>
      <c r="M16" s="20">
        <v>0.6</v>
      </c>
      <c r="N16" s="20">
        <v>0</v>
      </c>
      <c r="O16" s="20">
        <v>0</v>
      </c>
      <c r="P16" s="20">
        <v>0</v>
      </c>
      <c r="Q16" s="20">
        <v>0</v>
      </c>
      <c r="R16" s="20">
        <v>0</v>
      </c>
      <c r="S16" s="20">
        <v>0.6</v>
      </c>
      <c r="T16" s="20">
        <v>617.4</v>
      </c>
      <c r="U16" s="12">
        <f t="shared" si="1"/>
        <v>130</v>
      </c>
      <c r="V16" s="12"/>
      <c r="W16" s="12">
        <f t="shared" si="2"/>
        <v>0.23636363636363636</v>
      </c>
      <c r="X16" s="12"/>
      <c r="Y16" s="3"/>
      <c r="Z16" s="3"/>
    </row>
    <row r="17" spans="1:27" s="20" customFormat="1" ht="12">
      <c r="A17" s="3" t="s">
        <v>268</v>
      </c>
      <c r="B17" s="3">
        <v>1</v>
      </c>
      <c r="C17" s="18">
        <v>0.23125000000000001</v>
      </c>
      <c r="D17" s="3">
        <v>1700</v>
      </c>
      <c r="E17" s="35">
        <f t="shared" si="0"/>
        <v>518.29268292682934</v>
      </c>
      <c r="F17" s="3">
        <v>221500</v>
      </c>
      <c r="G17" s="3">
        <v>320</v>
      </c>
      <c r="H17" s="3">
        <v>778000</v>
      </c>
      <c r="I17" s="3">
        <v>0</v>
      </c>
      <c r="J17" s="3">
        <v>224</v>
      </c>
      <c r="K17" s="20">
        <v>0</v>
      </c>
      <c r="L17" s="20">
        <v>0</v>
      </c>
      <c r="M17" s="20">
        <v>0.7</v>
      </c>
      <c r="N17" s="20">
        <v>0</v>
      </c>
      <c r="O17" s="20">
        <v>0</v>
      </c>
      <c r="P17" s="20">
        <v>0</v>
      </c>
      <c r="Q17" s="20">
        <v>0</v>
      </c>
      <c r="R17" s="20">
        <v>0</v>
      </c>
      <c r="S17" s="20">
        <v>0.7</v>
      </c>
      <c r="T17" s="20">
        <v>659.5</v>
      </c>
      <c r="U17" s="12">
        <f t="shared" si="1"/>
        <v>320</v>
      </c>
      <c r="V17" s="12"/>
      <c r="W17" s="12">
        <f t="shared" si="2"/>
        <v>0.7</v>
      </c>
      <c r="X17" s="12"/>
      <c r="Y17" s="3"/>
      <c r="Z17" s="3"/>
    </row>
    <row r="18" spans="1:27" s="20" customFormat="1" ht="12">
      <c r="A18" s="3" t="s">
        <v>268</v>
      </c>
      <c r="B18" s="3">
        <v>4.0999999999999996</v>
      </c>
      <c r="C18" s="18">
        <v>0.297222222222222</v>
      </c>
      <c r="D18" s="3">
        <v>1800</v>
      </c>
      <c r="E18" s="35">
        <f t="shared" si="0"/>
        <v>548.78048780487813</v>
      </c>
      <c r="F18" s="3">
        <v>220900</v>
      </c>
      <c r="G18" s="3">
        <v>370</v>
      </c>
      <c r="H18" s="3">
        <v>777900</v>
      </c>
      <c r="I18" s="3">
        <v>0</v>
      </c>
      <c r="J18" s="3">
        <v>811</v>
      </c>
      <c r="K18" s="20">
        <v>0</v>
      </c>
      <c r="L18" s="20">
        <v>0</v>
      </c>
      <c r="M18" s="20">
        <v>0.8</v>
      </c>
      <c r="N18" s="20">
        <v>0</v>
      </c>
      <c r="O18" s="20">
        <v>0</v>
      </c>
      <c r="P18" s="20">
        <v>0</v>
      </c>
      <c r="Q18" s="20">
        <v>0</v>
      </c>
      <c r="R18" s="20">
        <v>0</v>
      </c>
      <c r="S18" s="20">
        <v>0.8</v>
      </c>
      <c r="T18" s="20">
        <v>872</v>
      </c>
      <c r="U18" s="12">
        <f t="shared" si="1"/>
        <v>1013.75</v>
      </c>
      <c r="V18" s="12"/>
      <c r="W18" s="12">
        <f t="shared" si="2"/>
        <v>2.1918918918918919</v>
      </c>
      <c r="X18" s="12">
        <v>-58.4</v>
      </c>
      <c r="Y18" s="3"/>
      <c r="Z18" s="3"/>
    </row>
    <row r="19" spans="1:27" s="20" customFormat="1" ht="12">
      <c r="A19" s="3" t="s">
        <v>268</v>
      </c>
      <c r="B19" s="3">
        <v>4.0999999999999996</v>
      </c>
      <c r="C19" s="18">
        <v>0.360416666666667</v>
      </c>
      <c r="D19" s="3">
        <v>1900</v>
      </c>
      <c r="E19" s="35">
        <f t="shared" si="0"/>
        <v>579.26829268292681</v>
      </c>
      <c r="F19" s="3">
        <v>220500</v>
      </c>
      <c r="G19" s="3">
        <v>360</v>
      </c>
      <c r="H19" s="3">
        <v>778400</v>
      </c>
      <c r="I19" s="3">
        <v>0</v>
      </c>
      <c r="J19" s="3">
        <v>722</v>
      </c>
      <c r="K19" s="20">
        <v>0</v>
      </c>
      <c r="L19" s="20">
        <v>0</v>
      </c>
      <c r="M19" s="20">
        <v>0.9</v>
      </c>
      <c r="N19" s="20">
        <v>0</v>
      </c>
      <c r="O19" s="20">
        <v>0</v>
      </c>
      <c r="P19" s="20">
        <v>0</v>
      </c>
      <c r="Q19" s="20">
        <v>0</v>
      </c>
      <c r="R19" s="20">
        <v>0</v>
      </c>
      <c r="S19" s="20">
        <v>0.9</v>
      </c>
      <c r="T19" s="20">
        <v>590.5</v>
      </c>
      <c r="U19" s="12">
        <f t="shared" si="1"/>
        <v>802.22222222222217</v>
      </c>
      <c r="V19" s="12"/>
      <c r="W19" s="12">
        <f t="shared" si="2"/>
        <v>2.0055555555555555</v>
      </c>
      <c r="X19" s="12">
        <v>-58.4</v>
      </c>
      <c r="Y19" s="3"/>
      <c r="Z19" s="3"/>
    </row>
    <row r="20" spans="1:27" s="20" customFormat="1" ht="12">
      <c r="A20" s="3" t="s">
        <v>268</v>
      </c>
      <c r="B20" s="3">
        <v>4</v>
      </c>
      <c r="C20" s="18">
        <v>0.45</v>
      </c>
      <c r="D20" s="3">
        <v>2000</v>
      </c>
      <c r="E20" s="35">
        <f t="shared" si="0"/>
        <v>609.7560975609756</v>
      </c>
      <c r="F20" s="3">
        <v>221600</v>
      </c>
      <c r="G20" s="3">
        <v>410</v>
      </c>
      <c r="H20" s="3">
        <v>777900</v>
      </c>
      <c r="I20" s="3">
        <v>0</v>
      </c>
      <c r="J20" s="3">
        <v>140</v>
      </c>
      <c r="K20" s="20">
        <v>0</v>
      </c>
      <c r="L20" s="20">
        <v>0</v>
      </c>
      <c r="M20" s="20">
        <v>0.5</v>
      </c>
      <c r="N20" s="20">
        <v>0</v>
      </c>
      <c r="O20" s="20">
        <v>0</v>
      </c>
      <c r="P20" s="20">
        <v>0</v>
      </c>
      <c r="Q20" s="20">
        <v>0</v>
      </c>
      <c r="R20" s="20">
        <v>0</v>
      </c>
      <c r="S20" s="20">
        <v>0.5</v>
      </c>
      <c r="T20" s="20">
        <v>636.9</v>
      </c>
      <c r="U20" s="12">
        <f t="shared" si="1"/>
        <v>280</v>
      </c>
      <c r="V20" s="12"/>
      <c r="W20" s="12">
        <f t="shared" si="2"/>
        <v>0.34146341463414637</v>
      </c>
      <c r="X20" s="12"/>
      <c r="Y20" s="3"/>
      <c r="Z20" s="3"/>
    </row>
    <row r="21" spans="1:27" s="20" customFormat="1" ht="12">
      <c r="A21" s="3" t="s">
        <v>268</v>
      </c>
      <c r="B21" s="3">
        <v>2</v>
      </c>
      <c r="C21" s="18">
        <v>0.52986111111111101</v>
      </c>
      <c r="D21" s="3">
        <v>2100</v>
      </c>
      <c r="E21" s="35">
        <f t="shared" si="0"/>
        <v>640.2439024390244</v>
      </c>
      <c r="F21" s="3">
        <v>221400</v>
      </c>
      <c r="G21" s="3">
        <v>310</v>
      </c>
      <c r="H21" s="3">
        <v>778200</v>
      </c>
      <c r="I21" s="3">
        <v>0</v>
      </c>
      <c r="J21" s="3">
        <v>77</v>
      </c>
      <c r="K21" s="20">
        <v>0</v>
      </c>
      <c r="L21" s="20">
        <v>0</v>
      </c>
      <c r="M21" s="20">
        <v>0.9</v>
      </c>
      <c r="N21" s="20">
        <v>0</v>
      </c>
      <c r="O21" s="20">
        <v>0</v>
      </c>
      <c r="P21" s="20">
        <v>0</v>
      </c>
      <c r="Q21" s="20">
        <v>0</v>
      </c>
      <c r="R21" s="20">
        <v>0</v>
      </c>
      <c r="S21" s="20">
        <v>0.9</v>
      </c>
      <c r="T21" s="20">
        <v>691.5</v>
      </c>
      <c r="U21" s="12">
        <f t="shared" si="1"/>
        <v>85.555555555555557</v>
      </c>
      <c r="V21" s="12"/>
      <c r="W21" s="12">
        <f t="shared" si="2"/>
        <v>0.24838709677419354</v>
      </c>
      <c r="X21" s="12"/>
      <c r="Y21" s="3"/>
      <c r="Z21" s="3"/>
    </row>
    <row r="22" spans="1:27" s="20" customFormat="1" ht="12">
      <c r="A22" s="3" t="s">
        <v>268</v>
      </c>
      <c r="B22" s="3">
        <v>9</v>
      </c>
      <c r="C22" s="18">
        <v>0.59791666666666698</v>
      </c>
      <c r="D22" s="3">
        <v>2200</v>
      </c>
      <c r="E22" s="35">
        <f t="shared" si="0"/>
        <v>670.73170731707319</v>
      </c>
      <c r="F22" s="3">
        <v>219800</v>
      </c>
      <c r="G22" s="3">
        <v>350</v>
      </c>
      <c r="H22" s="3">
        <v>777600</v>
      </c>
      <c r="I22" s="3">
        <v>0</v>
      </c>
      <c r="J22" s="3">
        <v>2220</v>
      </c>
      <c r="K22" s="20">
        <v>1</v>
      </c>
      <c r="L22" s="20">
        <v>0</v>
      </c>
      <c r="M22" s="20">
        <v>1.2</v>
      </c>
      <c r="N22" s="20">
        <v>0</v>
      </c>
      <c r="O22" s="20">
        <v>0</v>
      </c>
      <c r="P22" s="20">
        <v>0</v>
      </c>
      <c r="Q22" s="20">
        <v>0</v>
      </c>
      <c r="R22" s="20">
        <v>0</v>
      </c>
      <c r="S22" s="20">
        <v>1.2</v>
      </c>
      <c r="T22" s="20">
        <v>556.4</v>
      </c>
      <c r="U22" s="12">
        <f t="shared" si="1"/>
        <v>1009.090909090909</v>
      </c>
      <c r="V22" s="12"/>
      <c r="W22" s="12">
        <f t="shared" si="2"/>
        <v>6.3428571428571425</v>
      </c>
      <c r="X22" s="12">
        <v>-58.5</v>
      </c>
      <c r="Y22" s="3"/>
      <c r="Z22" s="3"/>
    </row>
    <row r="23" spans="1:27" s="20" customFormat="1" ht="12">
      <c r="A23" s="3" t="s">
        <v>268</v>
      </c>
      <c r="B23" s="3">
        <v>6</v>
      </c>
      <c r="C23" s="18">
        <v>0.68541666666666701</v>
      </c>
      <c r="D23" s="3">
        <v>2300</v>
      </c>
      <c r="E23" s="35">
        <f t="shared" si="0"/>
        <v>701.21951219512198</v>
      </c>
      <c r="F23" s="3">
        <v>220500</v>
      </c>
      <c r="G23" s="3">
        <v>340</v>
      </c>
      <c r="H23" s="3">
        <v>777600</v>
      </c>
      <c r="I23" s="3">
        <v>0</v>
      </c>
      <c r="J23" s="3">
        <v>1570</v>
      </c>
      <c r="K23" s="20">
        <v>3.2</v>
      </c>
      <c r="L23" s="20">
        <v>0</v>
      </c>
      <c r="M23" s="20">
        <v>1.2</v>
      </c>
      <c r="N23" s="20">
        <v>0</v>
      </c>
      <c r="O23" s="20">
        <v>0</v>
      </c>
      <c r="P23" s="20">
        <v>0</v>
      </c>
      <c r="Q23" s="20">
        <v>0</v>
      </c>
      <c r="R23" s="20">
        <v>0</v>
      </c>
      <c r="S23" s="20">
        <v>1.2</v>
      </c>
      <c r="T23" s="20">
        <v>715.9</v>
      </c>
      <c r="U23" s="12">
        <f t="shared" si="1"/>
        <v>356.81818181818181</v>
      </c>
      <c r="V23" s="12"/>
      <c r="W23" s="12">
        <f t="shared" si="2"/>
        <v>4.617647058823529</v>
      </c>
      <c r="X23" s="12">
        <v>-57.3</v>
      </c>
      <c r="Y23" s="3"/>
      <c r="Z23" s="3"/>
    </row>
    <row r="24" spans="1:27" s="20" customFormat="1" ht="12">
      <c r="A24" s="3" t="s">
        <v>268</v>
      </c>
      <c r="B24" s="3">
        <v>1.7</v>
      </c>
      <c r="C24" s="18">
        <v>0.75347222222222199</v>
      </c>
      <c r="D24" s="3">
        <v>2400</v>
      </c>
      <c r="E24" s="35">
        <f t="shared" si="0"/>
        <v>731.70731707317077</v>
      </c>
      <c r="F24" s="3">
        <v>221100</v>
      </c>
      <c r="G24" s="3">
        <v>560</v>
      </c>
      <c r="H24" s="3">
        <v>778100</v>
      </c>
      <c r="I24" s="3">
        <v>0</v>
      </c>
      <c r="J24" s="3">
        <v>279</v>
      </c>
      <c r="K24" s="20">
        <v>0.8</v>
      </c>
      <c r="L24" s="20">
        <v>0</v>
      </c>
      <c r="M24" s="20">
        <v>0.5</v>
      </c>
      <c r="N24" s="20">
        <v>0</v>
      </c>
      <c r="O24" s="20">
        <v>0</v>
      </c>
      <c r="P24" s="20">
        <v>0</v>
      </c>
      <c r="Q24" s="20">
        <v>0</v>
      </c>
      <c r="R24" s="20">
        <v>0</v>
      </c>
      <c r="S24" s="20">
        <v>0.5</v>
      </c>
      <c r="T24" s="20">
        <v>756.4</v>
      </c>
      <c r="U24" s="12">
        <f t="shared" si="1"/>
        <v>214.61538461538461</v>
      </c>
      <c r="V24" s="12"/>
      <c r="W24" s="12">
        <f t="shared" si="2"/>
        <v>0.49821428571428572</v>
      </c>
      <c r="X24" s="12"/>
      <c r="Y24" s="3"/>
      <c r="Z24" s="3"/>
    </row>
    <row r="25" spans="1:27" s="20" customFormat="1" ht="12">
      <c r="A25" s="3" t="s">
        <v>268</v>
      </c>
      <c r="B25" s="3">
        <v>8.3000000000000007</v>
      </c>
      <c r="C25" s="18">
        <v>0.844444444444444</v>
      </c>
      <c r="D25" s="3">
        <v>2500</v>
      </c>
      <c r="E25" s="35">
        <f t="shared" si="0"/>
        <v>762.19512195121956</v>
      </c>
      <c r="F25" s="3">
        <v>218800</v>
      </c>
      <c r="G25" s="3">
        <v>350</v>
      </c>
      <c r="H25" s="3">
        <v>778400</v>
      </c>
      <c r="I25" s="3">
        <v>0</v>
      </c>
      <c r="J25" s="3">
        <v>2480</v>
      </c>
      <c r="K25" s="20">
        <v>7.6</v>
      </c>
      <c r="L25" s="20">
        <v>0</v>
      </c>
      <c r="M25" s="20">
        <v>0.6</v>
      </c>
      <c r="N25" s="20">
        <v>0.6</v>
      </c>
      <c r="O25" s="20">
        <v>0</v>
      </c>
      <c r="P25" s="20">
        <v>0</v>
      </c>
      <c r="Q25" s="20">
        <v>0</v>
      </c>
      <c r="R25" s="20">
        <v>0</v>
      </c>
      <c r="S25" s="20">
        <v>0.6</v>
      </c>
      <c r="T25" s="20">
        <v>665.2</v>
      </c>
      <c r="U25" s="12">
        <f t="shared" si="1"/>
        <v>302.4390243902439</v>
      </c>
      <c r="V25" s="12"/>
      <c r="W25" s="12">
        <f t="shared" si="2"/>
        <v>7.0857142857142854</v>
      </c>
      <c r="X25" s="12">
        <v>-57</v>
      </c>
      <c r="Y25" s="19">
        <v>-44.5</v>
      </c>
      <c r="Z25" s="3"/>
    </row>
    <row r="26" spans="1:27" s="20" customFormat="1" ht="12">
      <c r="A26" s="3" t="s">
        <v>268</v>
      </c>
      <c r="B26" s="3">
        <v>16.5</v>
      </c>
      <c r="C26" s="18">
        <v>0.93194444444444402</v>
      </c>
      <c r="D26" s="3">
        <v>2600</v>
      </c>
      <c r="E26" s="35">
        <f t="shared" si="0"/>
        <v>792.68292682926835</v>
      </c>
      <c r="F26" s="3">
        <v>217500</v>
      </c>
      <c r="G26" s="3">
        <v>320</v>
      </c>
      <c r="H26" s="3">
        <v>778500</v>
      </c>
      <c r="I26" s="3">
        <v>0</v>
      </c>
      <c r="J26" s="3">
        <v>3660</v>
      </c>
      <c r="K26" s="20">
        <v>17.100000000000001</v>
      </c>
      <c r="L26" s="20">
        <v>0</v>
      </c>
      <c r="M26" s="20">
        <v>1.3</v>
      </c>
      <c r="N26" s="20">
        <v>2.2999999999999998</v>
      </c>
      <c r="O26" s="20">
        <v>0.3</v>
      </c>
      <c r="P26" s="20">
        <v>0.4</v>
      </c>
      <c r="Q26" s="20">
        <v>0</v>
      </c>
      <c r="R26" s="20">
        <v>0</v>
      </c>
      <c r="S26" s="20">
        <v>1.3</v>
      </c>
      <c r="T26" s="20">
        <v>755</v>
      </c>
      <c r="U26" s="12">
        <f t="shared" si="1"/>
        <v>198.91304347826085</v>
      </c>
      <c r="V26" s="12">
        <f>O26/P26</f>
        <v>0.74999999999999989</v>
      </c>
      <c r="W26" s="12">
        <f t="shared" si="2"/>
        <v>11.4375</v>
      </c>
      <c r="X26" s="12">
        <v>-57.1</v>
      </c>
      <c r="Y26" s="19">
        <v>-43.1</v>
      </c>
      <c r="Z26" s="3"/>
    </row>
    <row r="27" spans="1:27" s="20" customFormat="1" ht="12">
      <c r="A27" s="3" t="s">
        <v>269</v>
      </c>
      <c r="B27" s="3">
        <v>74</v>
      </c>
      <c r="C27" s="18">
        <v>0.46666666666666701</v>
      </c>
      <c r="D27" s="3">
        <v>2800</v>
      </c>
      <c r="E27" s="35">
        <f t="shared" si="0"/>
        <v>853.65853658536594</v>
      </c>
      <c r="F27" s="3">
        <v>212400</v>
      </c>
      <c r="G27" s="3">
        <v>240</v>
      </c>
      <c r="H27" s="3">
        <v>771600</v>
      </c>
      <c r="I27" s="3">
        <v>0</v>
      </c>
      <c r="J27" s="3">
        <v>15700</v>
      </c>
      <c r="K27" s="20">
        <v>56.5</v>
      </c>
      <c r="L27" s="20">
        <v>0</v>
      </c>
      <c r="M27" s="20">
        <v>1</v>
      </c>
      <c r="N27" s="20">
        <v>9.9</v>
      </c>
      <c r="O27" s="20">
        <v>1.7</v>
      </c>
      <c r="P27" s="20">
        <v>1</v>
      </c>
      <c r="Q27" s="20">
        <v>0</v>
      </c>
      <c r="R27" s="20">
        <v>0</v>
      </c>
      <c r="S27" s="20">
        <v>1</v>
      </c>
      <c r="T27" s="20">
        <v>652.29999999999995</v>
      </c>
      <c r="U27" s="12">
        <f t="shared" si="1"/>
        <v>273.04347826086956</v>
      </c>
      <c r="V27" s="12">
        <f>O27/P27</f>
        <v>1.7</v>
      </c>
      <c r="W27" s="12">
        <f t="shared" si="2"/>
        <v>65.416666666666671</v>
      </c>
      <c r="X27" s="12">
        <v>-55.2</v>
      </c>
      <c r="Y27" s="19">
        <v>-40.700000000000003</v>
      </c>
      <c r="Z27" s="19">
        <v>-31.4</v>
      </c>
    </row>
    <row r="28" spans="1:27" s="20" customFormat="1" ht="12">
      <c r="A28" s="3" t="s">
        <v>269</v>
      </c>
      <c r="B28" s="3">
        <v>43</v>
      </c>
      <c r="C28" s="18">
        <v>0.50694444444444398</v>
      </c>
      <c r="D28" s="3">
        <v>2900</v>
      </c>
      <c r="E28" s="35">
        <f t="shared" si="0"/>
        <v>884.14634146341473</v>
      </c>
      <c r="F28" s="3">
        <v>216800</v>
      </c>
      <c r="G28" s="3">
        <v>300</v>
      </c>
      <c r="H28" s="3">
        <v>776300</v>
      </c>
      <c r="I28" s="3">
        <v>0</v>
      </c>
      <c r="J28" s="3">
        <v>6580</v>
      </c>
      <c r="K28" s="20">
        <v>18.600000000000001</v>
      </c>
      <c r="L28" s="20">
        <v>0</v>
      </c>
      <c r="M28" s="20">
        <v>0</v>
      </c>
      <c r="N28" s="20">
        <v>4</v>
      </c>
      <c r="O28" s="20">
        <v>1.3</v>
      </c>
      <c r="P28" s="20">
        <v>1.4</v>
      </c>
      <c r="Q28" s="20">
        <v>0</v>
      </c>
      <c r="R28" s="20">
        <v>0</v>
      </c>
      <c r="S28" s="20">
        <v>0</v>
      </c>
      <c r="T28" s="20">
        <v>770.9</v>
      </c>
      <c r="U28" s="12">
        <f t="shared" si="1"/>
        <v>353.76344086021504</v>
      </c>
      <c r="V28" s="12">
        <f>O28/P28</f>
        <v>0.92857142857142871</v>
      </c>
      <c r="W28" s="12">
        <f t="shared" si="2"/>
        <v>21.933333333333334</v>
      </c>
      <c r="X28" s="12">
        <v>-54</v>
      </c>
      <c r="Y28" s="19">
        <v>-39.799999999999997</v>
      </c>
      <c r="Z28" s="19">
        <v>-31.8</v>
      </c>
    </row>
    <row r="29" spans="1:27" s="20" customFormat="1" ht="12">
      <c r="A29" s="3" t="s">
        <v>269</v>
      </c>
      <c r="B29" s="3">
        <v>0</v>
      </c>
      <c r="C29" s="18">
        <v>0</v>
      </c>
      <c r="D29" s="3">
        <v>3000</v>
      </c>
      <c r="E29" s="35">
        <f t="shared" si="0"/>
        <v>914.63414634146352</v>
      </c>
      <c r="F29" s="3">
        <v>215000</v>
      </c>
      <c r="G29" s="3">
        <v>280</v>
      </c>
      <c r="H29" s="3">
        <v>774100</v>
      </c>
      <c r="I29" s="3">
        <v>0</v>
      </c>
      <c r="J29" s="3">
        <v>10600</v>
      </c>
      <c r="K29" s="20">
        <v>23.4</v>
      </c>
      <c r="L29" s="20">
        <v>0</v>
      </c>
      <c r="M29" s="20">
        <v>1.5</v>
      </c>
      <c r="N29" s="20">
        <v>5.7</v>
      </c>
      <c r="O29" s="20">
        <v>2.8</v>
      </c>
      <c r="P29" s="20">
        <v>1.9</v>
      </c>
      <c r="Q29" s="20">
        <v>0</v>
      </c>
      <c r="R29" s="20">
        <v>0</v>
      </c>
      <c r="S29" s="20">
        <v>1.5</v>
      </c>
      <c r="T29" s="20">
        <v>472.9</v>
      </c>
      <c r="U29" s="12">
        <f t="shared" si="1"/>
        <v>425.70281124497996</v>
      </c>
      <c r="V29" s="12">
        <f>O29/P29</f>
        <v>1.4736842105263157</v>
      </c>
      <c r="W29" s="12">
        <f t="shared" si="2"/>
        <v>37.857142857142854</v>
      </c>
      <c r="X29" s="12">
        <v>-53.6</v>
      </c>
      <c r="Y29" s="19">
        <v>-40.200000000000003</v>
      </c>
      <c r="Z29" s="19">
        <v>-31.7</v>
      </c>
    </row>
    <row r="30" spans="1:27">
      <c r="A30" s="3"/>
      <c r="B30" s="3"/>
      <c r="C30" s="3"/>
      <c r="D30" s="18"/>
      <c r="F30" s="3"/>
      <c r="G30" s="3"/>
      <c r="H30" s="3"/>
      <c r="I30" s="3"/>
      <c r="J30" s="3"/>
      <c r="K30" s="3"/>
      <c r="L30" s="3"/>
      <c r="M30" s="3"/>
      <c r="N30" s="3"/>
      <c r="O30" s="3"/>
      <c r="P30" s="3"/>
      <c r="Q30" s="3"/>
      <c r="R30" s="3"/>
      <c r="S30" s="3"/>
      <c r="T30" s="3"/>
      <c r="U30" s="28"/>
      <c r="V30" s="28"/>
      <c r="W30" s="28"/>
      <c r="X30" s="3"/>
      <c r="Y30" s="12"/>
      <c r="Z30" s="3"/>
      <c r="AA30" s="3"/>
    </row>
    <row r="31" spans="1:27">
      <c r="A31" s="32" t="s">
        <v>51</v>
      </c>
      <c r="B31" s="32"/>
      <c r="C31" s="32"/>
      <c r="D31" s="32"/>
      <c r="F31" s="3"/>
      <c r="G31" s="3"/>
      <c r="H31" s="3"/>
      <c r="I31" s="3"/>
      <c r="J31" s="3"/>
      <c r="K31" s="3"/>
      <c r="L31" s="3"/>
      <c r="M31" s="3"/>
      <c r="N31" s="3"/>
      <c r="O31" s="3"/>
      <c r="P31" s="3"/>
      <c r="Q31" s="3"/>
      <c r="R31" s="3"/>
      <c r="S31" s="3"/>
      <c r="T31" s="3"/>
      <c r="U31" s="28"/>
      <c r="V31" s="28"/>
      <c r="W31" s="28"/>
      <c r="X31" s="3"/>
      <c r="Y31" s="12"/>
      <c r="Z31" s="3"/>
      <c r="AA31" s="3"/>
    </row>
    <row r="32" spans="1:27">
      <c r="A32" s="61" t="s">
        <v>52</v>
      </c>
      <c r="B32" s="61"/>
      <c r="C32" s="61"/>
      <c r="D32" s="61"/>
      <c r="F32" s="3"/>
      <c r="G32" s="3"/>
      <c r="H32" s="3"/>
      <c r="I32" s="3"/>
      <c r="J32" s="3"/>
      <c r="K32" s="3"/>
      <c r="L32" s="3"/>
      <c r="M32" s="3"/>
      <c r="N32" s="3"/>
      <c r="O32" s="3"/>
      <c r="P32" s="3"/>
      <c r="Q32" s="3"/>
      <c r="R32" s="3"/>
      <c r="S32" s="3"/>
      <c r="T32" s="3"/>
      <c r="U32" s="28"/>
      <c r="V32" s="28"/>
      <c r="W32" s="28"/>
      <c r="X32" s="3"/>
      <c r="Y32" s="12"/>
      <c r="Z32" s="3"/>
      <c r="AA32" s="3"/>
    </row>
    <row r="34" spans="10:10">
      <c r="J34" s="3"/>
    </row>
    <row r="35" spans="10:10">
      <c r="J35" s="3"/>
    </row>
    <row r="36" spans="10:10">
      <c r="J36" s="3"/>
    </row>
    <row r="37" spans="10:10">
      <c r="J37" s="3"/>
    </row>
    <row r="38" spans="10:10">
      <c r="J38" s="3"/>
    </row>
    <row r="39" spans="10:10">
      <c r="J39" s="3"/>
    </row>
    <row r="40" spans="10:10">
      <c r="J40" s="3"/>
    </row>
    <row r="41" spans="10:10">
      <c r="J41" s="3"/>
    </row>
    <row r="42" spans="10:10">
      <c r="J42" s="3"/>
    </row>
    <row r="43" spans="10:10">
      <c r="J43" s="3"/>
    </row>
    <row r="44" spans="10:10">
      <c r="J44" s="3"/>
    </row>
    <row r="45" spans="10:10">
      <c r="J45" s="3"/>
    </row>
    <row r="46" spans="10:10">
      <c r="J46" s="3"/>
    </row>
    <row r="47" spans="10:10">
      <c r="J47" s="3"/>
    </row>
    <row r="48" spans="10:10">
      <c r="J48" s="3"/>
    </row>
    <row r="49" spans="10:10">
      <c r="J49" s="3"/>
    </row>
    <row r="50" spans="10:10">
      <c r="J50" s="3"/>
    </row>
    <row r="51" spans="10:10">
      <c r="J51" s="3"/>
    </row>
    <row r="52" spans="10:10">
      <c r="J52" s="3"/>
    </row>
    <row r="53" spans="10:10">
      <c r="J53" s="3"/>
    </row>
    <row r="54" spans="10:10">
      <c r="J54" s="3"/>
    </row>
    <row r="55" spans="10:10">
      <c r="J55" s="3"/>
    </row>
    <row r="56" spans="10:10">
      <c r="J56" s="3"/>
    </row>
    <row r="57" spans="10:10">
      <c r="J57" s="3"/>
    </row>
    <row r="58" spans="10:10">
      <c r="J58" s="3"/>
    </row>
    <row r="59" spans="10:10">
      <c r="J59" s="3"/>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U49"/>
  <sheetViews>
    <sheetView workbookViewId="0"/>
  </sheetViews>
  <sheetFormatPr baseColWidth="10" defaultColWidth="11.42578125" defaultRowHeight="13"/>
  <cols>
    <col min="1" max="1" width="6.28515625" style="24" bestFit="1" customWidth="1"/>
    <col min="2" max="2" width="5.7109375" style="26" bestFit="1" customWidth="1"/>
    <col min="3" max="3" width="6.5703125" style="24" bestFit="1" customWidth="1"/>
    <col min="4" max="4" width="8.7109375" style="24" bestFit="1" customWidth="1"/>
    <col min="5" max="5" width="5.7109375" style="24" bestFit="1" customWidth="1"/>
    <col min="6" max="6" width="4" style="24" customWidth="1"/>
    <col min="7" max="7" width="5" style="51" bestFit="1" customWidth="1"/>
    <col min="8" max="8" width="4.7109375" style="26" bestFit="1" customWidth="1"/>
    <col min="9" max="9" width="4.42578125" style="26" bestFit="1" customWidth="1"/>
    <col min="10" max="10" width="4.5703125" style="26" bestFit="1" customWidth="1"/>
    <col min="11" max="14" width="4.7109375" style="26" bestFit="1" customWidth="1"/>
    <col min="15" max="15" width="3.85546875" style="26" bestFit="1" customWidth="1"/>
    <col min="16" max="16" width="4.5703125" style="26" bestFit="1" customWidth="1"/>
    <col min="17" max="17" width="6.5703125" style="24" bestFit="1" customWidth="1"/>
    <col min="18" max="19" width="5.5703125" style="24" bestFit="1" customWidth="1"/>
    <col min="20" max="21" width="5.28515625" style="24" bestFit="1" customWidth="1"/>
    <col min="22" max="16384" width="11.42578125" style="24"/>
  </cols>
  <sheetData>
    <row r="1" spans="1:21" ht="14" thickBot="1">
      <c r="A1" s="63" t="s">
        <v>27</v>
      </c>
    </row>
    <row r="2" spans="1:21" ht="14">
      <c r="A2" s="106" t="s">
        <v>76</v>
      </c>
      <c r="B2" s="109" t="s">
        <v>76</v>
      </c>
      <c r="C2" s="106" t="s">
        <v>175</v>
      </c>
      <c r="D2" s="107" t="s">
        <v>305</v>
      </c>
      <c r="E2" s="107" t="s">
        <v>177</v>
      </c>
      <c r="F2" s="106" t="s">
        <v>127</v>
      </c>
      <c r="G2" s="108" t="s">
        <v>130</v>
      </c>
      <c r="H2" s="109" t="s">
        <v>131</v>
      </c>
      <c r="I2" s="109" t="s">
        <v>132</v>
      </c>
      <c r="J2" s="109" t="s">
        <v>133</v>
      </c>
      <c r="K2" s="109" t="s">
        <v>134</v>
      </c>
      <c r="L2" s="109" t="s">
        <v>303</v>
      </c>
      <c r="M2" s="109" t="s">
        <v>304</v>
      </c>
      <c r="N2" s="109" t="s">
        <v>278</v>
      </c>
      <c r="O2" s="109" t="s">
        <v>279</v>
      </c>
      <c r="P2" s="109" t="s">
        <v>280</v>
      </c>
      <c r="Q2" s="106" t="s">
        <v>186</v>
      </c>
      <c r="R2" s="109" t="s">
        <v>187</v>
      </c>
      <c r="S2" s="109" t="s">
        <v>188</v>
      </c>
      <c r="T2" s="111" t="s">
        <v>282</v>
      </c>
      <c r="U2" s="111" t="s">
        <v>154</v>
      </c>
    </row>
    <row r="3" spans="1:21"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7" t="s">
        <v>271</v>
      </c>
      <c r="R3" s="7" t="s">
        <v>271</v>
      </c>
      <c r="S3" s="7" t="s">
        <v>271</v>
      </c>
      <c r="T3" s="7" t="s">
        <v>118</v>
      </c>
      <c r="U3" s="7" t="s">
        <v>118</v>
      </c>
    </row>
    <row r="4" spans="1:21" s="20" customFormat="1" thickTop="1">
      <c r="A4" s="20">
        <v>300</v>
      </c>
      <c r="B4" s="35">
        <f>A4/3.28</f>
        <v>91.463414634146346</v>
      </c>
      <c r="C4" s="20">
        <v>371</v>
      </c>
      <c r="D4" s="21">
        <f>(C4/2.1)/1000</f>
        <v>0.17666666666666667</v>
      </c>
      <c r="E4" s="21">
        <f>0.5-D4</f>
        <v>0.32333333333333336</v>
      </c>
      <c r="F4" s="3">
        <v>146.41509433962264</v>
      </c>
      <c r="G4" s="13">
        <v>7668.4905660377372</v>
      </c>
      <c r="H4" s="12">
        <v>9.8830188679245303</v>
      </c>
      <c r="I4" s="12">
        <v>0</v>
      </c>
      <c r="J4" s="12">
        <v>3.4773584905660382</v>
      </c>
      <c r="K4" s="12">
        <v>1.0981132075471698</v>
      </c>
      <c r="L4" s="12">
        <v>0.36603773584905669</v>
      </c>
      <c r="M4" s="12">
        <v>0.91509433962264164</v>
      </c>
      <c r="N4" s="12">
        <v>0</v>
      </c>
      <c r="O4" s="12">
        <v>0</v>
      </c>
      <c r="P4" s="12">
        <v>3.4773584905660382</v>
      </c>
      <c r="Q4" s="12">
        <v>573.97260273972597</v>
      </c>
      <c r="R4" s="12">
        <v>0.4</v>
      </c>
      <c r="S4" s="12">
        <v>52.375</v>
      </c>
      <c r="T4" s="12"/>
      <c r="U4" s="12"/>
    </row>
    <row r="5" spans="1:21" s="20" customFormat="1" ht="12">
      <c r="A5" s="20">
        <v>360</v>
      </c>
      <c r="B5" s="35">
        <f t="shared" ref="B5:B43" si="0">A5/3.28</f>
        <v>109.75609756097562</v>
      </c>
      <c r="C5" s="20">
        <v>353</v>
      </c>
      <c r="D5" s="21">
        <f t="shared" ref="D5:D43" si="1">(C5/2.1)/1000</f>
        <v>0.1680952380952381</v>
      </c>
      <c r="E5" s="21">
        <f t="shared" ref="E5:E43" si="2">0.5-D5</f>
        <v>0.33190476190476192</v>
      </c>
      <c r="F5" s="3">
        <v>177.70538243626063</v>
      </c>
      <c r="G5" s="13">
        <v>8391.6430594900849</v>
      </c>
      <c r="H5" s="12">
        <v>547.92492917847028</v>
      </c>
      <c r="I5" s="12">
        <v>3.1592067988668555</v>
      </c>
      <c r="J5" s="12">
        <v>114.91614730878187</v>
      </c>
      <c r="K5" s="12">
        <v>212.25920679886684</v>
      </c>
      <c r="L5" s="12">
        <v>303.48130311614733</v>
      </c>
      <c r="M5" s="12">
        <v>162.89660056657223</v>
      </c>
      <c r="N5" s="12">
        <v>165.85835694050994</v>
      </c>
      <c r="O5" s="12">
        <v>85.29858356940511</v>
      </c>
      <c r="P5" s="12">
        <v>114.91614730878187</v>
      </c>
      <c r="Q5" s="12">
        <v>12.660113196306225</v>
      </c>
      <c r="R5" s="12">
        <v>1.8630303030303028</v>
      </c>
      <c r="S5" s="12">
        <v>47.222222222222221</v>
      </c>
      <c r="T5" s="12">
        <v>-71.900000000000006</v>
      </c>
      <c r="U5" s="12" t="s">
        <v>156</v>
      </c>
    </row>
    <row r="6" spans="1:21" s="20" customFormat="1" ht="12">
      <c r="A6" s="20">
        <v>420</v>
      </c>
      <c r="B6" s="35">
        <f t="shared" si="0"/>
        <v>128.04878048780489</v>
      </c>
      <c r="C6" s="20">
        <v>329</v>
      </c>
      <c r="D6" s="21">
        <f t="shared" si="1"/>
        <v>0.15666666666666665</v>
      </c>
      <c r="E6" s="21">
        <f t="shared" si="2"/>
        <v>0.34333333333333338</v>
      </c>
      <c r="F6" s="3">
        <v>241.06382978723411</v>
      </c>
      <c r="G6" s="13">
        <v>607.04255319148956</v>
      </c>
      <c r="H6" s="12">
        <v>8.3276595744680879</v>
      </c>
      <c r="I6" s="12">
        <v>0</v>
      </c>
      <c r="J6" s="12">
        <v>3.0680851063829793</v>
      </c>
      <c r="K6" s="12">
        <v>1.5340425531914896</v>
      </c>
      <c r="L6" s="12">
        <v>0</v>
      </c>
      <c r="M6" s="12">
        <v>1.095744680851064</v>
      </c>
      <c r="N6" s="12">
        <v>0.65744680851063841</v>
      </c>
      <c r="O6" s="12">
        <v>0.87659574468085133</v>
      </c>
      <c r="P6" s="12">
        <v>3.0680851063829793</v>
      </c>
      <c r="Q6" s="12">
        <v>53.269230769230774</v>
      </c>
      <c r="R6" s="12">
        <v>0</v>
      </c>
      <c r="S6" s="12">
        <v>2.5181818181818181</v>
      </c>
      <c r="T6" s="12"/>
      <c r="U6" s="12"/>
    </row>
    <row r="7" spans="1:21" s="20" customFormat="1" ht="12">
      <c r="A7" s="20">
        <v>480</v>
      </c>
      <c r="B7" s="35">
        <f t="shared" si="0"/>
        <v>146.34146341463415</v>
      </c>
      <c r="C7" s="20">
        <v>346</v>
      </c>
      <c r="D7" s="21">
        <f t="shared" si="1"/>
        <v>0.16476190476190475</v>
      </c>
      <c r="E7" s="21">
        <f t="shared" si="2"/>
        <v>0.33523809523809522</v>
      </c>
      <c r="F7" s="3">
        <v>203.46820809248558</v>
      </c>
      <c r="G7" s="13">
        <v>18230.751445086706</v>
      </c>
      <c r="H7" s="12">
        <v>2.2381502890173413</v>
      </c>
      <c r="I7" s="12">
        <v>0</v>
      </c>
      <c r="J7" s="12">
        <v>3.2554913294797694</v>
      </c>
      <c r="K7" s="12">
        <v>0</v>
      </c>
      <c r="L7" s="12">
        <v>0</v>
      </c>
      <c r="M7" s="12">
        <v>0</v>
      </c>
      <c r="N7" s="12">
        <v>0</v>
      </c>
      <c r="O7" s="12">
        <v>0</v>
      </c>
      <c r="P7" s="12">
        <v>3.2554913294797694</v>
      </c>
      <c r="Q7" s="12">
        <v>3318.5185185185182</v>
      </c>
      <c r="R7" s="12"/>
      <c r="S7" s="12">
        <v>89.6</v>
      </c>
      <c r="T7" s="12">
        <v>-70.2</v>
      </c>
      <c r="U7" s="12" t="s">
        <v>156</v>
      </c>
    </row>
    <row r="8" spans="1:21" s="20" customFormat="1" ht="12">
      <c r="A8" s="20">
        <v>540</v>
      </c>
      <c r="B8" s="35">
        <f t="shared" si="0"/>
        <v>164.63414634146343</v>
      </c>
      <c r="C8" s="20">
        <v>335</v>
      </c>
      <c r="D8" s="21">
        <f t="shared" si="1"/>
        <v>0.15952380952380951</v>
      </c>
      <c r="E8" s="21">
        <f t="shared" si="2"/>
        <v>0.34047619047619049</v>
      </c>
      <c r="F8" s="3">
        <v>192.08955223880599</v>
      </c>
      <c r="G8" s="13">
        <v>12080.298507462687</v>
      </c>
      <c r="H8" s="12">
        <v>14.3</v>
      </c>
      <c r="I8" s="12">
        <v>0</v>
      </c>
      <c r="J8" s="12">
        <v>3.4149253731343285</v>
      </c>
      <c r="K8" s="12">
        <v>0.85373134328358213</v>
      </c>
      <c r="L8" s="12">
        <v>0.64029850746268668</v>
      </c>
      <c r="M8" s="12">
        <v>0.64029850746268668</v>
      </c>
      <c r="N8" s="12">
        <v>0</v>
      </c>
      <c r="O8" s="12">
        <v>0</v>
      </c>
      <c r="P8" s="12">
        <v>3.4149253731343285</v>
      </c>
      <c r="Q8" s="12">
        <v>681.92771084337346</v>
      </c>
      <c r="R8" s="12">
        <v>1</v>
      </c>
      <c r="S8" s="12">
        <v>62.888888888888886</v>
      </c>
      <c r="T8" s="12"/>
      <c r="U8" s="12"/>
    </row>
    <row r="9" spans="1:21" s="20" customFormat="1" ht="12">
      <c r="A9" s="20">
        <v>600</v>
      </c>
      <c r="B9" s="35">
        <f t="shared" si="0"/>
        <v>182.92682926829269</v>
      </c>
      <c r="C9" s="20">
        <v>311</v>
      </c>
      <c r="D9" s="21">
        <f t="shared" si="1"/>
        <v>0.14809523809523811</v>
      </c>
      <c r="E9" s="21">
        <f t="shared" si="2"/>
        <v>0.35190476190476189</v>
      </c>
      <c r="F9" s="3">
        <v>308.9067524115755</v>
      </c>
      <c r="G9" s="13">
        <v>14399.80707395498</v>
      </c>
      <c r="H9" s="12">
        <v>10.930546623794211</v>
      </c>
      <c r="I9" s="12">
        <v>0</v>
      </c>
      <c r="J9" s="12">
        <v>3.5643086816720251</v>
      </c>
      <c r="K9" s="12">
        <v>0.95048231511254</v>
      </c>
      <c r="L9" s="12">
        <v>0</v>
      </c>
      <c r="M9" s="12">
        <v>0.71286173633440497</v>
      </c>
      <c r="N9" s="12">
        <v>0</v>
      </c>
      <c r="O9" s="12">
        <v>0</v>
      </c>
      <c r="P9" s="12">
        <v>3.5643086816720251</v>
      </c>
      <c r="Q9" s="12">
        <v>993.44262295081978</v>
      </c>
      <c r="R9" s="12">
        <v>0</v>
      </c>
      <c r="S9" s="12">
        <v>46.615384615384613</v>
      </c>
      <c r="T9" s="12">
        <v>-72.2</v>
      </c>
      <c r="U9" s="12" t="s">
        <v>156</v>
      </c>
    </row>
    <row r="10" spans="1:21" s="20" customFormat="1" ht="12">
      <c r="A10" s="20">
        <v>660</v>
      </c>
      <c r="B10" s="35">
        <f t="shared" si="0"/>
        <v>201.21951219512195</v>
      </c>
      <c r="C10" s="20">
        <v>246</v>
      </c>
      <c r="D10" s="21">
        <f t="shared" si="1"/>
        <v>0.11714285714285713</v>
      </c>
      <c r="E10" s="21">
        <f t="shared" si="2"/>
        <v>0.3828571428571429</v>
      </c>
      <c r="F10" s="3">
        <v>392.19512195121962</v>
      </c>
      <c r="G10" s="13">
        <v>18139.024390243907</v>
      </c>
      <c r="H10" s="12">
        <v>16.995121951219517</v>
      </c>
      <c r="I10" s="12">
        <v>0</v>
      </c>
      <c r="J10" s="12">
        <v>4.9024390243902447</v>
      </c>
      <c r="K10" s="12">
        <v>0.98048780487804899</v>
      </c>
      <c r="L10" s="12">
        <v>0</v>
      </c>
      <c r="M10" s="12">
        <v>0.65365853658536599</v>
      </c>
      <c r="N10" s="12">
        <v>0</v>
      </c>
      <c r="O10" s="12">
        <v>0</v>
      </c>
      <c r="P10" s="12">
        <v>4.9024390243902447</v>
      </c>
      <c r="Q10" s="12">
        <v>828.35820895522386</v>
      </c>
      <c r="R10" s="12">
        <v>0</v>
      </c>
      <c r="S10" s="12">
        <v>46.25</v>
      </c>
      <c r="T10" s="12"/>
      <c r="U10" s="12"/>
    </row>
    <row r="11" spans="1:21" s="20" customFormat="1" ht="12">
      <c r="A11" s="20">
        <v>720</v>
      </c>
      <c r="B11" s="35">
        <f t="shared" si="0"/>
        <v>219.51219512195124</v>
      </c>
      <c r="C11" s="20">
        <v>376</v>
      </c>
      <c r="D11" s="21">
        <f t="shared" si="1"/>
        <v>0.17904761904761904</v>
      </c>
      <c r="E11" s="21">
        <f t="shared" si="2"/>
        <v>0.32095238095238099</v>
      </c>
      <c r="F11" s="3">
        <v>250.95744680851067</v>
      </c>
      <c r="G11" s="13">
        <v>15846.170212765961</v>
      </c>
      <c r="H11" s="12">
        <v>7.3494680851063832</v>
      </c>
      <c r="I11" s="12">
        <v>0</v>
      </c>
      <c r="J11" s="12">
        <v>2.5095744680851069</v>
      </c>
      <c r="K11" s="12">
        <v>0.53776595744680855</v>
      </c>
      <c r="L11" s="12">
        <v>0</v>
      </c>
      <c r="M11" s="12">
        <v>0</v>
      </c>
      <c r="N11" s="12">
        <v>0</v>
      </c>
      <c r="O11" s="12">
        <v>0</v>
      </c>
      <c r="P11" s="12">
        <v>2.5095744680851069</v>
      </c>
      <c r="Q11" s="12">
        <v>1607.2727272727273</v>
      </c>
      <c r="R11" s="12"/>
      <c r="S11" s="12">
        <v>63.142857142857146</v>
      </c>
      <c r="T11" s="12">
        <v>-69.5</v>
      </c>
      <c r="U11" s="12" t="s">
        <v>156</v>
      </c>
    </row>
    <row r="12" spans="1:21" s="20" customFormat="1" ht="12">
      <c r="A12" s="20">
        <v>780</v>
      </c>
      <c r="B12" s="35">
        <f t="shared" si="0"/>
        <v>237.80487804878049</v>
      </c>
      <c r="C12" s="20">
        <v>375</v>
      </c>
      <c r="D12" s="21">
        <f t="shared" si="1"/>
        <v>0.17857142857142855</v>
      </c>
      <c r="E12" s="21">
        <f t="shared" si="2"/>
        <v>0.32142857142857145</v>
      </c>
      <c r="F12" s="3">
        <v>324</v>
      </c>
      <c r="G12" s="13">
        <v>25200</v>
      </c>
      <c r="H12" s="12">
        <v>15.84</v>
      </c>
      <c r="I12" s="12">
        <v>0</v>
      </c>
      <c r="J12" s="12">
        <v>2.88</v>
      </c>
      <c r="K12" s="12">
        <v>0.9</v>
      </c>
      <c r="L12" s="12">
        <v>0</v>
      </c>
      <c r="M12" s="12">
        <v>0.72</v>
      </c>
      <c r="N12" s="12">
        <v>0.54</v>
      </c>
      <c r="O12" s="12">
        <v>0</v>
      </c>
      <c r="P12" s="12">
        <v>2.88</v>
      </c>
      <c r="Q12" s="12">
        <v>1346.1538461538462</v>
      </c>
      <c r="R12" s="12">
        <v>0</v>
      </c>
      <c r="S12" s="12">
        <v>77.777777777777771</v>
      </c>
      <c r="T12" s="12"/>
      <c r="U12" s="12"/>
    </row>
    <row r="13" spans="1:21" s="20" customFormat="1" ht="12">
      <c r="A13" s="20">
        <v>840</v>
      </c>
      <c r="B13" s="35">
        <f t="shared" si="0"/>
        <v>256.09756097560978</v>
      </c>
      <c r="C13" s="20">
        <v>339</v>
      </c>
      <c r="D13" s="21">
        <f t="shared" si="1"/>
        <v>0.16142857142857142</v>
      </c>
      <c r="E13" s="21">
        <f t="shared" si="2"/>
        <v>0.33857142857142858</v>
      </c>
      <c r="F13" s="3">
        <v>272.65486725663715</v>
      </c>
      <c r="G13" s="13">
        <v>41946.902654867263</v>
      </c>
      <c r="H13" s="12">
        <v>37.123008849557522</v>
      </c>
      <c r="I13" s="12">
        <v>0</v>
      </c>
      <c r="J13" s="12">
        <v>3.3557522123893806</v>
      </c>
      <c r="K13" s="12">
        <v>2.3070796460176992</v>
      </c>
      <c r="L13" s="12">
        <v>0.62920353982300892</v>
      </c>
      <c r="M13" s="12">
        <v>1.0486725663716814</v>
      </c>
      <c r="N13" s="12">
        <v>0</v>
      </c>
      <c r="O13" s="12">
        <v>0.83893805309734515</v>
      </c>
      <c r="P13" s="12">
        <v>3.3557522123893806</v>
      </c>
      <c r="Q13" s="12">
        <v>1036.2694300518135</v>
      </c>
      <c r="R13" s="12">
        <v>0.6</v>
      </c>
      <c r="S13" s="12">
        <v>153.84615384615384</v>
      </c>
      <c r="T13" s="12">
        <v>-65.2</v>
      </c>
      <c r="U13" s="12" t="s">
        <v>156</v>
      </c>
    </row>
    <row r="14" spans="1:21" s="20" customFormat="1" ht="12">
      <c r="A14" s="20">
        <v>900</v>
      </c>
      <c r="B14" s="35">
        <f t="shared" si="0"/>
        <v>274.39024390243907</v>
      </c>
      <c r="C14" s="20">
        <v>241</v>
      </c>
      <c r="D14" s="21">
        <f t="shared" si="1"/>
        <v>0.11476190476190476</v>
      </c>
      <c r="E14" s="21">
        <f t="shared" si="2"/>
        <v>0.38523809523809527</v>
      </c>
      <c r="F14" s="3">
        <v>604.23236514522819</v>
      </c>
      <c r="G14" s="13">
        <v>33165.643153526973</v>
      </c>
      <c r="H14" s="12">
        <v>140.31618257261411</v>
      </c>
      <c r="I14" s="12">
        <v>0</v>
      </c>
      <c r="J14" s="12">
        <v>8.7278008298755196</v>
      </c>
      <c r="K14" s="12">
        <v>6.7136929460580923</v>
      </c>
      <c r="L14" s="12">
        <v>2.349792531120332</v>
      </c>
      <c r="M14" s="12">
        <v>1.6784232365145231</v>
      </c>
      <c r="N14" s="12">
        <v>2.6854771784232372</v>
      </c>
      <c r="O14" s="12">
        <v>0.6713692946058093</v>
      </c>
      <c r="P14" s="12">
        <v>8.7278008298755196</v>
      </c>
      <c r="Q14" s="12">
        <v>222.52252252252254</v>
      </c>
      <c r="R14" s="12">
        <v>1.4</v>
      </c>
      <c r="S14" s="12">
        <v>54.888888888888886</v>
      </c>
      <c r="T14" s="12"/>
      <c r="U14" s="12"/>
    </row>
    <row r="15" spans="1:21" s="20" customFormat="1" ht="12">
      <c r="A15" s="20">
        <v>960</v>
      </c>
      <c r="B15" s="35">
        <f t="shared" si="0"/>
        <v>292.6829268292683</v>
      </c>
      <c r="C15" s="20">
        <v>278</v>
      </c>
      <c r="D15" s="21">
        <f t="shared" si="1"/>
        <v>0.13238095238095238</v>
      </c>
      <c r="E15" s="21">
        <f t="shared" si="2"/>
        <v>0.36761904761904762</v>
      </c>
      <c r="F15" s="3">
        <v>472.08633093525179</v>
      </c>
      <c r="G15" s="13">
        <v>42487.769784172662</v>
      </c>
      <c r="H15" s="12">
        <v>51.096402877697841</v>
      </c>
      <c r="I15" s="12">
        <v>0</v>
      </c>
      <c r="J15" s="12">
        <v>4.1654676258992804</v>
      </c>
      <c r="K15" s="12">
        <v>3.3323741007194245</v>
      </c>
      <c r="L15" s="12">
        <v>0</v>
      </c>
      <c r="M15" s="12">
        <v>0</v>
      </c>
      <c r="N15" s="12">
        <v>1.1107913669064751</v>
      </c>
      <c r="O15" s="12">
        <v>0.83309352517985613</v>
      </c>
      <c r="P15" s="12">
        <v>4.1654676258992804</v>
      </c>
      <c r="Q15" s="12">
        <v>768.84422110552771</v>
      </c>
      <c r="R15" s="12"/>
      <c r="S15" s="12">
        <v>90</v>
      </c>
      <c r="T15" s="12">
        <v>-61.2</v>
      </c>
      <c r="U15" s="12" t="s">
        <v>156</v>
      </c>
    </row>
    <row r="16" spans="1:21" s="20" customFormat="1" ht="12">
      <c r="A16" s="20">
        <v>1080</v>
      </c>
      <c r="B16" s="35">
        <f t="shared" si="0"/>
        <v>329.26829268292687</v>
      </c>
      <c r="C16" s="20">
        <v>374</v>
      </c>
      <c r="D16" s="21">
        <f t="shared" si="1"/>
        <v>0.17809523809523808</v>
      </c>
      <c r="E16" s="21">
        <f t="shared" si="2"/>
        <v>0.32190476190476192</v>
      </c>
      <c r="F16" s="3">
        <v>596.47058823529414</v>
      </c>
      <c r="G16" s="13">
        <v>54043.850267379683</v>
      </c>
      <c r="H16" s="12">
        <v>60.912299465240658</v>
      </c>
      <c r="I16" s="12">
        <v>0</v>
      </c>
      <c r="J16" s="12">
        <v>2.3497326203208559</v>
      </c>
      <c r="K16" s="12">
        <v>2.3497326203208559</v>
      </c>
      <c r="L16" s="12">
        <v>0</v>
      </c>
      <c r="M16" s="12">
        <v>0</v>
      </c>
      <c r="N16" s="12">
        <v>0</v>
      </c>
      <c r="O16" s="12">
        <v>0</v>
      </c>
      <c r="P16" s="12">
        <v>2.3497326203208559</v>
      </c>
      <c r="Q16" s="12">
        <v>854.28571428571433</v>
      </c>
      <c r="R16" s="12"/>
      <c r="S16" s="12">
        <v>90.606060606060609</v>
      </c>
      <c r="T16" s="12">
        <v>-61.3</v>
      </c>
      <c r="U16" s="12" t="s">
        <v>156</v>
      </c>
    </row>
    <row r="17" spans="1:21" s="20" customFormat="1" ht="12">
      <c r="A17" s="20">
        <v>1140</v>
      </c>
      <c r="B17" s="35">
        <f t="shared" si="0"/>
        <v>347.5609756097561</v>
      </c>
      <c r="C17" s="20">
        <v>415</v>
      </c>
      <c r="D17" s="21">
        <f t="shared" si="1"/>
        <v>0.19761904761904761</v>
      </c>
      <c r="E17" s="21">
        <f t="shared" si="2"/>
        <v>0.30238095238095242</v>
      </c>
      <c r="F17" s="3">
        <v>520.2409638554218</v>
      </c>
      <c r="G17" s="13">
        <v>41619.277108433744</v>
      </c>
      <c r="H17" s="12">
        <v>91.348192771084356</v>
      </c>
      <c r="I17" s="12">
        <v>0</v>
      </c>
      <c r="J17" s="12">
        <v>1.37710843373494</v>
      </c>
      <c r="K17" s="12">
        <v>6.7325301204819299</v>
      </c>
      <c r="L17" s="12">
        <v>0.45903614457831332</v>
      </c>
      <c r="M17" s="12">
        <v>0.91807228915662664</v>
      </c>
      <c r="N17" s="12">
        <v>0.45903614457831332</v>
      </c>
      <c r="O17" s="12">
        <v>0.30602409638554223</v>
      </c>
      <c r="P17" s="12">
        <v>1.37710843373494</v>
      </c>
      <c r="Q17" s="12">
        <v>448.84488448844883</v>
      </c>
      <c r="R17" s="12">
        <v>0.5</v>
      </c>
      <c r="S17" s="12">
        <v>80</v>
      </c>
      <c r="T17" s="12"/>
      <c r="U17" s="12"/>
    </row>
    <row r="18" spans="1:21" s="20" customFormat="1" ht="12">
      <c r="A18" s="20">
        <v>1200</v>
      </c>
      <c r="B18" s="35">
        <f t="shared" si="0"/>
        <v>365.85365853658539</v>
      </c>
      <c r="C18" s="20">
        <v>378</v>
      </c>
      <c r="D18" s="21">
        <f t="shared" si="1"/>
        <v>0.18</v>
      </c>
      <c r="E18" s="21">
        <f t="shared" si="2"/>
        <v>0.32</v>
      </c>
      <c r="F18" s="3">
        <v>764.44444444444446</v>
      </c>
      <c r="G18" s="13">
        <v>52977.777777777781</v>
      </c>
      <c r="H18" s="12">
        <v>307.37777777777779</v>
      </c>
      <c r="I18" s="12">
        <v>0</v>
      </c>
      <c r="J18" s="12">
        <v>4.6222222222222227</v>
      </c>
      <c r="K18" s="12">
        <v>16.177777777777777</v>
      </c>
      <c r="L18" s="12">
        <v>2.4888888888888889</v>
      </c>
      <c r="M18" s="12">
        <v>1.7777777777777779</v>
      </c>
      <c r="N18" s="12">
        <v>2.3111111111111113</v>
      </c>
      <c r="O18" s="12">
        <v>0.88888888888888895</v>
      </c>
      <c r="P18" s="12">
        <v>4.6222222222222227</v>
      </c>
      <c r="Q18" s="12">
        <v>169.8005698005698</v>
      </c>
      <c r="R18" s="12">
        <v>1.4</v>
      </c>
      <c r="S18" s="12">
        <v>69.302325581395351</v>
      </c>
      <c r="T18" s="12">
        <v>-59.6</v>
      </c>
      <c r="U18" s="12" t="s">
        <v>156</v>
      </c>
    </row>
    <row r="19" spans="1:21" s="20" customFormat="1" ht="12">
      <c r="A19" s="20">
        <v>1260</v>
      </c>
      <c r="B19" s="35">
        <f t="shared" si="0"/>
        <v>384.14634146341467</v>
      </c>
      <c r="C19" s="20">
        <v>382</v>
      </c>
      <c r="D19" s="21">
        <f t="shared" si="1"/>
        <v>0.1819047619047619</v>
      </c>
      <c r="E19" s="21">
        <f t="shared" si="2"/>
        <v>0.3180952380952381</v>
      </c>
      <c r="F19" s="3">
        <v>856.85863874345557</v>
      </c>
      <c r="G19" s="13">
        <v>38820.942408376963</v>
      </c>
      <c r="H19" s="12">
        <v>226.98010471204188</v>
      </c>
      <c r="I19" s="12">
        <v>0.87434554973821987</v>
      </c>
      <c r="J19" s="12">
        <v>3.1476439790575919</v>
      </c>
      <c r="K19" s="12">
        <v>11.716230366492148</v>
      </c>
      <c r="L19" s="12">
        <v>0.34973821989528797</v>
      </c>
      <c r="M19" s="12">
        <v>1.7486910994764397</v>
      </c>
      <c r="N19" s="12">
        <v>1.5738219895287959</v>
      </c>
      <c r="O19" s="12">
        <v>0</v>
      </c>
      <c r="P19" s="12">
        <v>3.1476439790575919</v>
      </c>
      <c r="Q19" s="12">
        <v>168.693009118541</v>
      </c>
      <c r="R19" s="12">
        <v>0.2</v>
      </c>
      <c r="S19" s="12">
        <v>45.306122448979593</v>
      </c>
      <c r="T19" s="12"/>
      <c r="U19" s="12"/>
    </row>
    <row r="20" spans="1:21" s="20" customFormat="1" ht="12">
      <c r="A20" s="20">
        <v>1320</v>
      </c>
      <c r="B20" s="35">
        <f t="shared" si="0"/>
        <v>402.4390243902439</v>
      </c>
      <c r="C20" s="20">
        <v>302</v>
      </c>
      <c r="D20" s="21">
        <f t="shared" si="1"/>
        <v>0.1438095238095238</v>
      </c>
      <c r="E20" s="21">
        <f t="shared" si="2"/>
        <v>0.35619047619047617</v>
      </c>
      <c r="F20" s="3">
        <v>866.88741721854296</v>
      </c>
      <c r="G20" s="13">
        <v>40372.185430463578</v>
      </c>
      <c r="H20" s="12">
        <v>144.15099337748345</v>
      </c>
      <c r="I20" s="12">
        <v>0</v>
      </c>
      <c r="J20" s="12">
        <v>4.7059602649006615</v>
      </c>
      <c r="K20" s="12">
        <v>10.154966887417217</v>
      </c>
      <c r="L20" s="12">
        <v>4.2105960264900659</v>
      </c>
      <c r="M20" s="12">
        <v>1.9814569536423843</v>
      </c>
      <c r="N20" s="12">
        <v>3.2198675496688742</v>
      </c>
      <c r="O20" s="12">
        <v>0.74304635761589399</v>
      </c>
      <c r="P20" s="12">
        <v>4.7059602649006615</v>
      </c>
      <c r="Q20" s="12">
        <v>271.21464226289515</v>
      </c>
      <c r="R20" s="12">
        <v>2.125</v>
      </c>
      <c r="S20" s="12">
        <v>46.571428571428569</v>
      </c>
      <c r="T20" s="12">
        <v>-58.9</v>
      </c>
      <c r="U20" s="12" t="s">
        <v>156</v>
      </c>
    </row>
    <row r="21" spans="1:21" s="20" customFormat="1" ht="12">
      <c r="A21" s="20">
        <v>1380</v>
      </c>
      <c r="B21" s="35">
        <f t="shared" si="0"/>
        <v>420.73170731707319</v>
      </c>
      <c r="C21" s="20">
        <v>398</v>
      </c>
      <c r="D21" s="21">
        <f t="shared" si="1"/>
        <v>0.18952380952380951</v>
      </c>
      <c r="E21" s="21">
        <f t="shared" si="2"/>
        <v>0.31047619047619046</v>
      </c>
      <c r="F21" s="3">
        <v>294.8743718592965</v>
      </c>
      <c r="G21" s="13">
        <v>45869.346733668339</v>
      </c>
      <c r="H21" s="12">
        <v>32.436180904522615</v>
      </c>
      <c r="I21" s="12">
        <v>0</v>
      </c>
      <c r="J21" s="12">
        <v>2.2934673366834173</v>
      </c>
      <c r="K21" s="12">
        <v>3.1125628140703516</v>
      </c>
      <c r="L21" s="12">
        <v>0.9829145728643216</v>
      </c>
      <c r="M21" s="12">
        <v>0.65527638190954773</v>
      </c>
      <c r="N21" s="12">
        <v>0</v>
      </c>
      <c r="O21" s="12">
        <v>0</v>
      </c>
      <c r="P21" s="12">
        <v>2.2934673366834173</v>
      </c>
      <c r="Q21" s="12">
        <v>1320.7547169811321</v>
      </c>
      <c r="R21" s="12">
        <v>1.5</v>
      </c>
      <c r="S21" s="12">
        <v>155.55555555555554</v>
      </c>
      <c r="T21" s="12"/>
      <c r="U21" s="12"/>
    </row>
    <row r="22" spans="1:21" s="20" customFormat="1" ht="12">
      <c r="A22" s="20">
        <v>1440</v>
      </c>
      <c r="B22" s="35">
        <f t="shared" si="0"/>
        <v>439.02439024390247</v>
      </c>
      <c r="C22" s="20">
        <v>397</v>
      </c>
      <c r="D22" s="21">
        <f t="shared" si="1"/>
        <v>0.18904761904761905</v>
      </c>
      <c r="E22" s="21">
        <f t="shared" si="2"/>
        <v>0.31095238095238098</v>
      </c>
      <c r="F22" s="3">
        <v>493.45088161209071</v>
      </c>
      <c r="G22" s="13">
        <v>47371.284634760712</v>
      </c>
      <c r="H22" s="12">
        <v>41.120906801007564</v>
      </c>
      <c r="I22" s="12">
        <v>0.98690176322418144</v>
      </c>
      <c r="J22" s="12">
        <v>3.1251889168765743</v>
      </c>
      <c r="K22" s="12">
        <v>2.1382871536523931</v>
      </c>
      <c r="L22" s="12">
        <v>0</v>
      </c>
      <c r="M22" s="12">
        <v>0</v>
      </c>
      <c r="N22" s="12">
        <v>0</v>
      </c>
      <c r="O22" s="12">
        <v>0</v>
      </c>
      <c r="P22" s="12">
        <v>3.1251889168765743</v>
      </c>
      <c r="Q22" s="12">
        <v>1070.6319702602232</v>
      </c>
      <c r="R22" s="12"/>
      <c r="S22" s="12">
        <v>96</v>
      </c>
      <c r="T22" s="12">
        <v>-59.1</v>
      </c>
      <c r="U22" s="12" t="s">
        <v>156</v>
      </c>
    </row>
    <row r="23" spans="1:21" s="20" customFormat="1" ht="12">
      <c r="A23" s="20">
        <v>1500</v>
      </c>
      <c r="B23" s="35">
        <f t="shared" si="0"/>
        <v>457.31707317073176</v>
      </c>
      <c r="C23" s="20">
        <v>345</v>
      </c>
      <c r="D23" s="21">
        <f t="shared" si="1"/>
        <v>0.16428571428571428</v>
      </c>
      <c r="E23" s="21">
        <f t="shared" si="2"/>
        <v>0.33571428571428574</v>
      </c>
      <c r="F23" s="3">
        <v>245.21739130434787</v>
      </c>
      <c r="G23" s="13">
        <v>30856.521739130436</v>
      </c>
      <c r="H23" s="12">
        <v>58.85217391304348</v>
      </c>
      <c r="I23" s="12">
        <v>0</v>
      </c>
      <c r="J23" s="12">
        <v>4.4956521739130437</v>
      </c>
      <c r="K23" s="12">
        <v>3.269565217391305</v>
      </c>
      <c r="L23" s="12">
        <v>0.61304347826086958</v>
      </c>
      <c r="M23" s="12">
        <v>0</v>
      </c>
      <c r="N23" s="12">
        <v>0.61304347826086958</v>
      </c>
      <c r="O23" s="12">
        <v>0.40869565217391313</v>
      </c>
      <c r="P23" s="12">
        <v>4.4956521739130437</v>
      </c>
      <c r="Q23" s="12">
        <v>487.09677419354841</v>
      </c>
      <c r="R23" s="12"/>
      <c r="S23" s="12">
        <v>125.83333333333333</v>
      </c>
      <c r="T23" s="12"/>
      <c r="U23" s="12"/>
    </row>
    <row r="24" spans="1:21" s="20" customFormat="1" ht="12">
      <c r="A24" s="20">
        <v>1560</v>
      </c>
      <c r="B24" s="35">
        <f t="shared" si="0"/>
        <v>475.60975609756099</v>
      </c>
      <c r="C24" s="20">
        <v>402</v>
      </c>
      <c r="D24" s="21">
        <f t="shared" si="1"/>
        <v>0.19142857142857142</v>
      </c>
      <c r="E24" s="21">
        <f t="shared" si="2"/>
        <v>0.30857142857142861</v>
      </c>
      <c r="F24" s="3">
        <v>209.55223880597021</v>
      </c>
      <c r="G24" s="13">
        <v>26435.820895522393</v>
      </c>
      <c r="H24" s="12">
        <v>44.005970149253741</v>
      </c>
      <c r="I24" s="12">
        <v>0</v>
      </c>
      <c r="J24" s="12">
        <v>2.095522388059702</v>
      </c>
      <c r="K24" s="12">
        <v>1.4507462686567167</v>
      </c>
      <c r="L24" s="12">
        <v>0</v>
      </c>
      <c r="M24" s="12">
        <v>0</v>
      </c>
      <c r="N24" s="12">
        <v>0</v>
      </c>
      <c r="O24" s="12">
        <v>0</v>
      </c>
      <c r="P24" s="12">
        <v>2.095522388059702</v>
      </c>
      <c r="Q24" s="12">
        <v>573.42657342657344</v>
      </c>
      <c r="R24" s="12"/>
      <c r="S24" s="12">
        <v>126.15384615384616</v>
      </c>
      <c r="T24" s="12">
        <v>-58.2</v>
      </c>
      <c r="U24" s="12" t="s">
        <v>156</v>
      </c>
    </row>
    <row r="25" spans="1:21" s="20" customFormat="1" ht="12">
      <c r="A25" s="20">
        <v>1620</v>
      </c>
      <c r="B25" s="35">
        <f t="shared" si="0"/>
        <v>493.90243902439028</v>
      </c>
      <c r="C25" s="20">
        <v>319</v>
      </c>
      <c r="D25" s="21">
        <f t="shared" si="1"/>
        <v>0.1519047619047619</v>
      </c>
      <c r="E25" s="21">
        <f t="shared" si="2"/>
        <v>0.34809523809523812</v>
      </c>
      <c r="F25" s="3">
        <v>595.79937304075236</v>
      </c>
      <c r="G25" s="13">
        <v>39414.420062695928</v>
      </c>
      <c r="H25" s="12">
        <v>49.268025078369909</v>
      </c>
      <c r="I25" s="12">
        <v>0</v>
      </c>
      <c r="J25" s="12">
        <v>3.2081504702194357</v>
      </c>
      <c r="K25" s="12">
        <v>1.833228840125392</v>
      </c>
      <c r="L25" s="12">
        <v>0</v>
      </c>
      <c r="M25" s="12">
        <v>0</v>
      </c>
      <c r="N25" s="12">
        <v>0.916614420062696</v>
      </c>
      <c r="O25" s="12">
        <v>0</v>
      </c>
      <c r="P25" s="12">
        <v>3.2081504702194357</v>
      </c>
      <c r="Q25" s="12">
        <v>751.09170305676855</v>
      </c>
      <c r="R25" s="12"/>
      <c r="S25" s="12">
        <v>66.15384615384616</v>
      </c>
      <c r="T25" s="12"/>
      <c r="U25" s="12"/>
    </row>
    <row r="26" spans="1:21" s="20" customFormat="1" ht="12">
      <c r="A26" s="20">
        <v>1680</v>
      </c>
      <c r="B26" s="35">
        <f t="shared" si="0"/>
        <v>512.19512195121956</v>
      </c>
      <c r="C26" s="20">
        <v>374</v>
      </c>
      <c r="D26" s="21">
        <f t="shared" si="1"/>
        <v>0.17809523809523808</v>
      </c>
      <c r="E26" s="21">
        <f t="shared" si="2"/>
        <v>0.32190476190476192</v>
      </c>
      <c r="F26" s="3">
        <v>253.04812834224603</v>
      </c>
      <c r="G26" s="13">
        <v>33800</v>
      </c>
      <c r="H26" s="12">
        <v>28.919786096256686</v>
      </c>
      <c r="I26" s="12">
        <v>0</v>
      </c>
      <c r="J26" s="12">
        <v>3.2534759358288778</v>
      </c>
      <c r="K26" s="12">
        <v>1.8074866310160429</v>
      </c>
      <c r="L26" s="12">
        <v>0</v>
      </c>
      <c r="M26" s="12">
        <v>0</v>
      </c>
      <c r="N26" s="12">
        <v>0</v>
      </c>
      <c r="O26" s="12">
        <v>0</v>
      </c>
      <c r="P26" s="12">
        <v>3.2534759358288778</v>
      </c>
      <c r="Q26" s="12">
        <v>1050.5617977528088</v>
      </c>
      <c r="R26" s="12"/>
      <c r="S26" s="12">
        <v>133.57142857142858</v>
      </c>
      <c r="T26" s="12">
        <v>-59.3</v>
      </c>
      <c r="U26" s="12" t="s">
        <v>156</v>
      </c>
    </row>
    <row r="27" spans="1:21" s="20" customFormat="1" ht="12">
      <c r="A27" s="20">
        <v>1740</v>
      </c>
      <c r="B27" s="35">
        <f t="shared" si="0"/>
        <v>530.48780487804879</v>
      </c>
      <c r="C27" s="20">
        <v>294</v>
      </c>
      <c r="D27" s="21">
        <f t="shared" si="1"/>
        <v>0.14000000000000001</v>
      </c>
      <c r="E27" s="21">
        <f t="shared" si="2"/>
        <v>0.36</v>
      </c>
      <c r="F27" s="3">
        <v>257.14285714285711</v>
      </c>
      <c r="G27" s="13">
        <v>15917.142857142857</v>
      </c>
      <c r="H27" s="12">
        <v>11.571428571428569</v>
      </c>
      <c r="I27" s="12">
        <v>0</v>
      </c>
      <c r="J27" s="12">
        <v>3.0857142857142854</v>
      </c>
      <c r="K27" s="12">
        <v>1.2857142857142856</v>
      </c>
      <c r="L27" s="12">
        <v>0</v>
      </c>
      <c r="M27" s="12">
        <v>0</v>
      </c>
      <c r="N27" s="12">
        <v>0</v>
      </c>
      <c r="O27" s="12">
        <v>0</v>
      </c>
      <c r="P27" s="12">
        <v>3.0857142857142854</v>
      </c>
      <c r="Q27" s="12">
        <v>1085.9649122807018</v>
      </c>
      <c r="R27" s="12"/>
      <c r="S27" s="12">
        <v>61.9</v>
      </c>
      <c r="T27" s="12"/>
      <c r="U27" s="12"/>
    </row>
    <row r="28" spans="1:21" s="20" customFormat="1" ht="12">
      <c r="A28" s="20">
        <v>1800</v>
      </c>
      <c r="B28" s="35">
        <f t="shared" si="0"/>
        <v>548.78048780487813</v>
      </c>
      <c r="C28" s="20">
        <v>259</v>
      </c>
      <c r="D28" s="21">
        <f t="shared" si="1"/>
        <v>0.12333333333333332</v>
      </c>
      <c r="E28" s="21">
        <f t="shared" si="2"/>
        <v>0.37666666666666671</v>
      </c>
      <c r="F28" s="3">
        <v>305.40540540540547</v>
      </c>
      <c r="G28" s="13">
        <v>19851.351351351354</v>
      </c>
      <c r="H28" s="12">
        <v>7.9405405405405425</v>
      </c>
      <c r="I28" s="12">
        <v>2.443243243243244</v>
      </c>
      <c r="J28" s="12">
        <v>4.275675675675676</v>
      </c>
      <c r="K28" s="12">
        <v>0</v>
      </c>
      <c r="L28" s="12">
        <v>0</v>
      </c>
      <c r="M28" s="12">
        <v>0</v>
      </c>
      <c r="N28" s="12">
        <v>0</v>
      </c>
      <c r="O28" s="12">
        <v>0</v>
      </c>
      <c r="P28" s="12">
        <v>4.275675675675676</v>
      </c>
      <c r="Q28" s="12">
        <v>1625</v>
      </c>
      <c r="R28" s="12"/>
      <c r="S28" s="12">
        <v>65</v>
      </c>
      <c r="T28" s="12">
        <v>-58.6</v>
      </c>
      <c r="U28" s="12" t="s">
        <v>156</v>
      </c>
    </row>
    <row r="29" spans="1:21" s="20" customFormat="1" ht="12">
      <c r="A29" s="20">
        <v>1860</v>
      </c>
      <c r="B29" s="35">
        <f t="shared" si="0"/>
        <v>567.07317073170736</v>
      </c>
      <c r="C29" s="20">
        <v>363</v>
      </c>
      <c r="D29" s="21">
        <f t="shared" si="1"/>
        <v>0.17285714285714285</v>
      </c>
      <c r="E29" s="21">
        <f t="shared" si="2"/>
        <v>0.32714285714285718</v>
      </c>
      <c r="F29" s="3">
        <v>246.0330578512397</v>
      </c>
      <c r="G29" s="13">
        <v>31984.297520661163</v>
      </c>
      <c r="H29" s="12">
        <v>3.4066115702479345</v>
      </c>
      <c r="I29" s="12">
        <v>0</v>
      </c>
      <c r="J29" s="12">
        <v>1.8925619834710747</v>
      </c>
      <c r="K29" s="12">
        <v>0</v>
      </c>
      <c r="L29" s="12">
        <v>0</v>
      </c>
      <c r="M29" s="12">
        <v>0</v>
      </c>
      <c r="N29" s="12">
        <v>0</v>
      </c>
      <c r="O29" s="12">
        <v>0</v>
      </c>
      <c r="P29" s="12">
        <v>1.8925619834710747</v>
      </c>
      <c r="Q29" s="12">
        <v>6035.7142857142862</v>
      </c>
      <c r="R29" s="12"/>
      <c r="S29" s="12">
        <v>130</v>
      </c>
      <c r="T29" s="12"/>
      <c r="U29" s="12"/>
    </row>
    <row r="30" spans="1:21" s="20" customFormat="1" ht="12">
      <c r="A30" s="20">
        <v>1920</v>
      </c>
      <c r="B30" s="35">
        <f t="shared" si="0"/>
        <v>585.36585365853659</v>
      </c>
      <c r="C30" s="20">
        <v>312</v>
      </c>
      <c r="D30" s="21">
        <f t="shared" si="1"/>
        <v>0.14857142857142855</v>
      </c>
      <c r="E30" s="21">
        <f t="shared" si="2"/>
        <v>0.35142857142857142</v>
      </c>
      <c r="F30" s="3">
        <v>402.11538461538464</v>
      </c>
      <c r="G30" s="13">
        <v>19632.692307692309</v>
      </c>
      <c r="H30" s="12">
        <v>27.438461538461542</v>
      </c>
      <c r="I30" s="12">
        <v>0</v>
      </c>
      <c r="J30" s="12">
        <v>3.0750000000000002</v>
      </c>
      <c r="K30" s="12">
        <v>0.70961538461538476</v>
      </c>
      <c r="L30" s="12">
        <v>0</v>
      </c>
      <c r="M30" s="12">
        <v>0</v>
      </c>
      <c r="N30" s="12">
        <v>0</v>
      </c>
      <c r="O30" s="12">
        <v>0</v>
      </c>
      <c r="P30" s="12">
        <v>3.0750000000000002</v>
      </c>
      <c r="Q30" s="12">
        <v>643.41085271317831</v>
      </c>
      <c r="R30" s="12"/>
      <c r="S30" s="12">
        <v>48.823529411764703</v>
      </c>
      <c r="T30" s="12">
        <v>-58.1</v>
      </c>
      <c r="U30" s="12" t="s">
        <v>156</v>
      </c>
    </row>
    <row r="31" spans="1:21" s="20" customFormat="1" ht="12">
      <c r="A31" s="20">
        <v>1980</v>
      </c>
      <c r="B31" s="35">
        <f t="shared" si="0"/>
        <v>603.65853658536594</v>
      </c>
      <c r="C31" s="20">
        <v>348</v>
      </c>
      <c r="D31" s="21">
        <f t="shared" si="1"/>
        <v>0.1657142857142857</v>
      </c>
      <c r="E31" s="21">
        <f t="shared" si="2"/>
        <v>0.3342857142857143</v>
      </c>
      <c r="F31" s="3">
        <v>302.58620689655174</v>
      </c>
      <c r="G31" s="13">
        <v>6919.1379310344837</v>
      </c>
      <c r="H31" s="12">
        <v>18.760344827586209</v>
      </c>
      <c r="I31" s="12">
        <v>0</v>
      </c>
      <c r="J31" s="12">
        <v>2.2189655172413798</v>
      </c>
      <c r="K31" s="12">
        <v>0.8068965517241381</v>
      </c>
      <c r="L31" s="12">
        <v>0</v>
      </c>
      <c r="M31" s="12">
        <v>0</v>
      </c>
      <c r="N31" s="12">
        <v>0</v>
      </c>
      <c r="O31" s="12">
        <v>0</v>
      </c>
      <c r="P31" s="12">
        <v>2.2189655172413798</v>
      </c>
      <c r="Q31" s="12">
        <v>329.80769230769232</v>
      </c>
      <c r="R31" s="12"/>
      <c r="S31" s="12">
        <v>22.866666666666667</v>
      </c>
      <c r="T31" s="12"/>
      <c r="U31" s="12"/>
    </row>
    <row r="32" spans="1:21" s="20" customFormat="1" ht="12">
      <c r="A32" s="20">
        <v>2040</v>
      </c>
      <c r="B32" s="35">
        <f t="shared" si="0"/>
        <v>621.95121951219517</v>
      </c>
      <c r="C32" s="20">
        <v>311</v>
      </c>
      <c r="D32" s="21">
        <f t="shared" si="1"/>
        <v>0.14809523809523811</v>
      </c>
      <c r="E32" s="21">
        <f t="shared" si="2"/>
        <v>0.35190476190476189</v>
      </c>
      <c r="F32" s="3">
        <v>380.19292604501601</v>
      </c>
      <c r="G32" s="13">
        <v>17750.257234726683</v>
      </c>
      <c r="H32" s="12">
        <v>3.0890675241157552</v>
      </c>
      <c r="I32" s="12">
        <v>0</v>
      </c>
      <c r="J32" s="12">
        <v>3.3266881028938897</v>
      </c>
      <c r="K32" s="12">
        <v>0</v>
      </c>
      <c r="L32" s="12">
        <v>0</v>
      </c>
      <c r="M32" s="12">
        <v>0</v>
      </c>
      <c r="N32" s="12">
        <v>0</v>
      </c>
      <c r="O32" s="12">
        <v>0</v>
      </c>
      <c r="P32" s="12">
        <v>3.3266881028938897</v>
      </c>
      <c r="Q32" s="12">
        <v>2766.6666666666665</v>
      </c>
      <c r="R32" s="12"/>
      <c r="S32" s="12">
        <v>46.6875</v>
      </c>
      <c r="T32" s="12">
        <v>-58</v>
      </c>
      <c r="U32" s="12" t="s">
        <v>156</v>
      </c>
    </row>
    <row r="33" spans="1:21" s="20" customFormat="1" ht="12">
      <c r="A33" s="20">
        <v>2100</v>
      </c>
      <c r="B33" s="35">
        <f t="shared" si="0"/>
        <v>640.2439024390244</v>
      </c>
      <c r="C33" s="20">
        <v>300</v>
      </c>
      <c r="D33" s="21">
        <f t="shared" si="1"/>
        <v>0.14285714285714285</v>
      </c>
      <c r="E33" s="21">
        <f t="shared" si="2"/>
        <v>0.35714285714285715</v>
      </c>
      <c r="F33" s="3">
        <v>250</v>
      </c>
      <c r="G33" s="13">
        <v>18725</v>
      </c>
      <c r="H33" s="12">
        <v>3.5</v>
      </c>
      <c r="I33" s="12">
        <v>0</v>
      </c>
      <c r="J33" s="12">
        <v>3.5</v>
      </c>
      <c r="K33" s="12">
        <v>0.75</v>
      </c>
      <c r="L33" s="12">
        <v>0</v>
      </c>
      <c r="M33" s="12">
        <v>0</v>
      </c>
      <c r="N33" s="12">
        <v>0</v>
      </c>
      <c r="O33" s="12">
        <v>0</v>
      </c>
      <c r="P33" s="12">
        <v>3.5</v>
      </c>
      <c r="Q33" s="12">
        <v>2675</v>
      </c>
      <c r="R33" s="12"/>
      <c r="S33" s="12">
        <v>74.900000000000006</v>
      </c>
      <c r="T33" s="12"/>
      <c r="U33" s="12"/>
    </row>
    <row r="34" spans="1:21" s="20" customFormat="1" ht="12">
      <c r="A34" s="20">
        <v>2160</v>
      </c>
      <c r="B34" s="35">
        <f t="shared" si="0"/>
        <v>658.53658536585374</v>
      </c>
      <c r="C34" s="20">
        <v>272</v>
      </c>
      <c r="D34" s="21">
        <f t="shared" si="1"/>
        <v>0.12952380952380951</v>
      </c>
      <c r="E34" s="21">
        <f t="shared" si="2"/>
        <v>0.37047619047619051</v>
      </c>
      <c r="F34" s="3">
        <v>286.02941176470591</v>
      </c>
      <c r="G34" s="13">
        <v>15045.147058823532</v>
      </c>
      <c r="H34" s="12">
        <v>15.731617647058824</v>
      </c>
      <c r="I34" s="12">
        <v>1.4301470588235297</v>
      </c>
      <c r="J34" s="12">
        <v>2.5742647058823533</v>
      </c>
      <c r="K34" s="12">
        <v>0.85808823529411782</v>
      </c>
      <c r="L34" s="12">
        <v>0</v>
      </c>
      <c r="M34" s="12">
        <v>0</v>
      </c>
      <c r="N34" s="12">
        <v>0</v>
      </c>
      <c r="O34" s="12">
        <v>0</v>
      </c>
      <c r="P34" s="12">
        <v>2.5742647058823533</v>
      </c>
      <c r="Q34" s="12">
        <v>821.875</v>
      </c>
      <c r="R34" s="12"/>
      <c r="S34" s="12">
        <v>52.6</v>
      </c>
      <c r="T34" s="12">
        <v>-57.2</v>
      </c>
      <c r="U34" s="12" t="s">
        <v>156</v>
      </c>
    </row>
    <row r="35" spans="1:21" s="20" customFormat="1" ht="12">
      <c r="A35" s="20">
        <v>2220</v>
      </c>
      <c r="B35" s="35">
        <f t="shared" si="0"/>
        <v>676.82926829268297</v>
      </c>
      <c r="C35" s="20">
        <v>227</v>
      </c>
      <c r="D35" s="21">
        <f t="shared" si="1"/>
        <v>0.10809523809523809</v>
      </c>
      <c r="E35" s="21">
        <f t="shared" si="2"/>
        <v>0.39190476190476192</v>
      </c>
      <c r="F35" s="3">
        <v>398.81057268722475</v>
      </c>
      <c r="G35" s="13">
        <v>21245.726872246698</v>
      </c>
      <c r="H35" s="12">
        <v>50.032599118942741</v>
      </c>
      <c r="I35" s="12">
        <v>0</v>
      </c>
      <c r="J35" s="12">
        <v>3.9881057268722473</v>
      </c>
      <c r="K35" s="12">
        <v>1.0876651982378855</v>
      </c>
      <c r="L35" s="12">
        <v>0</v>
      </c>
      <c r="M35" s="12">
        <v>0</v>
      </c>
      <c r="N35" s="12">
        <v>0</v>
      </c>
      <c r="O35" s="12">
        <v>0</v>
      </c>
      <c r="P35" s="12">
        <v>3.9881057268722473</v>
      </c>
      <c r="Q35" s="12">
        <v>393.28859060402681</v>
      </c>
      <c r="R35" s="12"/>
      <c r="S35" s="12">
        <v>53.272727272727273</v>
      </c>
      <c r="T35" s="12"/>
      <c r="U35" s="12"/>
    </row>
    <row r="36" spans="1:21" s="20" customFormat="1" ht="12">
      <c r="A36" s="20">
        <v>2280</v>
      </c>
      <c r="B36" s="35">
        <f t="shared" si="0"/>
        <v>695.1219512195122</v>
      </c>
      <c r="C36" s="20">
        <v>348</v>
      </c>
      <c r="D36" s="21">
        <f t="shared" si="1"/>
        <v>0.1657142857142857</v>
      </c>
      <c r="E36" s="21">
        <f t="shared" si="2"/>
        <v>0.3342857142857143</v>
      </c>
      <c r="F36" s="3">
        <v>262.24137931034483</v>
      </c>
      <c r="G36" s="13">
        <v>21584.482758620692</v>
      </c>
      <c r="H36" s="12">
        <v>67.17413793103448</v>
      </c>
      <c r="I36" s="12">
        <v>0</v>
      </c>
      <c r="J36" s="12">
        <v>3.8327586206896553</v>
      </c>
      <c r="K36" s="12">
        <v>1.4120689655172414</v>
      </c>
      <c r="L36" s="12">
        <v>0</v>
      </c>
      <c r="M36" s="12">
        <v>0</v>
      </c>
      <c r="N36" s="12">
        <v>0</v>
      </c>
      <c r="O36" s="12">
        <v>0</v>
      </c>
      <c r="P36" s="12">
        <v>3.8327586206896553</v>
      </c>
      <c r="Q36" s="12">
        <v>303.97727272727275</v>
      </c>
      <c r="R36" s="12"/>
      <c r="S36" s="12">
        <v>82.307692307692307</v>
      </c>
      <c r="T36" s="12">
        <v>-56.1</v>
      </c>
      <c r="U36" s="12" t="s">
        <v>156</v>
      </c>
    </row>
    <row r="37" spans="1:21" s="20" customFormat="1" ht="12">
      <c r="A37" s="20">
        <v>2340</v>
      </c>
      <c r="B37" s="35">
        <f t="shared" si="0"/>
        <v>713.41463414634154</v>
      </c>
      <c r="C37" s="20">
        <v>354</v>
      </c>
      <c r="D37" s="21">
        <f t="shared" si="1"/>
        <v>0.16857142857142857</v>
      </c>
      <c r="E37" s="21">
        <f t="shared" si="2"/>
        <v>0.33142857142857141</v>
      </c>
      <c r="F37" s="3">
        <v>176.94915254237287</v>
      </c>
      <c r="G37" s="13">
        <v>26149.152542372882</v>
      </c>
      <c r="H37" s="12">
        <v>136.64406779661016</v>
      </c>
      <c r="I37" s="12">
        <v>1.1796610169491526</v>
      </c>
      <c r="J37" s="12">
        <v>2.949152542372881</v>
      </c>
      <c r="K37" s="12">
        <v>6.4881355932203384</v>
      </c>
      <c r="L37" s="12">
        <v>0.39322033898305081</v>
      </c>
      <c r="M37" s="12">
        <v>1.3762711864406778</v>
      </c>
      <c r="N37" s="12">
        <v>0.39322033898305081</v>
      </c>
      <c r="O37" s="12">
        <v>0.5898305084745763</v>
      </c>
      <c r="P37" s="12">
        <v>2.949152542372881</v>
      </c>
      <c r="Q37" s="12">
        <v>187.32394366197184</v>
      </c>
      <c r="R37" s="12">
        <v>0.28571428571428575</v>
      </c>
      <c r="S37" s="12">
        <v>147.77777777777777</v>
      </c>
      <c r="T37" s="12"/>
      <c r="U37" s="12"/>
    </row>
    <row r="38" spans="1:21" s="20" customFormat="1" ht="12">
      <c r="A38" s="20">
        <v>2400</v>
      </c>
      <c r="B38" s="35">
        <f t="shared" si="0"/>
        <v>731.70731707317077</v>
      </c>
      <c r="C38" s="20">
        <v>363</v>
      </c>
      <c r="D38" s="21">
        <f t="shared" si="1"/>
        <v>0.17285714285714285</v>
      </c>
      <c r="E38" s="21">
        <f t="shared" si="2"/>
        <v>0.32714285714285718</v>
      </c>
      <c r="F38" s="3">
        <v>189.25619834710744</v>
      </c>
      <c r="G38" s="13">
        <v>26117.355371900831</v>
      </c>
      <c r="H38" s="12">
        <v>253.60330578512404</v>
      </c>
      <c r="I38" s="12">
        <v>2.6495867768595045</v>
      </c>
      <c r="J38" s="12">
        <v>5.1099173553719019</v>
      </c>
      <c r="K38" s="12">
        <v>20.628925619834714</v>
      </c>
      <c r="L38" s="12">
        <v>4.3528925619834711</v>
      </c>
      <c r="M38" s="12">
        <v>2.460330578512397</v>
      </c>
      <c r="N38" s="12">
        <v>1.7033057851239672</v>
      </c>
      <c r="O38" s="12">
        <v>0.56776859504132238</v>
      </c>
      <c r="P38" s="12">
        <v>5.1099173553719019</v>
      </c>
      <c r="Q38" s="12">
        <v>100.95098756400878</v>
      </c>
      <c r="R38" s="12">
        <v>1.7692307692307689</v>
      </c>
      <c r="S38" s="12">
        <v>138</v>
      </c>
      <c r="T38" s="12">
        <v>-56</v>
      </c>
      <c r="U38" s="12" t="s">
        <v>156</v>
      </c>
    </row>
    <row r="39" spans="1:21" s="20" customFormat="1" ht="12">
      <c r="A39" s="20">
        <v>2460</v>
      </c>
      <c r="B39" s="35">
        <f t="shared" si="0"/>
        <v>750</v>
      </c>
      <c r="C39" s="20">
        <v>390</v>
      </c>
      <c r="D39" s="21">
        <f t="shared" si="1"/>
        <v>0.18571428571428569</v>
      </c>
      <c r="E39" s="21">
        <f t="shared" si="2"/>
        <v>0.31428571428571428</v>
      </c>
      <c r="F39" s="3">
        <v>169.23076923076925</v>
      </c>
      <c r="G39" s="13">
        <v>24707.692307692309</v>
      </c>
      <c r="H39" s="12">
        <v>200.87692307692311</v>
      </c>
      <c r="I39" s="12">
        <v>1.5230769230769232</v>
      </c>
      <c r="J39" s="12">
        <v>3.5538461538461545</v>
      </c>
      <c r="K39" s="12">
        <v>25.553846153846155</v>
      </c>
      <c r="L39" s="12">
        <v>5.7538461538461538</v>
      </c>
      <c r="M39" s="12">
        <v>2.7076923076923083</v>
      </c>
      <c r="N39" s="12">
        <v>1.6923076923076925</v>
      </c>
      <c r="O39" s="12">
        <v>0.67692307692307707</v>
      </c>
      <c r="P39" s="12">
        <v>3.5538461538461545</v>
      </c>
      <c r="Q39" s="12">
        <v>120.86092715231788</v>
      </c>
      <c r="R39" s="12">
        <v>2.125</v>
      </c>
      <c r="S39" s="12">
        <v>146</v>
      </c>
      <c r="T39" s="12"/>
      <c r="U39" s="12"/>
    </row>
    <row r="40" spans="1:21" s="20" customFormat="1" ht="12">
      <c r="A40" s="20">
        <v>2520</v>
      </c>
      <c r="B40" s="35">
        <f t="shared" si="0"/>
        <v>768.29268292682934</v>
      </c>
      <c r="C40" s="20">
        <v>383</v>
      </c>
      <c r="D40" s="21">
        <f t="shared" si="1"/>
        <v>0.18238095238095237</v>
      </c>
      <c r="E40" s="21">
        <f t="shared" si="2"/>
        <v>0.31761904761904763</v>
      </c>
      <c r="F40" s="3">
        <v>208.98172323759792</v>
      </c>
      <c r="G40" s="13">
        <v>29257.441253263711</v>
      </c>
      <c r="H40" s="12">
        <v>200.44830287206267</v>
      </c>
      <c r="I40" s="12">
        <v>2.263968668407311</v>
      </c>
      <c r="J40" s="12">
        <v>3.4830287206266322</v>
      </c>
      <c r="K40" s="12">
        <v>27.864229765013057</v>
      </c>
      <c r="L40" s="12">
        <v>5.9211488250652744</v>
      </c>
      <c r="M40" s="12">
        <v>2.4381201044386422</v>
      </c>
      <c r="N40" s="12">
        <v>1.3932114882506528</v>
      </c>
      <c r="O40" s="12">
        <v>0.52245430809399485</v>
      </c>
      <c r="P40" s="12">
        <v>3.4830287206266322</v>
      </c>
      <c r="Q40" s="12">
        <v>143.46712211784799</v>
      </c>
      <c r="R40" s="12">
        <v>2.4285714285714288</v>
      </c>
      <c r="S40" s="12">
        <v>140</v>
      </c>
      <c r="T40" s="12">
        <v>-55.4</v>
      </c>
      <c r="U40" s="12">
        <v>-41.7</v>
      </c>
    </row>
    <row r="41" spans="1:21" s="20" customFormat="1" ht="12">
      <c r="A41" s="20">
        <v>2580</v>
      </c>
      <c r="B41" s="35">
        <f t="shared" si="0"/>
        <v>786.58536585365857</v>
      </c>
      <c r="C41" s="20">
        <v>380</v>
      </c>
      <c r="D41" s="21">
        <f t="shared" si="1"/>
        <v>0.18095238095238095</v>
      </c>
      <c r="E41" s="21">
        <f t="shared" si="2"/>
        <v>0.31904761904761902</v>
      </c>
      <c r="F41" s="3">
        <v>176.31578947368419</v>
      </c>
      <c r="G41" s="13">
        <v>25213.157894736843</v>
      </c>
      <c r="H41" s="12">
        <v>368.67631578947362</v>
      </c>
      <c r="I41" s="12">
        <v>3.5263157894736841</v>
      </c>
      <c r="J41" s="12">
        <v>4.5842105263157888</v>
      </c>
      <c r="K41" s="12">
        <v>68.939473684210526</v>
      </c>
      <c r="L41" s="12">
        <v>12.342105263157896</v>
      </c>
      <c r="M41" s="12">
        <v>4.7605263157894742</v>
      </c>
      <c r="N41" s="12">
        <v>2.2921052631578944</v>
      </c>
      <c r="O41" s="12">
        <v>0.52894736842105261</v>
      </c>
      <c r="P41" s="12">
        <v>4.5842105263157888</v>
      </c>
      <c r="Q41" s="12">
        <v>67.548417572035902</v>
      </c>
      <c r="R41" s="12">
        <v>2.5925925925925926</v>
      </c>
      <c r="S41" s="12">
        <v>143</v>
      </c>
      <c r="T41" s="12"/>
      <c r="U41" s="12"/>
    </row>
    <row r="42" spans="1:21" s="20" customFormat="1" ht="12">
      <c r="A42" s="20">
        <v>2700</v>
      </c>
      <c r="B42" s="35">
        <f t="shared" si="0"/>
        <v>823.17073170731715</v>
      </c>
      <c r="C42" s="20">
        <v>527</v>
      </c>
      <c r="D42" s="21">
        <f t="shared" si="1"/>
        <v>0.25095238095238093</v>
      </c>
      <c r="E42" s="21">
        <f t="shared" si="2"/>
        <v>0.24904761904761907</v>
      </c>
      <c r="F42" s="3">
        <v>89.316888045540821</v>
      </c>
      <c r="G42" s="13">
        <v>19054.269449715375</v>
      </c>
      <c r="H42" s="12">
        <v>292.5624288425048</v>
      </c>
      <c r="I42" s="12">
        <v>3.0764705882352947</v>
      </c>
      <c r="J42" s="12">
        <v>3.2749525616698301</v>
      </c>
      <c r="K42" s="12">
        <v>50.414421252371923</v>
      </c>
      <c r="L42" s="12">
        <v>6.3514231499051252</v>
      </c>
      <c r="M42" s="12">
        <v>3.9696394686907031</v>
      </c>
      <c r="N42" s="12">
        <v>1.9848197343453515</v>
      </c>
      <c r="O42" s="12">
        <v>0.69468690702087299</v>
      </c>
      <c r="P42" s="12">
        <v>3.2749525616698301</v>
      </c>
      <c r="Q42" s="12">
        <v>64.407916806440781</v>
      </c>
      <c r="R42" s="12">
        <v>1.6</v>
      </c>
      <c r="S42" s="12">
        <v>213.33333333333334</v>
      </c>
      <c r="T42" s="12">
        <v>-53.3</v>
      </c>
      <c r="U42" s="12">
        <v>-40.299999999999997</v>
      </c>
    </row>
    <row r="43" spans="1:21" s="20" customFormat="1" ht="12">
      <c r="A43" s="20">
        <v>2700</v>
      </c>
      <c r="B43" s="35">
        <f t="shared" si="0"/>
        <v>823.17073170731715</v>
      </c>
      <c r="C43" s="20">
        <v>527</v>
      </c>
      <c r="D43" s="21">
        <f t="shared" si="1"/>
        <v>0.25095238095238093</v>
      </c>
      <c r="E43" s="21">
        <f t="shared" si="2"/>
        <v>0.24904761904761907</v>
      </c>
      <c r="F43" s="3">
        <v>109.16508538899433</v>
      </c>
      <c r="G43" s="13">
        <v>11511.954459203038</v>
      </c>
      <c r="H43" s="12">
        <v>266.5612903225807</v>
      </c>
      <c r="I43" s="12">
        <v>0.49620493358633788</v>
      </c>
      <c r="J43" s="12">
        <v>3.6719165085389003</v>
      </c>
      <c r="K43" s="12">
        <v>52.399240986717281</v>
      </c>
      <c r="L43" s="12">
        <v>12.603605313092981</v>
      </c>
      <c r="M43" s="12">
        <v>5.9544592030360546</v>
      </c>
      <c r="N43" s="12">
        <v>2.4810246679316892</v>
      </c>
      <c r="O43" s="12">
        <v>0.39696394686907033</v>
      </c>
      <c r="P43" s="12">
        <v>3.6719165085389003</v>
      </c>
      <c r="Q43" s="12">
        <v>42.600073448402497</v>
      </c>
      <c r="R43" s="12">
        <v>2.1166666666666667</v>
      </c>
      <c r="S43" s="12">
        <v>105.45454545454545</v>
      </c>
      <c r="T43" s="12"/>
      <c r="U43" s="12"/>
    </row>
    <row r="44" spans="1:21" s="20" customFormat="1" ht="12">
      <c r="A44" s="20">
        <v>2760</v>
      </c>
      <c r="B44" s="35">
        <f>A44/3.28</f>
        <v>841.46341463414637</v>
      </c>
      <c r="C44" s="20">
        <v>417</v>
      </c>
      <c r="D44" s="21">
        <f>(C44/2.1)/1000</f>
        <v>0.19857142857142857</v>
      </c>
      <c r="E44" s="21">
        <f>0.5-D44</f>
        <v>0.30142857142857143</v>
      </c>
      <c r="F44" s="3">
        <v>136.61870503597123</v>
      </c>
      <c r="G44" s="13">
        <v>30207.91366906475</v>
      </c>
      <c r="H44" s="12">
        <v>210.69640287769786</v>
      </c>
      <c r="I44" s="12">
        <v>1.5179856115107915</v>
      </c>
      <c r="J44" s="12">
        <v>2.7323741007194244</v>
      </c>
      <c r="K44" s="12">
        <v>22.010791366906474</v>
      </c>
      <c r="L44" s="12">
        <v>1.2143884892086332</v>
      </c>
      <c r="M44" s="12">
        <v>0.91079136690647489</v>
      </c>
      <c r="N44" s="12">
        <v>0</v>
      </c>
      <c r="O44" s="12">
        <v>0</v>
      </c>
      <c r="P44" s="12">
        <v>2.7323741007194244</v>
      </c>
      <c r="Q44" s="12">
        <v>141.53627311522047</v>
      </c>
      <c r="R44" s="12">
        <v>1.3333333333333335</v>
      </c>
      <c r="S44" s="12">
        <v>221.11111111111111</v>
      </c>
      <c r="T44" s="12">
        <v>-53.7</v>
      </c>
      <c r="U44" s="12">
        <v>-40.200000000000003</v>
      </c>
    </row>
    <row r="45" spans="1:21" s="20" customFormat="1" ht="12">
      <c r="A45" s="20">
        <v>2820</v>
      </c>
      <c r="B45" s="35">
        <f>A45/3.28</f>
        <v>859.7560975609756</v>
      </c>
      <c r="C45" s="20">
        <v>431</v>
      </c>
      <c r="D45" s="21">
        <f>(C45/2.1)/1000</f>
        <v>0.20523809523809525</v>
      </c>
      <c r="E45" s="21">
        <f>0.5-D45</f>
        <v>0.29476190476190478</v>
      </c>
      <c r="F45" s="3">
        <v>143.61948955916475</v>
      </c>
      <c r="G45" s="13">
        <v>39926.218097447796</v>
      </c>
      <c r="H45" s="12">
        <v>375.85220417633411</v>
      </c>
      <c r="I45" s="12">
        <v>1.0053364269141531</v>
      </c>
      <c r="J45" s="12">
        <v>10.484222737819026</v>
      </c>
      <c r="K45" s="12">
        <v>140.31624129930395</v>
      </c>
      <c r="L45" s="12">
        <v>58.740371229698376</v>
      </c>
      <c r="M45" s="12">
        <v>28.14941995359629</v>
      </c>
      <c r="N45" s="12">
        <v>10.915081206496518</v>
      </c>
      <c r="O45" s="12">
        <v>4.0213457076566126</v>
      </c>
      <c r="P45" s="12">
        <v>10.484222737819026</v>
      </c>
      <c r="Q45" s="12">
        <v>103.3457249070632</v>
      </c>
      <c r="R45" s="12">
        <v>2.0867346938775508</v>
      </c>
      <c r="S45" s="12">
        <v>278</v>
      </c>
      <c r="T45" s="12"/>
      <c r="U45" s="12"/>
    </row>
    <row r="46" spans="1:21" s="20" customFormat="1" ht="12">
      <c r="A46" s="20">
        <v>2880</v>
      </c>
      <c r="B46" s="35">
        <f>A46/3.28</f>
        <v>878.04878048780495</v>
      </c>
      <c r="C46" s="20">
        <v>432</v>
      </c>
      <c r="D46" s="21">
        <f>(C46/2.1)/1000</f>
        <v>0.20571428571428568</v>
      </c>
      <c r="E46" s="21">
        <f>0.5-D46</f>
        <v>0.29428571428571432</v>
      </c>
      <c r="F46" s="3">
        <v>143.0555555555556</v>
      </c>
      <c r="G46" s="13">
        <v>29469.444444444453</v>
      </c>
      <c r="H46" s="12">
        <v>784.94583333333367</v>
      </c>
      <c r="I46" s="12">
        <v>2.861111111111112</v>
      </c>
      <c r="J46" s="12">
        <v>20.313888888888894</v>
      </c>
      <c r="K46" s="12">
        <v>316.00972222222236</v>
      </c>
      <c r="L46" s="12">
        <v>222.59444444444452</v>
      </c>
      <c r="M46" s="12">
        <v>126.46111111111115</v>
      </c>
      <c r="N46" s="12">
        <v>36.76527777777779</v>
      </c>
      <c r="O46" s="12">
        <v>13.447222222222226</v>
      </c>
      <c r="P46" s="12">
        <v>20.313888888888894</v>
      </c>
      <c r="Q46" s="12">
        <v>36.596198259015807</v>
      </c>
      <c r="R46" s="12">
        <v>1.7601809954751129</v>
      </c>
      <c r="S46" s="12">
        <v>206</v>
      </c>
      <c r="T46" s="12">
        <v>-52.4</v>
      </c>
      <c r="U46" s="12"/>
    </row>
    <row r="47" spans="1:21" s="20" customFormat="1" thickBot="1">
      <c r="A47" s="112">
        <v>2940</v>
      </c>
      <c r="B47" s="113">
        <f>A47/3.28</f>
        <v>896.34146341463418</v>
      </c>
      <c r="C47" s="112">
        <v>502</v>
      </c>
      <c r="D47" s="114">
        <f>(C47/2.1)/1000</f>
        <v>0.23904761904761904</v>
      </c>
      <c r="E47" s="114">
        <f>0.5-D47</f>
        <v>0.26095238095238094</v>
      </c>
      <c r="F47" s="117">
        <v>130.99601593625499</v>
      </c>
      <c r="G47" s="138">
        <v>41809.56175298804</v>
      </c>
      <c r="H47" s="116">
        <v>173.7880478087649</v>
      </c>
      <c r="I47" s="116">
        <v>0.54581673306772904</v>
      </c>
      <c r="J47" s="116">
        <v>12.117131474103585</v>
      </c>
      <c r="K47" s="116">
        <v>66.807968127490042</v>
      </c>
      <c r="L47" s="116">
        <v>56.983266932270915</v>
      </c>
      <c r="M47" s="116">
        <v>33.294820717131472</v>
      </c>
      <c r="N47" s="116">
        <v>17.466135458167329</v>
      </c>
      <c r="O47" s="116">
        <v>6.4406374501992039</v>
      </c>
      <c r="P47" s="116">
        <v>12.117131474103585</v>
      </c>
      <c r="Q47" s="116">
        <v>224.89724016441576</v>
      </c>
      <c r="R47" s="116">
        <v>1.7114754098360656</v>
      </c>
      <c r="S47" s="116">
        <v>319.16666666666669</v>
      </c>
      <c r="T47" s="116">
        <v>-51.6</v>
      </c>
      <c r="U47" s="116">
        <v>-39.6</v>
      </c>
    </row>
    <row r="49" spans="1:1">
      <c r="A49" s="32" t="s">
        <v>51</v>
      </c>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M42"/>
  <sheetViews>
    <sheetView workbookViewId="0"/>
  </sheetViews>
  <sheetFormatPr baseColWidth="10" defaultRowHeight="13"/>
  <cols>
    <col min="1" max="1" width="8.140625" customWidth="1"/>
    <col min="2" max="2" width="5.42578125" style="8" bestFit="1" customWidth="1"/>
    <col min="3" max="3" width="6.140625" bestFit="1" customWidth="1"/>
    <col min="4" max="5" width="5.28515625" bestFit="1" customWidth="1"/>
    <col min="6" max="8" width="4.42578125" bestFit="1" customWidth="1"/>
    <col min="9" max="9" width="3.85546875" bestFit="1" customWidth="1"/>
    <col min="10" max="10" width="7.42578125" style="38" bestFit="1" customWidth="1"/>
    <col min="11" max="11" width="5.85546875" style="38" bestFit="1" customWidth="1"/>
    <col min="12" max="12" width="5.85546875" bestFit="1" customWidth="1"/>
    <col min="13" max="13" width="4.5703125" bestFit="1" customWidth="1"/>
  </cols>
  <sheetData>
    <row r="1" spans="1:13" ht="14" thickBot="1">
      <c r="A1" s="20" t="s">
        <v>28</v>
      </c>
    </row>
    <row r="2" spans="1:13" ht="14">
      <c r="A2" s="106" t="s">
        <v>76</v>
      </c>
      <c r="B2" s="109" t="s">
        <v>37</v>
      </c>
      <c r="C2" s="106" t="s">
        <v>130</v>
      </c>
      <c r="D2" s="106" t="s">
        <v>131</v>
      </c>
      <c r="E2" s="106" t="s">
        <v>133</v>
      </c>
      <c r="F2" s="106" t="s">
        <v>303</v>
      </c>
      <c r="G2" s="106" t="s">
        <v>304</v>
      </c>
      <c r="H2" s="106" t="s">
        <v>278</v>
      </c>
      <c r="I2" s="106" t="s">
        <v>279</v>
      </c>
      <c r="J2" s="107" t="s">
        <v>186</v>
      </c>
      <c r="K2" s="107" t="s">
        <v>187</v>
      </c>
      <c r="L2" s="111" t="s">
        <v>282</v>
      </c>
      <c r="M2" s="110" t="s">
        <v>283</v>
      </c>
    </row>
    <row r="3" spans="1:13" ht="14" thickBot="1">
      <c r="A3" s="4" t="s">
        <v>284</v>
      </c>
      <c r="B3" s="7" t="s">
        <v>38</v>
      </c>
      <c r="C3" s="4" t="s">
        <v>286</v>
      </c>
      <c r="D3" s="4" t="s">
        <v>286</v>
      </c>
      <c r="E3" s="4" t="s">
        <v>286</v>
      </c>
      <c r="F3" s="4" t="s">
        <v>286</v>
      </c>
      <c r="G3" s="4" t="s">
        <v>286</v>
      </c>
      <c r="H3" s="4" t="s">
        <v>286</v>
      </c>
      <c r="I3" s="4" t="s">
        <v>286</v>
      </c>
      <c r="J3" s="37" t="s">
        <v>271</v>
      </c>
      <c r="K3" s="37" t="s">
        <v>271</v>
      </c>
      <c r="L3" s="7" t="s">
        <v>118</v>
      </c>
      <c r="M3" s="7" t="s">
        <v>118</v>
      </c>
    </row>
    <row r="4" spans="1:13" s="20" customFormat="1" ht="12">
      <c r="A4" s="20">
        <v>70</v>
      </c>
      <c r="B4" s="35">
        <f>A4/3.28</f>
        <v>21.341463414634148</v>
      </c>
      <c r="C4" s="20">
        <v>25</v>
      </c>
      <c r="D4" s="20">
        <v>0</v>
      </c>
      <c r="E4" s="20">
        <v>0</v>
      </c>
      <c r="F4" s="20">
        <v>0</v>
      </c>
      <c r="G4" s="20">
        <v>0</v>
      </c>
      <c r="H4" s="20">
        <v>0</v>
      </c>
      <c r="I4" s="20">
        <v>0</v>
      </c>
      <c r="J4" s="21"/>
      <c r="K4" s="21"/>
    </row>
    <row r="5" spans="1:13" s="20" customFormat="1" ht="12">
      <c r="A5" s="20">
        <v>160</v>
      </c>
      <c r="B5" s="35">
        <f t="shared" ref="B5:B39" si="0">A5/3.28</f>
        <v>48.780487804878049</v>
      </c>
      <c r="C5" s="20">
        <v>262</v>
      </c>
      <c r="D5" s="20">
        <v>8</v>
      </c>
      <c r="E5" s="20">
        <v>0</v>
      </c>
      <c r="F5" s="20">
        <v>0</v>
      </c>
      <c r="G5" s="20">
        <v>0</v>
      </c>
      <c r="H5" s="20">
        <v>0</v>
      </c>
      <c r="I5" s="20">
        <v>0</v>
      </c>
      <c r="J5" s="21">
        <f t="shared" ref="J5:J39" si="1">C5/(D5+E5)</f>
        <v>32.75</v>
      </c>
      <c r="K5" s="21"/>
      <c r="L5" s="20">
        <v>-53.96</v>
      </c>
      <c r="M5" s="20">
        <v>-146</v>
      </c>
    </row>
    <row r="6" spans="1:13" s="20" customFormat="1" ht="12">
      <c r="A6" s="20">
        <v>270</v>
      </c>
      <c r="B6" s="35">
        <f t="shared" si="0"/>
        <v>82.317073170731717</v>
      </c>
      <c r="C6" s="20">
        <v>60600</v>
      </c>
      <c r="D6" s="20">
        <v>35</v>
      </c>
      <c r="E6" s="20">
        <v>0</v>
      </c>
      <c r="F6" s="20">
        <v>0</v>
      </c>
      <c r="G6" s="20">
        <v>0</v>
      </c>
      <c r="H6" s="20">
        <v>0</v>
      </c>
      <c r="I6" s="20">
        <v>0</v>
      </c>
      <c r="J6" s="21">
        <f t="shared" si="1"/>
        <v>1731.4285714285713</v>
      </c>
      <c r="K6" s="21"/>
    </row>
    <row r="7" spans="1:13" s="20" customFormat="1" ht="12">
      <c r="A7" s="20">
        <v>330</v>
      </c>
      <c r="B7" s="35">
        <f t="shared" si="0"/>
        <v>100.60975609756098</v>
      </c>
      <c r="C7" s="20">
        <v>15200</v>
      </c>
      <c r="D7" s="20">
        <v>10</v>
      </c>
      <c r="E7" s="20">
        <v>0</v>
      </c>
      <c r="F7" s="20">
        <v>0</v>
      </c>
      <c r="G7" s="20">
        <v>0</v>
      </c>
      <c r="H7" s="20">
        <v>0</v>
      </c>
      <c r="I7" s="20">
        <v>0</v>
      </c>
      <c r="J7" s="21">
        <f t="shared" si="1"/>
        <v>1520</v>
      </c>
      <c r="K7" s="21"/>
      <c r="L7" s="20">
        <v>-73.98</v>
      </c>
      <c r="M7" s="20">
        <v>-161</v>
      </c>
    </row>
    <row r="8" spans="1:13" s="20" customFormat="1" ht="12">
      <c r="A8" s="20">
        <v>420</v>
      </c>
      <c r="B8" s="35">
        <f t="shared" si="0"/>
        <v>128.04878048780489</v>
      </c>
      <c r="C8" s="20">
        <v>20200</v>
      </c>
      <c r="D8" s="20">
        <v>43</v>
      </c>
      <c r="E8" s="20">
        <v>0</v>
      </c>
      <c r="F8" s="20">
        <v>0</v>
      </c>
      <c r="G8" s="20">
        <v>0</v>
      </c>
      <c r="H8" s="20">
        <v>0</v>
      </c>
      <c r="I8" s="20">
        <v>0</v>
      </c>
      <c r="J8" s="21">
        <f t="shared" si="1"/>
        <v>469.76744186046511</v>
      </c>
      <c r="K8" s="21"/>
      <c r="L8" s="20">
        <v>-73.680000000000007</v>
      </c>
      <c r="M8" s="20">
        <v>-219</v>
      </c>
    </row>
    <row r="9" spans="1:13" s="20" customFormat="1" ht="12">
      <c r="A9" s="20">
        <v>615</v>
      </c>
      <c r="B9" s="35">
        <f t="shared" si="0"/>
        <v>187.5</v>
      </c>
      <c r="C9" s="20">
        <v>139000</v>
      </c>
      <c r="D9" s="20">
        <v>44</v>
      </c>
      <c r="E9" s="20">
        <v>0</v>
      </c>
      <c r="F9" s="20">
        <v>0</v>
      </c>
      <c r="G9" s="20">
        <v>0</v>
      </c>
      <c r="H9" s="20">
        <v>0</v>
      </c>
      <c r="I9" s="20">
        <v>0</v>
      </c>
      <c r="J9" s="21">
        <f t="shared" si="1"/>
        <v>3159.090909090909</v>
      </c>
      <c r="K9" s="21"/>
    </row>
    <row r="10" spans="1:13" s="20" customFormat="1" ht="12">
      <c r="A10" s="20">
        <v>675</v>
      </c>
      <c r="B10" s="35">
        <f t="shared" si="0"/>
        <v>205.79268292682929</v>
      </c>
      <c r="C10" s="20">
        <v>62900</v>
      </c>
      <c r="D10" s="20">
        <v>58</v>
      </c>
      <c r="E10" s="20">
        <v>0</v>
      </c>
      <c r="F10" s="20">
        <v>0</v>
      </c>
      <c r="G10" s="20">
        <v>0</v>
      </c>
      <c r="H10" s="20">
        <v>0</v>
      </c>
      <c r="I10" s="20">
        <v>0</v>
      </c>
      <c r="J10" s="21">
        <f t="shared" si="1"/>
        <v>1084.4827586206898</v>
      </c>
      <c r="K10" s="21"/>
      <c r="L10" s="20">
        <v>-67.12</v>
      </c>
      <c r="M10" s="20">
        <v>-264</v>
      </c>
    </row>
    <row r="11" spans="1:13" s="20" customFormat="1" ht="12">
      <c r="A11" s="20">
        <v>780</v>
      </c>
      <c r="B11" s="35">
        <f t="shared" si="0"/>
        <v>237.80487804878049</v>
      </c>
      <c r="C11" s="20">
        <v>108000</v>
      </c>
      <c r="D11" s="20">
        <v>103</v>
      </c>
      <c r="E11" s="20">
        <v>0</v>
      </c>
      <c r="F11" s="20">
        <v>0</v>
      </c>
      <c r="G11" s="20">
        <v>0</v>
      </c>
      <c r="H11" s="20">
        <v>0</v>
      </c>
      <c r="I11" s="20">
        <v>0</v>
      </c>
      <c r="J11" s="21">
        <f t="shared" si="1"/>
        <v>1048.5436893203882</v>
      </c>
      <c r="K11" s="21"/>
    </row>
    <row r="12" spans="1:13" s="20" customFormat="1" ht="12">
      <c r="A12" s="20">
        <v>860</v>
      </c>
      <c r="B12" s="35">
        <f t="shared" si="0"/>
        <v>262.19512195121951</v>
      </c>
      <c r="C12" s="20">
        <v>115000</v>
      </c>
      <c r="D12" s="20">
        <v>94</v>
      </c>
      <c r="E12" s="20">
        <v>0</v>
      </c>
      <c r="F12" s="20">
        <v>0</v>
      </c>
      <c r="G12" s="20">
        <v>0</v>
      </c>
      <c r="H12" s="20">
        <v>0</v>
      </c>
      <c r="I12" s="20">
        <v>0</v>
      </c>
      <c r="J12" s="21">
        <f t="shared" si="1"/>
        <v>1223.4042553191489</v>
      </c>
      <c r="K12" s="21"/>
      <c r="L12" s="20">
        <v>-56.79</v>
      </c>
      <c r="M12" s="20">
        <v>-234</v>
      </c>
    </row>
    <row r="13" spans="1:13" s="20" customFormat="1" ht="12">
      <c r="A13" s="20">
        <v>860</v>
      </c>
      <c r="B13" s="35">
        <f t="shared" si="0"/>
        <v>262.19512195121951</v>
      </c>
      <c r="C13" s="20">
        <v>3300</v>
      </c>
      <c r="D13" s="20">
        <v>0</v>
      </c>
      <c r="E13" s="20">
        <v>0</v>
      </c>
      <c r="F13" s="20">
        <v>0</v>
      </c>
      <c r="G13" s="20">
        <v>0</v>
      </c>
      <c r="H13" s="20">
        <v>0</v>
      </c>
      <c r="I13" s="20">
        <v>0</v>
      </c>
      <c r="J13" s="21"/>
      <c r="K13" s="21"/>
      <c r="L13" s="20">
        <v>-57.79</v>
      </c>
      <c r="M13" s="20">
        <v>-289</v>
      </c>
    </row>
    <row r="14" spans="1:13" s="20" customFormat="1" ht="12">
      <c r="A14" s="20">
        <v>930</v>
      </c>
      <c r="B14" s="35">
        <f t="shared" si="0"/>
        <v>283.53658536585368</v>
      </c>
      <c r="C14" s="20">
        <v>104000</v>
      </c>
      <c r="D14" s="20">
        <v>27</v>
      </c>
      <c r="E14" s="20">
        <v>0</v>
      </c>
      <c r="F14" s="20">
        <v>0</v>
      </c>
      <c r="G14" s="20">
        <v>0</v>
      </c>
      <c r="H14" s="20">
        <v>0</v>
      </c>
      <c r="I14" s="20">
        <v>0</v>
      </c>
      <c r="J14" s="21">
        <f t="shared" si="1"/>
        <v>3851.8518518518517</v>
      </c>
      <c r="K14" s="21"/>
    </row>
    <row r="15" spans="1:13" s="20" customFormat="1" ht="12">
      <c r="A15" s="20">
        <v>990</v>
      </c>
      <c r="B15" s="35">
        <f t="shared" si="0"/>
        <v>301.82926829268297</v>
      </c>
      <c r="C15" s="20">
        <v>60000</v>
      </c>
      <c r="D15" s="20">
        <v>14</v>
      </c>
      <c r="E15" s="20">
        <v>0</v>
      </c>
      <c r="F15" s="20">
        <v>0</v>
      </c>
      <c r="G15" s="20">
        <v>0</v>
      </c>
      <c r="H15" s="20">
        <v>0</v>
      </c>
      <c r="I15" s="20">
        <v>0</v>
      </c>
      <c r="J15" s="21">
        <f t="shared" si="1"/>
        <v>4285.7142857142853</v>
      </c>
      <c r="K15" s="21"/>
      <c r="L15" s="20">
        <v>-46.33</v>
      </c>
      <c r="M15" s="20">
        <v>-217</v>
      </c>
    </row>
    <row r="16" spans="1:13" s="20" customFormat="1" ht="12">
      <c r="A16" s="20">
        <v>1110</v>
      </c>
      <c r="B16" s="35">
        <f t="shared" si="0"/>
        <v>338.41463414634148</v>
      </c>
      <c r="C16" s="20">
        <v>28800</v>
      </c>
      <c r="D16" s="20">
        <v>10</v>
      </c>
      <c r="E16" s="20">
        <v>0</v>
      </c>
      <c r="F16" s="20">
        <v>0</v>
      </c>
      <c r="G16" s="20">
        <v>0</v>
      </c>
      <c r="H16" s="20">
        <v>0</v>
      </c>
      <c r="I16" s="20">
        <v>0</v>
      </c>
      <c r="J16" s="21">
        <f t="shared" si="1"/>
        <v>2880</v>
      </c>
      <c r="K16" s="21"/>
      <c r="L16" s="20">
        <v>-53.57</v>
      </c>
      <c r="M16" s="20">
        <v>-262</v>
      </c>
    </row>
    <row r="17" spans="1:13" s="20" customFormat="1" ht="12">
      <c r="A17" s="20">
        <v>1200</v>
      </c>
      <c r="B17" s="35">
        <f t="shared" si="0"/>
        <v>365.85365853658539</v>
      </c>
      <c r="C17" s="20">
        <v>76000</v>
      </c>
      <c r="D17" s="20">
        <v>27</v>
      </c>
      <c r="E17" s="20">
        <v>0</v>
      </c>
      <c r="F17" s="20">
        <v>0</v>
      </c>
      <c r="G17" s="20">
        <v>0</v>
      </c>
      <c r="H17" s="20">
        <v>0</v>
      </c>
      <c r="I17" s="20">
        <v>0</v>
      </c>
      <c r="J17" s="21">
        <f t="shared" si="1"/>
        <v>2814.8148148148148</v>
      </c>
      <c r="K17" s="21"/>
    </row>
    <row r="18" spans="1:13" s="20" customFormat="1" ht="12">
      <c r="A18" s="20">
        <v>1260</v>
      </c>
      <c r="B18" s="35">
        <f t="shared" si="0"/>
        <v>384.14634146341467</v>
      </c>
      <c r="C18" s="20">
        <v>88800</v>
      </c>
      <c r="D18" s="20">
        <v>29</v>
      </c>
      <c r="E18" s="20">
        <v>0</v>
      </c>
      <c r="F18" s="20">
        <v>0</v>
      </c>
      <c r="G18" s="20">
        <v>0</v>
      </c>
      <c r="H18" s="20">
        <v>0</v>
      </c>
      <c r="I18" s="20">
        <v>0</v>
      </c>
      <c r="J18" s="21">
        <f t="shared" si="1"/>
        <v>3062.0689655172414</v>
      </c>
      <c r="K18" s="21"/>
      <c r="L18" s="20">
        <v>-50.93</v>
      </c>
      <c r="M18" s="20">
        <v>-287</v>
      </c>
    </row>
    <row r="19" spans="1:13" s="20" customFormat="1" ht="12">
      <c r="A19" s="20">
        <v>1365</v>
      </c>
      <c r="B19" s="35">
        <f t="shared" si="0"/>
        <v>416.15853658536588</v>
      </c>
      <c r="C19" s="20">
        <v>23800</v>
      </c>
      <c r="D19" s="20">
        <v>4</v>
      </c>
      <c r="E19" s="20">
        <v>0</v>
      </c>
      <c r="F19" s="20">
        <v>0</v>
      </c>
      <c r="G19" s="20">
        <v>0</v>
      </c>
      <c r="H19" s="20">
        <v>0</v>
      </c>
      <c r="I19" s="20">
        <v>0</v>
      </c>
      <c r="J19" s="21">
        <f t="shared" si="1"/>
        <v>5950</v>
      </c>
      <c r="K19" s="21"/>
      <c r="L19" s="20">
        <v>-51.8</v>
      </c>
      <c r="M19" s="20">
        <v>-252</v>
      </c>
    </row>
    <row r="20" spans="1:13" s="20" customFormat="1" ht="12">
      <c r="A20" s="20">
        <v>1380</v>
      </c>
      <c r="B20" s="35">
        <f t="shared" si="0"/>
        <v>420.73170731707319</v>
      </c>
      <c r="C20" s="20">
        <v>76700</v>
      </c>
      <c r="D20" s="20">
        <v>16</v>
      </c>
      <c r="E20" s="20">
        <v>0</v>
      </c>
      <c r="F20" s="20">
        <v>0</v>
      </c>
      <c r="G20" s="20">
        <v>0</v>
      </c>
      <c r="H20" s="20">
        <v>0</v>
      </c>
      <c r="I20" s="20">
        <v>0</v>
      </c>
      <c r="J20" s="21">
        <f t="shared" si="1"/>
        <v>4793.75</v>
      </c>
      <c r="K20" s="21"/>
      <c r="L20" s="20">
        <v>-51.01</v>
      </c>
      <c r="M20" s="20">
        <v>-281</v>
      </c>
    </row>
    <row r="21" spans="1:13" s="20" customFormat="1" ht="12">
      <c r="A21" s="20">
        <v>1500</v>
      </c>
      <c r="B21" s="35">
        <f t="shared" si="0"/>
        <v>457.31707317073176</v>
      </c>
      <c r="C21" s="20">
        <v>42400</v>
      </c>
      <c r="D21" s="20">
        <v>5</v>
      </c>
      <c r="E21" s="20">
        <v>0</v>
      </c>
      <c r="F21" s="20">
        <v>0</v>
      </c>
      <c r="G21" s="20">
        <v>0</v>
      </c>
      <c r="H21" s="20">
        <v>0</v>
      </c>
      <c r="I21" s="20">
        <v>0</v>
      </c>
      <c r="J21" s="21">
        <f t="shared" si="1"/>
        <v>8480</v>
      </c>
      <c r="K21" s="21"/>
    </row>
    <row r="22" spans="1:13" s="20" customFormat="1" ht="12">
      <c r="A22" s="20">
        <v>1570</v>
      </c>
      <c r="B22" s="35">
        <f t="shared" si="0"/>
        <v>478.65853658536588</v>
      </c>
      <c r="C22" s="20">
        <v>45400</v>
      </c>
      <c r="D22" s="20">
        <v>6</v>
      </c>
      <c r="E22" s="20">
        <v>0</v>
      </c>
      <c r="F22" s="20">
        <v>0</v>
      </c>
      <c r="G22" s="20">
        <v>0</v>
      </c>
      <c r="H22" s="20">
        <v>0</v>
      </c>
      <c r="I22" s="20">
        <v>0</v>
      </c>
      <c r="J22" s="21">
        <f t="shared" si="1"/>
        <v>7566.666666666667</v>
      </c>
      <c r="K22" s="21"/>
      <c r="L22" s="20">
        <v>-50.17</v>
      </c>
      <c r="M22" s="20">
        <v>-270</v>
      </c>
    </row>
    <row r="23" spans="1:13" s="20" customFormat="1" ht="12">
      <c r="A23" s="20">
        <v>1670</v>
      </c>
      <c r="B23" s="35">
        <f t="shared" si="0"/>
        <v>509.14634146341467</v>
      </c>
      <c r="C23" s="20">
        <v>60500</v>
      </c>
      <c r="D23" s="20">
        <v>7</v>
      </c>
      <c r="E23" s="20">
        <v>0</v>
      </c>
      <c r="F23" s="20">
        <v>0</v>
      </c>
      <c r="G23" s="20">
        <v>0</v>
      </c>
      <c r="H23" s="20">
        <v>0</v>
      </c>
      <c r="I23" s="20">
        <v>0</v>
      </c>
      <c r="J23" s="21">
        <f t="shared" si="1"/>
        <v>8642.8571428571431</v>
      </c>
      <c r="K23" s="21"/>
      <c r="L23" s="20">
        <v>-49.69</v>
      </c>
      <c r="M23" s="20">
        <v>-296</v>
      </c>
    </row>
    <row r="24" spans="1:13" s="20" customFormat="1" ht="12">
      <c r="A24" s="20">
        <v>1800</v>
      </c>
      <c r="B24" s="35">
        <f t="shared" si="0"/>
        <v>548.78048780487813</v>
      </c>
      <c r="C24" s="20">
        <v>144000</v>
      </c>
      <c r="D24" s="20">
        <v>14</v>
      </c>
      <c r="E24" s="20">
        <v>0</v>
      </c>
      <c r="F24" s="20">
        <v>0</v>
      </c>
      <c r="G24" s="20">
        <v>0</v>
      </c>
      <c r="H24" s="20">
        <v>0</v>
      </c>
      <c r="I24" s="20">
        <v>0</v>
      </c>
      <c r="J24" s="21">
        <f t="shared" si="1"/>
        <v>10285.714285714286</v>
      </c>
      <c r="K24" s="21"/>
      <c r="L24" s="20">
        <v>-49.6</v>
      </c>
      <c r="M24" s="20">
        <v>-315</v>
      </c>
    </row>
    <row r="25" spans="1:13" s="20" customFormat="1" ht="12">
      <c r="A25" s="20">
        <v>1860</v>
      </c>
      <c r="B25" s="35">
        <f t="shared" si="0"/>
        <v>567.07317073170736</v>
      </c>
      <c r="C25" s="20">
        <v>94000</v>
      </c>
      <c r="D25" s="20">
        <v>7</v>
      </c>
      <c r="E25" s="20">
        <v>0</v>
      </c>
      <c r="F25" s="20">
        <v>0</v>
      </c>
      <c r="G25" s="20">
        <v>0</v>
      </c>
      <c r="H25" s="20">
        <v>0</v>
      </c>
      <c r="I25" s="20">
        <v>0</v>
      </c>
      <c r="J25" s="21">
        <f t="shared" si="1"/>
        <v>13428.571428571429</v>
      </c>
      <c r="K25" s="21"/>
    </row>
    <row r="26" spans="1:13" s="20" customFormat="1" ht="12">
      <c r="A26" s="20">
        <v>1965</v>
      </c>
      <c r="B26" s="35">
        <f t="shared" si="0"/>
        <v>599.08536585365857</v>
      </c>
      <c r="C26" s="20">
        <v>90800</v>
      </c>
      <c r="D26" s="20">
        <v>6</v>
      </c>
      <c r="E26" s="20">
        <v>0</v>
      </c>
      <c r="F26" s="20">
        <v>0</v>
      </c>
      <c r="G26" s="20">
        <v>0</v>
      </c>
      <c r="H26" s="20">
        <v>0</v>
      </c>
      <c r="I26" s="20">
        <v>0</v>
      </c>
      <c r="J26" s="21">
        <f t="shared" si="1"/>
        <v>15133.333333333334</v>
      </c>
      <c r="K26" s="21"/>
      <c r="L26" s="20">
        <v>-50.01</v>
      </c>
      <c r="M26" s="20">
        <v>-292</v>
      </c>
    </row>
    <row r="27" spans="1:13" s="20" customFormat="1" ht="12">
      <c r="A27" s="20">
        <v>2100</v>
      </c>
      <c r="B27" s="35">
        <f t="shared" si="0"/>
        <v>640.2439024390244</v>
      </c>
      <c r="C27" s="20">
        <v>4550</v>
      </c>
      <c r="D27" s="20">
        <v>0</v>
      </c>
      <c r="E27" s="20">
        <v>0</v>
      </c>
      <c r="F27" s="20">
        <v>0</v>
      </c>
      <c r="G27" s="20">
        <v>0</v>
      </c>
      <c r="H27" s="20">
        <v>0</v>
      </c>
      <c r="I27" s="20">
        <v>0</v>
      </c>
      <c r="J27" s="21"/>
      <c r="K27" s="21"/>
    </row>
    <row r="28" spans="1:13" s="20" customFormat="1" ht="12">
      <c r="A28" s="20">
        <v>2250</v>
      </c>
      <c r="B28" s="35">
        <f t="shared" si="0"/>
        <v>685.97560975609758</v>
      </c>
      <c r="C28" s="20">
        <v>20100</v>
      </c>
      <c r="D28" s="20">
        <v>5</v>
      </c>
      <c r="E28" s="20">
        <v>0</v>
      </c>
      <c r="F28" s="20">
        <v>0</v>
      </c>
      <c r="G28" s="20">
        <v>0</v>
      </c>
      <c r="H28" s="20">
        <v>0</v>
      </c>
      <c r="I28" s="20">
        <v>0</v>
      </c>
      <c r="J28" s="21">
        <f t="shared" si="1"/>
        <v>4020</v>
      </c>
      <c r="K28" s="21"/>
      <c r="L28" s="20">
        <v>-50.6</v>
      </c>
      <c r="M28" s="20">
        <v>-241</v>
      </c>
    </row>
    <row r="29" spans="1:13" s="20" customFormat="1" ht="12">
      <c r="A29" s="20">
        <v>2340</v>
      </c>
      <c r="B29" s="35">
        <f t="shared" si="0"/>
        <v>713.41463414634154</v>
      </c>
      <c r="C29" s="20">
        <v>27100</v>
      </c>
      <c r="D29" s="20">
        <v>3</v>
      </c>
      <c r="E29" s="20">
        <v>0</v>
      </c>
      <c r="F29" s="20">
        <v>0</v>
      </c>
      <c r="G29" s="20">
        <v>0</v>
      </c>
      <c r="H29" s="20">
        <v>0</v>
      </c>
      <c r="I29" s="20">
        <v>0</v>
      </c>
      <c r="J29" s="21">
        <f t="shared" si="1"/>
        <v>9033.3333333333339</v>
      </c>
      <c r="K29" s="21"/>
    </row>
    <row r="30" spans="1:13" s="20" customFormat="1" ht="12">
      <c r="A30" s="20">
        <v>2520</v>
      </c>
      <c r="B30" s="35">
        <f t="shared" si="0"/>
        <v>768.29268292682934</v>
      </c>
      <c r="C30" s="20">
        <v>28600</v>
      </c>
      <c r="D30" s="20">
        <v>2</v>
      </c>
      <c r="E30" s="20">
        <v>0</v>
      </c>
      <c r="F30" s="20">
        <v>0</v>
      </c>
      <c r="G30" s="20">
        <v>0</v>
      </c>
      <c r="H30" s="20">
        <v>0</v>
      </c>
      <c r="I30" s="20">
        <v>0</v>
      </c>
      <c r="J30" s="21">
        <f t="shared" si="1"/>
        <v>14300</v>
      </c>
      <c r="K30" s="21"/>
      <c r="L30" s="20">
        <v>-69.47</v>
      </c>
      <c r="M30" s="20">
        <v>-255</v>
      </c>
    </row>
    <row r="31" spans="1:13" s="20" customFormat="1" ht="12">
      <c r="A31" s="20">
        <v>2640</v>
      </c>
      <c r="B31" s="35">
        <f t="shared" si="0"/>
        <v>804.8780487804878</v>
      </c>
      <c r="C31" s="20">
        <v>5990</v>
      </c>
      <c r="D31" s="20">
        <v>5</v>
      </c>
      <c r="E31" s="20">
        <v>0</v>
      </c>
      <c r="F31" s="20">
        <v>0</v>
      </c>
      <c r="G31" s="20">
        <v>0</v>
      </c>
      <c r="H31" s="20">
        <v>0</v>
      </c>
      <c r="I31" s="20">
        <v>0</v>
      </c>
      <c r="J31" s="21">
        <f t="shared" si="1"/>
        <v>1198</v>
      </c>
      <c r="K31" s="21"/>
    </row>
    <row r="32" spans="1:13" s="20" customFormat="1" ht="12">
      <c r="A32" s="20">
        <v>2705</v>
      </c>
      <c r="B32" s="35">
        <f t="shared" si="0"/>
        <v>824.69512195121956</v>
      </c>
      <c r="C32" s="20">
        <v>14400</v>
      </c>
      <c r="D32" s="20">
        <v>7</v>
      </c>
      <c r="E32" s="20">
        <v>0</v>
      </c>
      <c r="F32" s="20">
        <v>0</v>
      </c>
      <c r="G32" s="20">
        <v>0</v>
      </c>
      <c r="H32" s="20">
        <v>0</v>
      </c>
      <c r="I32" s="20">
        <v>0</v>
      </c>
      <c r="J32" s="21">
        <f t="shared" si="1"/>
        <v>2057.1428571428573</v>
      </c>
      <c r="K32" s="21"/>
      <c r="L32" s="20">
        <v>-72.22</v>
      </c>
      <c r="M32" s="20">
        <v>-199</v>
      </c>
    </row>
    <row r="33" spans="1:13" s="20" customFormat="1" ht="12">
      <c r="A33" s="20">
        <v>2730</v>
      </c>
      <c r="B33" s="35">
        <f t="shared" si="0"/>
        <v>832.31707317073176</v>
      </c>
      <c r="C33" s="20">
        <v>434</v>
      </c>
      <c r="D33" s="20">
        <v>0</v>
      </c>
      <c r="E33" s="20">
        <v>0</v>
      </c>
      <c r="F33" s="20">
        <v>0</v>
      </c>
      <c r="G33" s="20">
        <v>0</v>
      </c>
      <c r="H33" s="20">
        <v>0</v>
      </c>
      <c r="I33" s="20">
        <v>0</v>
      </c>
      <c r="J33" s="21"/>
      <c r="K33" s="21"/>
      <c r="L33" s="20">
        <v>-66.239999999999995</v>
      </c>
      <c r="M33" s="20">
        <v>-152</v>
      </c>
    </row>
    <row r="34" spans="1:13" s="20" customFormat="1" ht="12">
      <c r="A34" s="20">
        <v>3120</v>
      </c>
      <c r="B34" s="35">
        <f t="shared" si="0"/>
        <v>951.21951219512198</v>
      </c>
      <c r="C34" s="20">
        <v>6090</v>
      </c>
      <c r="D34" s="20">
        <v>98</v>
      </c>
      <c r="E34" s="20">
        <v>0</v>
      </c>
      <c r="F34" s="20">
        <v>0</v>
      </c>
      <c r="G34" s="20">
        <v>0</v>
      </c>
      <c r="H34" s="20">
        <v>0</v>
      </c>
      <c r="I34" s="20">
        <v>0</v>
      </c>
      <c r="J34" s="21">
        <f t="shared" si="1"/>
        <v>62.142857142857146</v>
      </c>
      <c r="K34" s="21"/>
      <c r="L34" s="20">
        <v>-66.47</v>
      </c>
      <c r="M34" s="20">
        <v>-209</v>
      </c>
    </row>
    <row r="35" spans="1:13" s="20" customFormat="1" ht="12">
      <c r="A35" s="20">
        <v>3330</v>
      </c>
      <c r="B35" s="35">
        <f t="shared" si="0"/>
        <v>1015.2439024390244</v>
      </c>
      <c r="C35" s="20">
        <v>8000</v>
      </c>
      <c r="D35" s="20">
        <v>317</v>
      </c>
      <c r="E35" s="20">
        <v>9</v>
      </c>
      <c r="F35" s="20">
        <v>0</v>
      </c>
      <c r="G35" s="20">
        <v>0</v>
      </c>
      <c r="H35" s="20">
        <v>0</v>
      </c>
      <c r="I35" s="20">
        <v>0</v>
      </c>
      <c r="J35" s="21">
        <f t="shared" si="1"/>
        <v>24.539877300613497</v>
      </c>
      <c r="K35" s="21"/>
    </row>
    <row r="36" spans="1:13" s="20" customFormat="1" ht="12">
      <c r="A36" s="20">
        <v>3600</v>
      </c>
      <c r="B36" s="35">
        <f t="shared" si="0"/>
        <v>1097.5609756097563</v>
      </c>
      <c r="C36" s="20">
        <v>8420</v>
      </c>
      <c r="D36" s="20">
        <v>1620</v>
      </c>
      <c r="E36" s="20">
        <v>18</v>
      </c>
      <c r="F36" s="20">
        <v>4</v>
      </c>
      <c r="G36" s="20">
        <v>0</v>
      </c>
      <c r="H36" s="20">
        <v>3</v>
      </c>
      <c r="I36" s="20">
        <v>0</v>
      </c>
      <c r="J36" s="21">
        <f t="shared" si="1"/>
        <v>5.1404151404151408</v>
      </c>
      <c r="K36" s="21"/>
    </row>
    <row r="37" spans="1:13" s="20" customFormat="1" ht="12">
      <c r="A37" s="20">
        <v>3900</v>
      </c>
      <c r="B37" s="35">
        <f t="shared" si="0"/>
        <v>1189.0243902439024</v>
      </c>
      <c r="C37" s="20">
        <v>19700</v>
      </c>
      <c r="D37" s="20">
        <v>2420</v>
      </c>
      <c r="E37" s="20">
        <v>644</v>
      </c>
      <c r="F37" s="20">
        <v>4</v>
      </c>
      <c r="G37" s="20">
        <v>3</v>
      </c>
      <c r="H37" s="20">
        <v>6</v>
      </c>
      <c r="I37" s="20">
        <v>3</v>
      </c>
      <c r="J37" s="21">
        <f t="shared" si="1"/>
        <v>6.4295039164490859</v>
      </c>
      <c r="K37" s="21">
        <f>F37/G37</f>
        <v>1.3333333333333333</v>
      </c>
      <c r="L37" s="20">
        <v>-46.67</v>
      </c>
      <c r="M37" s="20">
        <v>-201</v>
      </c>
    </row>
    <row r="38" spans="1:13" s="20" customFormat="1" ht="12">
      <c r="A38" s="20">
        <v>4380</v>
      </c>
      <c r="B38" s="35">
        <f t="shared" si="0"/>
        <v>1335.3658536585367</v>
      </c>
      <c r="C38" s="20">
        <v>52300</v>
      </c>
      <c r="D38" s="20">
        <v>6800</v>
      </c>
      <c r="E38" s="20">
        <v>4390</v>
      </c>
      <c r="F38" s="20">
        <v>709</v>
      </c>
      <c r="G38" s="20">
        <v>1020</v>
      </c>
      <c r="H38" s="20">
        <v>98</v>
      </c>
      <c r="I38" s="20">
        <v>43</v>
      </c>
      <c r="J38" s="21">
        <f t="shared" si="1"/>
        <v>4.6738159070598746</v>
      </c>
      <c r="K38" s="21">
        <f>F38/G38</f>
        <v>0.69509803921568625</v>
      </c>
    </row>
    <row r="39" spans="1:13" s="20" customFormat="1" thickBot="1">
      <c r="A39" s="112">
        <v>4500</v>
      </c>
      <c r="B39" s="113">
        <f t="shared" si="0"/>
        <v>1371.9512195121952</v>
      </c>
      <c r="C39" s="112">
        <v>74100</v>
      </c>
      <c r="D39" s="112">
        <v>17700</v>
      </c>
      <c r="E39" s="112">
        <v>14100</v>
      </c>
      <c r="F39" s="112">
        <v>3290</v>
      </c>
      <c r="G39" s="112">
        <v>5960</v>
      </c>
      <c r="H39" s="112">
        <v>1180</v>
      </c>
      <c r="I39" s="112">
        <v>971</v>
      </c>
      <c r="J39" s="114">
        <f t="shared" si="1"/>
        <v>2.3301886792452828</v>
      </c>
      <c r="K39" s="114">
        <f>F39/G39</f>
        <v>0.55201342281879195</v>
      </c>
      <c r="L39" s="112">
        <v>-41.67</v>
      </c>
      <c r="M39" s="112">
        <v>-195</v>
      </c>
    </row>
    <row r="42" spans="1:13">
      <c r="A42" s="32" t="s">
        <v>51</v>
      </c>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W30"/>
  <sheetViews>
    <sheetView workbookViewId="0"/>
  </sheetViews>
  <sheetFormatPr baseColWidth="10" defaultRowHeight="13"/>
  <cols>
    <col min="1" max="1" width="10" bestFit="1" customWidth="1"/>
    <col min="2" max="3" width="6.28515625" bestFit="1" customWidth="1"/>
    <col min="4" max="4" width="6.28515625" style="8" customWidth="1"/>
    <col min="5" max="5" width="4.28515625" bestFit="1" customWidth="1"/>
    <col min="6" max="6" width="7" bestFit="1" customWidth="1"/>
    <col min="7" max="7" width="5" bestFit="1" customWidth="1"/>
    <col min="8" max="8" width="7" bestFit="1" customWidth="1"/>
    <col min="9" max="9" width="4" bestFit="1" customWidth="1"/>
    <col min="10" max="10" width="6" bestFit="1" customWidth="1"/>
    <col min="11" max="11" width="5.5703125" style="8" bestFit="1" customWidth="1"/>
    <col min="12" max="12" width="4.140625" style="8" bestFit="1" customWidth="1"/>
    <col min="13" max="14" width="4.5703125" style="8" bestFit="1" customWidth="1"/>
    <col min="15" max="18" width="4.140625" style="8" bestFit="1" customWidth="1"/>
    <col min="19" max="19" width="4.5703125" style="8" bestFit="1" customWidth="1"/>
    <col min="20" max="20" width="7.85546875" style="8" bestFit="1" customWidth="1"/>
    <col min="21" max="21" width="7.28515625" style="8" bestFit="1" customWidth="1"/>
    <col min="22" max="22" width="6.28515625" style="8" bestFit="1" customWidth="1"/>
    <col min="23" max="23" width="5.28515625" bestFit="1" customWidth="1"/>
  </cols>
  <sheetData>
    <row r="1" spans="1:23" s="20" customFormat="1" ht="16" thickBot="1">
      <c r="A1" s="32" t="s">
        <v>29</v>
      </c>
      <c r="B1" s="2"/>
      <c r="C1" s="3"/>
      <c r="D1" s="12"/>
      <c r="E1" s="3"/>
      <c r="F1" s="3"/>
      <c r="G1" s="3"/>
      <c r="H1" s="3"/>
      <c r="I1" s="3"/>
      <c r="J1" s="3"/>
      <c r="K1" s="12"/>
      <c r="L1" s="12"/>
      <c r="M1" s="12"/>
      <c r="N1" s="12"/>
      <c r="O1" s="12"/>
      <c r="P1" s="12"/>
      <c r="Q1" s="12"/>
      <c r="R1" s="12"/>
      <c r="S1" s="12"/>
      <c r="T1" s="12"/>
      <c r="U1" s="12"/>
      <c r="V1" s="12"/>
      <c r="W1" s="12"/>
    </row>
    <row r="2" spans="1:23" ht="14">
      <c r="A2" s="106" t="s">
        <v>111</v>
      </c>
      <c r="B2" s="106" t="s">
        <v>111</v>
      </c>
      <c r="C2" s="106" t="s">
        <v>152</v>
      </c>
      <c r="D2" s="106" t="s">
        <v>152</v>
      </c>
      <c r="E2" s="106" t="s">
        <v>264</v>
      </c>
      <c r="F2" s="106" t="s">
        <v>126</v>
      </c>
      <c r="G2" s="106" t="s">
        <v>127</v>
      </c>
      <c r="H2" s="106" t="s">
        <v>128</v>
      </c>
      <c r="I2" s="106" t="s">
        <v>129</v>
      </c>
      <c r="J2" s="106" t="s">
        <v>130</v>
      </c>
      <c r="K2" s="109" t="s">
        <v>131</v>
      </c>
      <c r="L2" s="109" t="s">
        <v>132</v>
      </c>
      <c r="M2" s="109" t="s">
        <v>133</v>
      </c>
      <c r="N2" s="109" t="s">
        <v>134</v>
      </c>
      <c r="O2" s="109" t="s">
        <v>303</v>
      </c>
      <c r="P2" s="109" t="s">
        <v>304</v>
      </c>
      <c r="Q2" s="109" t="s">
        <v>278</v>
      </c>
      <c r="R2" s="109" t="s">
        <v>279</v>
      </c>
      <c r="S2" s="109" t="s">
        <v>280</v>
      </c>
      <c r="T2" s="106" t="s">
        <v>186</v>
      </c>
      <c r="U2" s="109" t="s">
        <v>187</v>
      </c>
      <c r="V2" s="109" t="s">
        <v>188</v>
      </c>
      <c r="W2" s="111" t="s">
        <v>282</v>
      </c>
    </row>
    <row r="3" spans="1:23" ht="14" thickBot="1">
      <c r="A3" s="4" t="s">
        <v>285</v>
      </c>
      <c r="B3" s="4" t="s">
        <v>229</v>
      </c>
      <c r="C3" s="4" t="s">
        <v>284</v>
      </c>
      <c r="D3" s="4" t="s">
        <v>151</v>
      </c>
      <c r="E3" s="4" t="s">
        <v>265</v>
      </c>
      <c r="F3" s="4" t="s">
        <v>286</v>
      </c>
      <c r="G3" s="4" t="s">
        <v>286</v>
      </c>
      <c r="H3" s="4" t="s">
        <v>286</v>
      </c>
      <c r="I3" s="4" t="s">
        <v>286</v>
      </c>
      <c r="J3" s="4" t="s">
        <v>286</v>
      </c>
      <c r="K3" s="7" t="s">
        <v>286</v>
      </c>
      <c r="L3" s="7" t="s">
        <v>286</v>
      </c>
      <c r="M3" s="7" t="s">
        <v>286</v>
      </c>
      <c r="N3" s="7" t="s">
        <v>286</v>
      </c>
      <c r="O3" s="7" t="s">
        <v>286</v>
      </c>
      <c r="P3" s="7" t="s">
        <v>286</v>
      </c>
      <c r="Q3" s="7" t="s">
        <v>286</v>
      </c>
      <c r="R3" s="7" t="s">
        <v>286</v>
      </c>
      <c r="S3" s="7" t="s">
        <v>286</v>
      </c>
      <c r="T3" s="7" t="s">
        <v>271</v>
      </c>
      <c r="U3" s="7" t="s">
        <v>271</v>
      </c>
      <c r="V3" s="7" t="s">
        <v>271</v>
      </c>
      <c r="W3" s="7" t="s">
        <v>118</v>
      </c>
    </row>
    <row r="4" spans="1:23" s="20" customFormat="1" ht="12">
      <c r="A4" s="3" t="s">
        <v>178</v>
      </c>
      <c r="B4" s="18">
        <v>0.68333333333333324</v>
      </c>
      <c r="C4" s="3">
        <v>120</v>
      </c>
      <c r="D4" s="12">
        <f>C4/3.28</f>
        <v>36.585365853658537</v>
      </c>
      <c r="E4" s="3">
        <v>6</v>
      </c>
      <c r="F4" s="3">
        <v>219200</v>
      </c>
      <c r="G4" s="3">
        <v>1300</v>
      </c>
      <c r="H4" s="3">
        <v>779400</v>
      </c>
      <c r="I4" s="3">
        <v>0</v>
      </c>
      <c r="J4" s="3">
        <v>87</v>
      </c>
      <c r="K4" s="12">
        <v>0.9</v>
      </c>
      <c r="L4" s="12">
        <v>0</v>
      </c>
      <c r="M4" s="12">
        <v>0</v>
      </c>
      <c r="N4" s="12">
        <v>1.5</v>
      </c>
      <c r="O4" s="12">
        <v>0</v>
      </c>
      <c r="P4" s="12">
        <v>0</v>
      </c>
      <c r="Q4" s="12">
        <v>0</v>
      </c>
      <c r="R4" s="12">
        <v>0</v>
      </c>
      <c r="S4" s="12">
        <v>0</v>
      </c>
      <c r="T4" s="12">
        <f>J4/(K4+M4)</f>
        <v>96.666666666666657</v>
      </c>
      <c r="U4" s="12"/>
      <c r="V4" s="12">
        <f>J4/G4</f>
        <v>6.6923076923076918E-2</v>
      </c>
      <c r="W4" s="12"/>
    </row>
    <row r="5" spans="1:23" s="20" customFormat="1" ht="12">
      <c r="A5" s="3" t="s">
        <v>178</v>
      </c>
      <c r="B5" s="18">
        <v>0.86111111111111116</v>
      </c>
      <c r="C5" s="3">
        <v>200</v>
      </c>
      <c r="D5" s="12">
        <f t="shared" ref="D5:D28" si="0">C5/3.28</f>
        <v>60.975609756097562</v>
      </c>
      <c r="E5" s="3">
        <v>50</v>
      </c>
      <c r="F5" s="3">
        <v>215700</v>
      </c>
      <c r="G5" s="3">
        <v>1000</v>
      </c>
      <c r="H5" s="3">
        <v>778200</v>
      </c>
      <c r="I5" s="3">
        <v>0</v>
      </c>
      <c r="J5" s="3">
        <v>5130</v>
      </c>
      <c r="K5" s="12">
        <v>0.9</v>
      </c>
      <c r="L5" s="12">
        <v>0</v>
      </c>
      <c r="M5" s="12">
        <v>0</v>
      </c>
      <c r="N5" s="12">
        <v>0</v>
      </c>
      <c r="O5" s="12">
        <v>0</v>
      </c>
      <c r="P5" s="12">
        <v>0</v>
      </c>
      <c r="Q5" s="12">
        <v>0</v>
      </c>
      <c r="R5" s="12">
        <v>0</v>
      </c>
      <c r="S5" s="12">
        <v>0</v>
      </c>
      <c r="T5" s="12">
        <f t="shared" ref="T5:T28" si="1">J5/(K5+M5)</f>
        <v>5700</v>
      </c>
      <c r="U5" s="12"/>
      <c r="V5" s="12">
        <f t="shared" ref="V5:V28" si="2">J5/G5</f>
        <v>5.13</v>
      </c>
      <c r="W5" s="12">
        <v>-60.6</v>
      </c>
    </row>
    <row r="6" spans="1:23" s="20" customFormat="1" ht="12">
      <c r="A6" s="3" t="s">
        <v>179</v>
      </c>
      <c r="B6" s="18">
        <v>0.62152777777777779</v>
      </c>
      <c r="C6" s="3">
        <v>300</v>
      </c>
      <c r="D6" s="12">
        <f t="shared" si="0"/>
        <v>91.463414634146346</v>
      </c>
      <c r="E6" s="3">
        <v>40</v>
      </c>
      <c r="F6" s="3">
        <v>220700</v>
      </c>
      <c r="G6" s="3">
        <v>500</v>
      </c>
      <c r="H6" s="3">
        <v>775300</v>
      </c>
      <c r="I6" s="3">
        <v>0</v>
      </c>
      <c r="J6" s="3">
        <v>3480</v>
      </c>
      <c r="K6" s="12">
        <v>0.7</v>
      </c>
      <c r="L6" s="12">
        <v>0</v>
      </c>
      <c r="M6" s="12">
        <v>0</v>
      </c>
      <c r="N6" s="12">
        <v>0</v>
      </c>
      <c r="O6" s="12">
        <v>0</v>
      </c>
      <c r="P6" s="12">
        <v>0</v>
      </c>
      <c r="Q6" s="12">
        <v>0</v>
      </c>
      <c r="R6" s="12">
        <v>0.2</v>
      </c>
      <c r="S6" s="12">
        <v>0</v>
      </c>
      <c r="T6" s="12">
        <f t="shared" si="1"/>
        <v>4971.4285714285716</v>
      </c>
      <c r="U6" s="12"/>
      <c r="V6" s="12">
        <f t="shared" si="2"/>
        <v>6.96</v>
      </c>
      <c r="W6" s="12">
        <v>-59.6</v>
      </c>
    </row>
    <row r="7" spans="1:23" s="20" customFormat="1" ht="12">
      <c r="A7" s="3" t="s">
        <v>179</v>
      </c>
      <c r="B7" s="18">
        <v>0.74305555555555547</v>
      </c>
      <c r="C7" s="3">
        <v>400</v>
      </c>
      <c r="D7" s="12">
        <f t="shared" si="0"/>
        <v>121.95121951219512</v>
      </c>
      <c r="E7" s="3">
        <v>40</v>
      </c>
      <c r="F7" s="3">
        <v>218300</v>
      </c>
      <c r="G7" s="3">
        <v>540</v>
      </c>
      <c r="H7" s="3">
        <v>776300</v>
      </c>
      <c r="I7" s="3">
        <v>0</v>
      </c>
      <c r="J7" s="3">
        <v>4860</v>
      </c>
      <c r="K7" s="12">
        <v>1</v>
      </c>
      <c r="L7" s="12">
        <v>0.5</v>
      </c>
      <c r="M7" s="12">
        <v>0</v>
      </c>
      <c r="N7" s="12">
        <v>0</v>
      </c>
      <c r="O7" s="12">
        <v>0</v>
      </c>
      <c r="P7" s="12">
        <v>0</v>
      </c>
      <c r="Q7" s="12">
        <v>0</v>
      </c>
      <c r="R7" s="12">
        <v>0</v>
      </c>
      <c r="S7" s="12">
        <v>0</v>
      </c>
      <c r="T7" s="12">
        <f t="shared" si="1"/>
        <v>4860</v>
      </c>
      <c r="U7" s="12"/>
      <c r="V7" s="12">
        <f t="shared" si="2"/>
        <v>9</v>
      </c>
      <c r="W7" s="12">
        <v>-58.1</v>
      </c>
    </row>
    <row r="8" spans="1:23" s="20" customFormat="1" ht="12">
      <c r="A8" s="3" t="s">
        <v>179</v>
      </c>
      <c r="B8" s="18">
        <v>0.92013888888888884</v>
      </c>
      <c r="C8" s="3">
        <v>510</v>
      </c>
      <c r="D8" s="12">
        <f t="shared" si="0"/>
        <v>155.48780487804879</v>
      </c>
      <c r="E8" s="3">
        <v>930</v>
      </c>
      <c r="F8" s="3">
        <v>193800</v>
      </c>
      <c r="G8" s="3">
        <v>500</v>
      </c>
      <c r="H8" s="3">
        <v>729100</v>
      </c>
      <c r="I8" s="3">
        <v>0</v>
      </c>
      <c r="J8" s="3">
        <v>76600</v>
      </c>
      <c r="K8" s="12">
        <v>2.7</v>
      </c>
      <c r="L8" s="12">
        <v>0</v>
      </c>
      <c r="M8" s="12">
        <v>0</v>
      </c>
      <c r="N8" s="12">
        <v>0</v>
      </c>
      <c r="O8" s="12">
        <v>0</v>
      </c>
      <c r="P8" s="12">
        <v>0</v>
      </c>
      <c r="Q8" s="12">
        <v>0</v>
      </c>
      <c r="R8" s="12">
        <v>0</v>
      </c>
      <c r="S8" s="12">
        <v>0</v>
      </c>
      <c r="T8" s="12">
        <f t="shared" si="1"/>
        <v>28370.370370370369</v>
      </c>
      <c r="U8" s="12"/>
      <c r="V8" s="12">
        <f t="shared" si="2"/>
        <v>153.19999999999999</v>
      </c>
      <c r="W8" s="12">
        <v>-58.5</v>
      </c>
    </row>
    <row r="9" spans="1:23" s="20" customFormat="1" ht="12">
      <c r="A9" s="3" t="s">
        <v>180</v>
      </c>
      <c r="B9" s="18">
        <v>9.2361111111111116E-2</v>
      </c>
      <c r="C9" s="3">
        <v>640</v>
      </c>
      <c r="D9" s="12">
        <f t="shared" si="0"/>
        <v>195.1219512195122</v>
      </c>
      <c r="E9" s="3">
        <v>105</v>
      </c>
      <c r="F9" s="3">
        <v>211200</v>
      </c>
      <c r="G9" s="3">
        <v>510</v>
      </c>
      <c r="H9" s="3">
        <v>776900</v>
      </c>
      <c r="I9" s="3">
        <v>0</v>
      </c>
      <c r="J9" s="3">
        <v>11400</v>
      </c>
      <c r="K9" s="12">
        <v>2.2999999999999998</v>
      </c>
      <c r="L9" s="12">
        <v>0</v>
      </c>
      <c r="M9" s="12">
        <v>0</v>
      </c>
      <c r="N9" s="12">
        <v>0</v>
      </c>
      <c r="O9" s="12">
        <v>0</v>
      </c>
      <c r="P9" s="12">
        <v>0</v>
      </c>
      <c r="Q9" s="12">
        <v>0</v>
      </c>
      <c r="R9" s="12">
        <v>0</v>
      </c>
      <c r="S9" s="12">
        <v>0</v>
      </c>
      <c r="T9" s="12">
        <f t="shared" si="1"/>
        <v>4956.521739130435</v>
      </c>
      <c r="U9" s="12"/>
      <c r="V9" s="12">
        <f t="shared" si="2"/>
        <v>22.352941176470587</v>
      </c>
      <c r="W9" s="12">
        <v>-56.4</v>
      </c>
    </row>
    <row r="10" spans="1:23" s="20" customFormat="1" ht="12">
      <c r="A10" s="3" t="s">
        <v>180</v>
      </c>
      <c r="B10" s="18">
        <v>0.14583333333333334</v>
      </c>
      <c r="C10" s="3">
        <v>700</v>
      </c>
      <c r="D10" s="12">
        <f t="shared" si="0"/>
        <v>213.41463414634148</v>
      </c>
      <c r="E10" s="3">
        <v>290</v>
      </c>
      <c r="F10" s="3">
        <v>214500</v>
      </c>
      <c r="G10" s="3">
        <v>520</v>
      </c>
      <c r="H10" s="3">
        <v>759500</v>
      </c>
      <c r="I10" s="3">
        <v>0</v>
      </c>
      <c r="J10" s="3">
        <v>25500</v>
      </c>
      <c r="K10" s="12">
        <v>2.9</v>
      </c>
      <c r="L10" s="12">
        <v>0</v>
      </c>
      <c r="M10" s="12">
        <v>0</v>
      </c>
      <c r="N10" s="12">
        <v>0</v>
      </c>
      <c r="O10" s="12">
        <v>0</v>
      </c>
      <c r="P10" s="12">
        <v>0</v>
      </c>
      <c r="Q10" s="12">
        <v>0</v>
      </c>
      <c r="R10" s="12">
        <v>0</v>
      </c>
      <c r="S10" s="12">
        <v>0</v>
      </c>
      <c r="T10" s="12">
        <f t="shared" si="1"/>
        <v>8793.1034482758623</v>
      </c>
      <c r="U10" s="12"/>
      <c r="V10" s="12">
        <f t="shared" si="2"/>
        <v>49.03846153846154</v>
      </c>
      <c r="W10" s="12">
        <v>-57.4</v>
      </c>
    </row>
    <row r="11" spans="1:23" s="20" customFormat="1" ht="12">
      <c r="A11" s="3" t="s">
        <v>180</v>
      </c>
      <c r="B11" s="18">
        <v>0.26597222222222222</v>
      </c>
      <c r="C11" s="3">
        <v>800</v>
      </c>
      <c r="D11" s="12">
        <f t="shared" si="0"/>
        <v>243.90243902439025</v>
      </c>
      <c r="E11" s="3">
        <v>90</v>
      </c>
      <c r="F11" s="3">
        <v>212700</v>
      </c>
      <c r="G11" s="3">
        <v>540</v>
      </c>
      <c r="H11" s="3">
        <v>778400</v>
      </c>
      <c r="I11" s="3">
        <v>0</v>
      </c>
      <c r="J11" s="3">
        <v>8320</v>
      </c>
      <c r="K11" s="12">
        <v>2.4</v>
      </c>
      <c r="L11" s="12">
        <v>0</v>
      </c>
      <c r="M11" s="12">
        <v>0</v>
      </c>
      <c r="N11" s="12">
        <v>0</v>
      </c>
      <c r="O11" s="12">
        <v>0</v>
      </c>
      <c r="P11" s="12">
        <v>0</v>
      </c>
      <c r="Q11" s="12">
        <v>0</v>
      </c>
      <c r="R11" s="12">
        <v>0</v>
      </c>
      <c r="S11" s="12">
        <v>0</v>
      </c>
      <c r="T11" s="12">
        <f t="shared" si="1"/>
        <v>3466.666666666667</v>
      </c>
      <c r="U11" s="12"/>
      <c r="V11" s="12">
        <f t="shared" si="2"/>
        <v>15.407407407407407</v>
      </c>
      <c r="W11" s="12">
        <v>-55.4</v>
      </c>
    </row>
    <row r="12" spans="1:23" s="20" customFormat="1" ht="12">
      <c r="A12" s="3" t="s">
        <v>180</v>
      </c>
      <c r="B12" s="18">
        <v>0.48958333333333331</v>
      </c>
      <c r="C12" s="3">
        <v>900</v>
      </c>
      <c r="D12" s="12">
        <f t="shared" si="0"/>
        <v>274.39024390243907</v>
      </c>
      <c r="E12" s="3">
        <v>76</v>
      </c>
      <c r="F12" s="3">
        <v>211900</v>
      </c>
      <c r="G12" s="3">
        <v>630</v>
      </c>
      <c r="H12" s="3">
        <v>779900</v>
      </c>
      <c r="I12" s="3">
        <v>0</v>
      </c>
      <c r="J12" s="3">
        <v>7580</v>
      </c>
      <c r="K12" s="12">
        <v>2.8</v>
      </c>
      <c r="L12" s="12">
        <v>0</v>
      </c>
      <c r="M12" s="12">
        <v>0</v>
      </c>
      <c r="N12" s="12">
        <v>0.5</v>
      </c>
      <c r="O12" s="12">
        <v>0</v>
      </c>
      <c r="P12" s="12">
        <v>0</v>
      </c>
      <c r="Q12" s="12">
        <v>0</v>
      </c>
      <c r="R12" s="12">
        <v>0</v>
      </c>
      <c r="S12" s="12">
        <v>0</v>
      </c>
      <c r="T12" s="12">
        <f t="shared" si="1"/>
        <v>2707.1428571428573</v>
      </c>
      <c r="U12" s="12"/>
      <c r="V12" s="12">
        <f t="shared" si="2"/>
        <v>12.031746031746032</v>
      </c>
      <c r="W12" s="12">
        <v>-54.8</v>
      </c>
    </row>
    <row r="13" spans="1:23" s="20" customFormat="1" ht="12">
      <c r="A13" s="3" t="s">
        <v>180</v>
      </c>
      <c r="B13" s="18">
        <v>0.91041666666666676</v>
      </c>
      <c r="C13" s="3">
        <v>1000</v>
      </c>
      <c r="D13" s="12">
        <f t="shared" si="0"/>
        <v>304.8780487804878</v>
      </c>
      <c r="E13" s="3">
        <v>159</v>
      </c>
      <c r="F13" s="3">
        <v>211200</v>
      </c>
      <c r="G13" s="3">
        <v>450</v>
      </c>
      <c r="H13" s="3">
        <v>774800</v>
      </c>
      <c r="I13" s="3">
        <v>0</v>
      </c>
      <c r="J13" s="3">
        <v>13500</v>
      </c>
      <c r="K13" s="12">
        <v>1.4</v>
      </c>
      <c r="L13" s="12">
        <v>0</v>
      </c>
      <c r="M13" s="12">
        <v>0</v>
      </c>
      <c r="N13" s="12">
        <v>0.3</v>
      </c>
      <c r="O13" s="12">
        <v>0</v>
      </c>
      <c r="P13" s="12">
        <v>0</v>
      </c>
      <c r="Q13" s="12">
        <v>0</v>
      </c>
      <c r="R13" s="12">
        <v>0</v>
      </c>
      <c r="S13" s="12">
        <v>0</v>
      </c>
      <c r="T13" s="12">
        <f t="shared" si="1"/>
        <v>9642.8571428571431</v>
      </c>
      <c r="U13" s="12"/>
      <c r="V13" s="12">
        <f t="shared" si="2"/>
        <v>30</v>
      </c>
      <c r="W13" s="12">
        <v>-53.4</v>
      </c>
    </row>
    <row r="14" spans="1:23" s="20" customFormat="1" ht="12">
      <c r="A14" s="3" t="s">
        <v>181</v>
      </c>
      <c r="B14" s="18">
        <v>2.7777777777777776E-2</v>
      </c>
      <c r="C14" s="3">
        <v>1100</v>
      </c>
      <c r="D14" s="12">
        <f t="shared" si="0"/>
        <v>335.36585365853659</v>
      </c>
      <c r="E14" s="3">
        <v>173</v>
      </c>
      <c r="F14" s="3">
        <v>203800</v>
      </c>
      <c r="G14" s="3">
        <v>450</v>
      </c>
      <c r="H14" s="3">
        <v>778800</v>
      </c>
      <c r="I14" s="3">
        <v>0</v>
      </c>
      <c r="J14" s="3">
        <v>16900</v>
      </c>
      <c r="K14" s="12">
        <v>4.9000000000000004</v>
      </c>
      <c r="L14" s="12">
        <v>0</v>
      </c>
      <c r="M14" s="12">
        <v>0</v>
      </c>
      <c r="N14" s="12">
        <v>0.9</v>
      </c>
      <c r="O14" s="12">
        <v>0</v>
      </c>
      <c r="P14" s="12">
        <v>0</v>
      </c>
      <c r="Q14" s="12">
        <v>0</v>
      </c>
      <c r="R14" s="12">
        <v>0</v>
      </c>
      <c r="S14" s="12">
        <v>0</v>
      </c>
      <c r="T14" s="12">
        <f t="shared" si="1"/>
        <v>3448.9795918367345</v>
      </c>
      <c r="U14" s="12"/>
      <c r="V14" s="12">
        <f t="shared" si="2"/>
        <v>37.555555555555557</v>
      </c>
      <c r="W14" s="12">
        <v>-54.6</v>
      </c>
    </row>
    <row r="15" spans="1:23" s="20" customFormat="1" ht="12">
      <c r="A15" s="3" t="s">
        <v>181</v>
      </c>
      <c r="B15" s="18">
        <v>0.16180555555555556</v>
      </c>
      <c r="C15" s="3">
        <v>1200</v>
      </c>
      <c r="D15" s="12">
        <f t="shared" si="0"/>
        <v>365.85365853658539</v>
      </c>
      <c r="E15" s="3">
        <v>125</v>
      </c>
      <c r="F15" s="3">
        <v>207900</v>
      </c>
      <c r="G15" s="3">
        <v>500</v>
      </c>
      <c r="H15" s="3">
        <v>779700</v>
      </c>
      <c r="I15" s="3">
        <v>0</v>
      </c>
      <c r="J15" s="3">
        <v>11900</v>
      </c>
      <c r="K15" s="12">
        <v>5</v>
      </c>
      <c r="L15" s="12">
        <v>0</v>
      </c>
      <c r="M15" s="12">
        <v>0</v>
      </c>
      <c r="N15" s="12">
        <v>0.6</v>
      </c>
      <c r="O15" s="12">
        <v>0</v>
      </c>
      <c r="P15" s="12">
        <v>0</v>
      </c>
      <c r="Q15" s="12">
        <v>0</v>
      </c>
      <c r="R15" s="12">
        <v>0</v>
      </c>
      <c r="S15" s="12">
        <v>0</v>
      </c>
      <c r="T15" s="12">
        <f t="shared" si="1"/>
        <v>2380</v>
      </c>
      <c r="U15" s="12"/>
      <c r="V15" s="12">
        <f t="shared" si="2"/>
        <v>23.8</v>
      </c>
      <c r="W15" s="12">
        <v>-54.2</v>
      </c>
    </row>
    <row r="16" spans="1:23" s="20" customFormat="1" ht="12">
      <c r="A16" s="3" t="s">
        <v>181</v>
      </c>
      <c r="B16" s="18">
        <v>0.32430555555555557</v>
      </c>
      <c r="C16" s="3">
        <v>1300</v>
      </c>
      <c r="D16" s="12">
        <f t="shared" si="0"/>
        <v>396.34146341463418</v>
      </c>
      <c r="E16" s="3">
        <v>192</v>
      </c>
      <c r="F16" s="3">
        <v>205300</v>
      </c>
      <c r="G16" s="3">
        <v>500</v>
      </c>
      <c r="H16" s="3">
        <v>775800</v>
      </c>
      <c r="I16" s="3">
        <v>0</v>
      </c>
      <c r="J16" s="3">
        <v>18400</v>
      </c>
      <c r="K16" s="12">
        <v>7.1</v>
      </c>
      <c r="L16" s="12">
        <v>0</v>
      </c>
      <c r="M16" s="12">
        <v>0</v>
      </c>
      <c r="N16" s="12">
        <v>1.9</v>
      </c>
      <c r="O16" s="12">
        <v>0.5</v>
      </c>
      <c r="P16" s="12">
        <v>0.9</v>
      </c>
      <c r="Q16" s="12">
        <v>0.5</v>
      </c>
      <c r="R16" s="12">
        <v>0</v>
      </c>
      <c r="S16" s="12">
        <v>0</v>
      </c>
      <c r="T16" s="12">
        <f t="shared" si="1"/>
        <v>2591.5492957746478</v>
      </c>
      <c r="U16" s="12">
        <f>O16/P16</f>
        <v>0.55555555555555558</v>
      </c>
      <c r="V16" s="12">
        <f t="shared" si="2"/>
        <v>36.799999999999997</v>
      </c>
      <c r="W16" s="12">
        <v>-53.9</v>
      </c>
    </row>
    <row r="17" spans="1:23" s="20" customFormat="1" ht="12">
      <c r="A17" s="3" t="s">
        <v>181</v>
      </c>
      <c r="B17" s="18">
        <v>0.58333333333333337</v>
      </c>
      <c r="C17" s="3">
        <v>1400</v>
      </c>
      <c r="D17" s="12">
        <f t="shared" si="0"/>
        <v>426.82926829268297</v>
      </c>
      <c r="E17" s="3">
        <v>120</v>
      </c>
      <c r="F17" s="3">
        <v>207400</v>
      </c>
      <c r="G17" s="3">
        <v>620</v>
      </c>
      <c r="H17" s="3">
        <v>780900</v>
      </c>
      <c r="I17" s="3">
        <v>0</v>
      </c>
      <c r="J17" s="3">
        <v>11100</v>
      </c>
      <c r="K17" s="12">
        <v>3.9</v>
      </c>
      <c r="L17" s="12">
        <v>0</v>
      </c>
      <c r="M17" s="12">
        <v>0</v>
      </c>
      <c r="N17" s="12">
        <v>0.7</v>
      </c>
      <c r="O17" s="12">
        <v>0</v>
      </c>
      <c r="P17" s="12">
        <v>0</v>
      </c>
      <c r="Q17" s="12">
        <v>0</v>
      </c>
      <c r="R17" s="12">
        <v>0</v>
      </c>
      <c r="S17" s="12">
        <v>0</v>
      </c>
      <c r="T17" s="12">
        <f t="shared" si="1"/>
        <v>2846.1538461538462</v>
      </c>
      <c r="U17" s="12"/>
      <c r="V17" s="12">
        <f t="shared" si="2"/>
        <v>17.903225806451612</v>
      </c>
      <c r="W17" s="12">
        <v>-53.2</v>
      </c>
    </row>
    <row r="18" spans="1:23" s="20" customFormat="1" ht="12">
      <c r="A18" s="3" t="s">
        <v>181</v>
      </c>
      <c r="B18" s="18">
        <v>0.85416666666666663</v>
      </c>
      <c r="C18" s="3">
        <v>1500</v>
      </c>
      <c r="D18" s="12">
        <f t="shared" si="0"/>
        <v>457.31707317073176</v>
      </c>
      <c r="E18" s="3">
        <v>194</v>
      </c>
      <c r="F18" s="3">
        <v>206800</v>
      </c>
      <c r="G18" s="3">
        <v>480</v>
      </c>
      <c r="H18" s="3">
        <v>775300</v>
      </c>
      <c r="I18" s="3">
        <v>0</v>
      </c>
      <c r="J18" s="3">
        <v>17400</v>
      </c>
      <c r="K18" s="12">
        <v>4.4000000000000004</v>
      </c>
      <c r="L18" s="12">
        <v>0</v>
      </c>
      <c r="M18" s="12">
        <v>0</v>
      </c>
      <c r="N18" s="12">
        <v>0</v>
      </c>
      <c r="O18" s="12">
        <v>0</v>
      </c>
      <c r="P18" s="12">
        <v>0</v>
      </c>
      <c r="Q18" s="12">
        <v>0</v>
      </c>
      <c r="R18" s="12">
        <v>0</v>
      </c>
      <c r="S18" s="12">
        <v>0</v>
      </c>
      <c r="T18" s="12">
        <f t="shared" si="1"/>
        <v>3954.545454545454</v>
      </c>
      <c r="U18" s="12"/>
      <c r="V18" s="12">
        <f t="shared" si="2"/>
        <v>36.25</v>
      </c>
      <c r="W18" s="12">
        <v>-53.4</v>
      </c>
    </row>
    <row r="19" spans="1:23" s="20" customFormat="1" ht="12">
      <c r="A19" s="3" t="s">
        <v>182</v>
      </c>
      <c r="B19" s="18">
        <v>7.2222222222222229E-2</v>
      </c>
      <c r="C19" s="3">
        <v>1600</v>
      </c>
      <c r="D19" s="12">
        <f t="shared" si="0"/>
        <v>487.80487804878049</v>
      </c>
      <c r="E19" s="3">
        <v>127</v>
      </c>
      <c r="F19" s="3">
        <v>208700</v>
      </c>
      <c r="G19" s="3">
        <v>540</v>
      </c>
      <c r="H19" s="3">
        <v>778800</v>
      </c>
      <c r="I19" s="3">
        <v>0</v>
      </c>
      <c r="J19" s="3">
        <v>12000</v>
      </c>
      <c r="K19" s="12">
        <v>5.5</v>
      </c>
      <c r="L19" s="12">
        <v>0</v>
      </c>
      <c r="M19" s="12">
        <v>0</v>
      </c>
      <c r="N19" s="12">
        <v>0.6</v>
      </c>
      <c r="O19" s="12">
        <v>0</v>
      </c>
      <c r="P19" s="12">
        <v>0</v>
      </c>
      <c r="Q19" s="12">
        <v>0</v>
      </c>
      <c r="R19" s="12">
        <v>0</v>
      </c>
      <c r="S19" s="12">
        <v>0</v>
      </c>
      <c r="T19" s="12">
        <f t="shared" si="1"/>
        <v>2181.818181818182</v>
      </c>
      <c r="U19" s="12"/>
      <c r="V19" s="12">
        <f t="shared" si="2"/>
        <v>22.222222222222221</v>
      </c>
      <c r="W19" s="12">
        <v>-52.8</v>
      </c>
    </row>
    <row r="20" spans="1:23" s="20" customFormat="1" ht="12">
      <c r="A20" s="3" t="s">
        <v>182</v>
      </c>
      <c r="B20" s="18">
        <v>0.34861111111111115</v>
      </c>
      <c r="C20" s="3">
        <v>1700</v>
      </c>
      <c r="D20" s="12">
        <f t="shared" si="0"/>
        <v>518.29268292682934</v>
      </c>
      <c r="E20" s="3">
        <v>174</v>
      </c>
      <c r="F20" s="3">
        <v>205400</v>
      </c>
      <c r="G20" s="3">
        <v>600</v>
      </c>
      <c r="H20" s="3">
        <v>778200</v>
      </c>
      <c r="I20" s="3">
        <v>0</v>
      </c>
      <c r="J20" s="3">
        <v>15800</v>
      </c>
      <c r="K20" s="12">
        <v>12.2</v>
      </c>
      <c r="L20" s="12">
        <v>0</v>
      </c>
      <c r="M20" s="12">
        <v>0</v>
      </c>
      <c r="N20" s="12">
        <v>0.5</v>
      </c>
      <c r="O20" s="12">
        <v>0.2</v>
      </c>
      <c r="P20" s="12">
        <v>0</v>
      </c>
      <c r="Q20" s="12">
        <v>0.2</v>
      </c>
      <c r="R20" s="12">
        <v>0</v>
      </c>
      <c r="S20" s="12">
        <v>0</v>
      </c>
      <c r="T20" s="12">
        <f t="shared" si="1"/>
        <v>1295.0819672131149</v>
      </c>
      <c r="U20" s="12"/>
      <c r="V20" s="12">
        <f t="shared" si="2"/>
        <v>26.333333333333332</v>
      </c>
      <c r="W20" s="12">
        <v>-52.3</v>
      </c>
    </row>
    <row r="21" spans="1:23" s="20" customFormat="1" ht="12">
      <c r="A21" s="3" t="s">
        <v>183</v>
      </c>
      <c r="B21" s="18">
        <v>0.625</v>
      </c>
      <c r="C21" s="3">
        <v>1800</v>
      </c>
      <c r="D21" s="12">
        <f t="shared" si="0"/>
        <v>548.78048780487813</v>
      </c>
      <c r="E21" s="3">
        <v>180</v>
      </c>
      <c r="F21" s="3">
        <v>212900</v>
      </c>
      <c r="G21" s="3">
        <v>440</v>
      </c>
      <c r="H21" s="3">
        <v>770800</v>
      </c>
      <c r="I21" s="3">
        <v>0</v>
      </c>
      <c r="J21" s="3">
        <v>15800</v>
      </c>
      <c r="K21" s="12">
        <v>76.900000000000006</v>
      </c>
      <c r="L21" s="12">
        <v>0</v>
      </c>
      <c r="M21" s="12">
        <v>1.4</v>
      </c>
      <c r="N21" s="12">
        <v>0.8</v>
      </c>
      <c r="O21" s="12">
        <v>1.1000000000000001</v>
      </c>
      <c r="P21" s="12">
        <v>0.5</v>
      </c>
      <c r="Q21" s="12">
        <v>1.1000000000000001</v>
      </c>
      <c r="R21" s="12">
        <v>0</v>
      </c>
      <c r="S21" s="12">
        <v>1.4</v>
      </c>
      <c r="T21" s="12">
        <f t="shared" si="1"/>
        <v>201.78799489144313</v>
      </c>
      <c r="U21" s="12">
        <f t="shared" ref="U21:U28" si="3">O21/P21</f>
        <v>2.2000000000000002</v>
      </c>
      <c r="V21" s="12">
        <f t="shared" si="2"/>
        <v>35.909090909090907</v>
      </c>
      <c r="W21" s="12">
        <v>-49.4</v>
      </c>
    </row>
    <row r="22" spans="1:23" s="20" customFormat="1" ht="12">
      <c r="A22" s="3" t="s">
        <v>183</v>
      </c>
      <c r="B22" s="18">
        <v>0.875</v>
      </c>
      <c r="C22" s="3">
        <v>1900</v>
      </c>
      <c r="D22" s="12">
        <f t="shared" si="0"/>
        <v>579.26829268292681</v>
      </c>
      <c r="E22" s="3">
        <v>138</v>
      </c>
      <c r="F22" s="3">
        <v>208900</v>
      </c>
      <c r="G22" s="3">
        <v>480</v>
      </c>
      <c r="H22" s="3">
        <v>778200</v>
      </c>
      <c r="I22" s="3">
        <v>0</v>
      </c>
      <c r="J22" s="3">
        <v>12200</v>
      </c>
      <c r="K22" s="12">
        <v>172.5</v>
      </c>
      <c r="L22" s="12">
        <v>0</v>
      </c>
      <c r="M22" s="12">
        <v>3.7</v>
      </c>
      <c r="N22" s="12">
        <v>31</v>
      </c>
      <c r="O22" s="12">
        <v>6</v>
      </c>
      <c r="P22" s="12">
        <v>3.8</v>
      </c>
      <c r="Q22" s="12">
        <v>6</v>
      </c>
      <c r="R22" s="12">
        <v>0.8</v>
      </c>
      <c r="S22" s="12">
        <v>3.7</v>
      </c>
      <c r="T22" s="12">
        <f t="shared" si="1"/>
        <v>69.239500567536894</v>
      </c>
      <c r="U22" s="12">
        <f t="shared" si="3"/>
        <v>1.5789473684210527</v>
      </c>
      <c r="V22" s="12">
        <f t="shared" si="2"/>
        <v>25.416666666666668</v>
      </c>
      <c r="W22" s="12">
        <v>-48.3</v>
      </c>
    </row>
    <row r="23" spans="1:23" s="20" customFormat="1" ht="12">
      <c r="A23" s="3" t="s">
        <v>184</v>
      </c>
      <c r="B23" s="18">
        <v>6.8750000000000006E-2</v>
      </c>
      <c r="C23" s="3">
        <v>2000</v>
      </c>
      <c r="D23" s="12">
        <f t="shared" si="0"/>
        <v>609.7560975609756</v>
      </c>
      <c r="E23" s="3">
        <v>125</v>
      </c>
      <c r="F23" s="3">
        <v>207800</v>
      </c>
      <c r="G23" s="3">
        <v>500</v>
      </c>
      <c r="H23" s="3">
        <v>780100</v>
      </c>
      <c r="I23" s="3">
        <v>0</v>
      </c>
      <c r="J23" s="3">
        <v>11400</v>
      </c>
      <c r="K23" s="12">
        <v>135.19999999999999</v>
      </c>
      <c r="L23" s="12">
        <v>0</v>
      </c>
      <c r="M23" s="12">
        <v>3.3</v>
      </c>
      <c r="N23" s="12">
        <v>33.299999999999997</v>
      </c>
      <c r="O23" s="12">
        <v>5.8</v>
      </c>
      <c r="P23" s="12">
        <v>3.7</v>
      </c>
      <c r="Q23" s="12">
        <v>5.8</v>
      </c>
      <c r="R23" s="12">
        <v>0.7</v>
      </c>
      <c r="S23" s="12">
        <v>3.3</v>
      </c>
      <c r="T23" s="12">
        <f t="shared" si="1"/>
        <v>82.310469314079427</v>
      </c>
      <c r="U23" s="12">
        <f t="shared" si="3"/>
        <v>1.5675675675675675</v>
      </c>
      <c r="V23" s="12">
        <f t="shared" si="2"/>
        <v>22.8</v>
      </c>
      <c r="W23" s="12">
        <v>-47.6</v>
      </c>
    </row>
    <row r="24" spans="1:23" s="20" customFormat="1" ht="12">
      <c r="A24" s="3" t="s">
        <v>184</v>
      </c>
      <c r="B24" s="18">
        <v>0.3034722222222222</v>
      </c>
      <c r="C24" s="3">
        <v>2100</v>
      </c>
      <c r="D24" s="12">
        <f t="shared" si="0"/>
        <v>640.2439024390244</v>
      </c>
      <c r="E24" s="3">
        <v>154</v>
      </c>
      <c r="F24" s="3">
        <v>205500</v>
      </c>
      <c r="G24" s="3">
        <v>310</v>
      </c>
      <c r="H24" s="3">
        <v>779700</v>
      </c>
      <c r="I24" s="3">
        <v>0</v>
      </c>
      <c r="J24" s="3">
        <v>14400</v>
      </c>
      <c r="K24" s="12">
        <v>71.400000000000006</v>
      </c>
      <c r="L24" s="12">
        <v>0</v>
      </c>
      <c r="M24" s="12">
        <v>3</v>
      </c>
      <c r="N24" s="12">
        <v>19.399999999999999</v>
      </c>
      <c r="O24" s="12">
        <v>3.8</v>
      </c>
      <c r="P24" s="12">
        <v>2.9</v>
      </c>
      <c r="Q24" s="12">
        <v>3.8</v>
      </c>
      <c r="R24" s="12">
        <v>0.7</v>
      </c>
      <c r="S24" s="12">
        <v>3</v>
      </c>
      <c r="T24" s="12">
        <f t="shared" si="1"/>
        <v>193.54838709677418</v>
      </c>
      <c r="U24" s="12">
        <f t="shared" si="3"/>
        <v>1.3103448275862069</v>
      </c>
      <c r="V24" s="12">
        <f t="shared" si="2"/>
        <v>46.451612903225808</v>
      </c>
      <c r="W24" s="12">
        <v>-47.3</v>
      </c>
    </row>
    <row r="25" spans="1:23" s="20" customFormat="1" ht="12">
      <c r="A25" s="3" t="s">
        <v>184</v>
      </c>
      <c r="B25" s="18">
        <v>0.54513888888888895</v>
      </c>
      <c r="C25" s="3">
        <v>2200</v>
      </c>
      <c r="D25" s="12">
        <f t="shared" si="0"/>
        <v>670.73170731707319</v>
      </c>
      <c r="E25" s="3">
        <v>153</v>
      </c>
      <c r="F25" s="3">
        <v>207900</v>
      </c>
      <c r="G25" s="3">
        <v>340</v>
      </c>
      <c r="H25" s="3">
        <v>778800</v>
      </c>
      <c r="I25" s="3">
        <v>0</v>
      </c>
      <c r="J25" s="3">
        <v>12900</v>
      </c>
      <c r="K25" s="12">
        <v>52.2</v>
      </c>
      <c r="L25" s="12">
        <v>0</v>
      </c>
      <c r="M25" s="12">
        <v>2.5</v>
      </c>
      <c r="N25" s="12">
        <v>11.2</v>
      </c>
      <c r="O25" s="12">
        <v>2.8</v>
      </c>
      <c r="P25" s="12">
        <v>2.4</v>
      </c>
      <c r="Q25" s="12">
        <v>2.8</v>
      </c>
      <c r="R25" s="12">
        <v>0.4</v>
      </c>
      <c r="S25" s="12">
        <v>2.5</v>
      </c>
      <c r="T25" s="12">
        <f t="shared" si="1"/>
        <v>235.83180987202923</v>
      </c>
      <c r="U25" s="12">
        <f t="shared" si="3"/>
        <v>1.1666666666666667</v>
      </c>
      <c r="V25" s="12">
        <f t="shared" si="2"/>
        <v>37.941176470588232</v>
      </c>
      <c r="W25" s="12">
        <v>-48.3</v>
      </c>
    </row>
    <row r="26" spans="1:23" s="20" customFormat="1" ht="12">
      <c r="A26" s="3" t="s">
        <v>184</v>
      </c>
      <c r="B26" s="18">
        <v>0.8041666666666667</v>
      </c>
      <c r="C26" s="3">
        <v>2300</v>
      </c>
      <c r="D26" s="12">
        <f t="shared" si="0"/>
        <v>701.21951219512198</v>
      </c>
      <c r="E26" s="3">
        <v>119</v>
      </c>
      <c r="F26" s="3">
        <v>207300</v>
      </c>
      <c r="G26" s="3">
        <v>410</v>
      </c>
      <c r="H26" s="3">
        <v>781800</v>
      </c>
      <c r="I26" s="3">
        <v>0</v>
      </c>
      <c r="J26" s="3">
        <v>10400</v>
      </c>
      <c r="K26" s="12">
        <v>71.5</v>
      </c>
      <c r="L26" s="12">
        <v>0</v>
      </c>
      <c r="M26" s="12">
        <v>3.6</v>
      </c>
      <c r="N26" s="12">
        <v>10.4</v>
      </c>
      <c r="O26" s="12">
        <v>6</v>
      </c>
      <c r="P26" s="12">
        <v>4.5</v>
      </c>
      <c r="Q26" s="12">
        <v>6</v>
      </c>
      <c r="R26" s="12">
        <v>0.9</v>
      </c>
      <c r="S26" s="12">
        <v>3.6</v>
      </c>
      <c r="T26" s="12">
        <f t="shared" si="1"/>
        <v>138.48202396804263</v>
      </c>
      <c r="U26" s="12">
        <f t="shared" si="3"/>
        <v>1.3333333333333333</v>
      </c>
      <c r="V26" s="12">
        <f t="shared" si="2"/>
        <v>25.365853658536587</v>
      </c>
      <c r="W26" s="12">
        <v>-48.1</v>
      </c>
    </row>
    <row r="27" spans="1:23" s="20" customFormat="1" ht="12">
      <c r="A27" s="3" t="s">
        <v>185</v>
      </c>
      <c r="B27" s="18">
        <v>0.18888888888888888</v>
      </c>
      <c r="C27" s="3">
        <v>2400</v>
      </c>
      <c r="D27" s="12">
        <f t="shared" si="0"/>
        <v>731.70731707317077</v>
      </c>
      <c r="E27" s="3">
        <v>113</v>
      </c>
      <c r="F27" s="3">
        <v>210500</v>
      </c>
      <c r="G27" s="3">
        <v>280</v>
      </c>
      <c r="H27" s="3">
        <v>778600</v>
      </c>
      <c r="I27" s="3">
        <v>0</v>
      </c>
      <c r="J27" s="3">
        <v>10500</v>
      </c>
      <c r="K27" s="12">
        <v>78.099999999999994</v>
      </c>
      <c r="L27" s="12">
        <v>0</v>
      </c>
      <c r="M27" s="12">
        <v>5.0999999999999996</v>
      </c>
      <c r="N27" s="12">
        <v>9.8000000000000007</v>
      </c>
      <c r="O27" s="12">
        <v>5.4</v>
      </c>
      <c r="P27" s="12">
        <v>4.0999999999999996</v>
      </c>
      <c r="Q27" s="12">
        <v>5.4</v>
      </c>
      <c r="R27" s="12">
        <v>0.9</v>
      </c>
      <c r="S27" s="12">
        <v>5.0999999999999996</v>
      </c>
      <c r="T27" s="12">
        <f t="shared" si="1"/>
        <v>126.20192307692309</v>
      </c>
      <c r="U27" s="12">
        <f t="shared" si="3"/>
        <v>1.3170731707317076</v>
      </c>
      <c r="V27" s="12">
        <f t="shared" si="2"/>
        <v>37.5</v>
      </c>
      <c r="W27" s="12">
        <v>-47.4</v>
      </c>
    </row>
    <row r="28" spans="1:23" s="20" customFormat="1" thickBot="1">
      <c r="A28" s="117" t="s">
        <v>185</v>
      </c>
      <c r="B28" s="141">
        <v>0.33333333333333331</v>
      </c>
      <c r="C28" s="117">
        <v>2450</v>
      </c>
      <c r="D28" s="116">
        <f t="shared" si="0"/>
        <v>746.95121951219517</v>
      </c>
      <c r="E28" s="117">
        <v>102</v>
      </c>
      <c r="F28" s="117">
        <v>210800</v>
      </c>
      <c r="G28" s="117">
        <v>310</v>
      </c>
      <c r="H28" s="117">
        <v>779300</v>
      </c>
      <c r="I28" s="117">
        <v>0</v>
      </c>
      <c r="J28" s="117">
        <v>9480</v>
      </c>
      <c r="K28" s="116">
        <v>63.9</v>
      </c>
      <c r="L28" s="116">
        <v>0</v>
      </c>
      <c r="M28" s="116">
        <v>17.2</v>
      </c>
      <c r="N28" s="116">
        <v>9.8000000000000007</v>
      </c>
      <c r="O28" s="116">
        <v>6</v>
      </c>
      <c r="P28" s="116">
        <v>4.8</v>
      </c>
      <c r="Q28" s="116">
        <v>6</v>
      </c>
      <c r="R28" s="116">
        <v>2</v>
      </c>
      <c r="S28" s="116">
        <v>17.2</v>
      </c>
      <c r="T28" s="116">
        <f t="shared" si="1"/>
        <v>116.89272503082614</v>
      </c>
      <c r="U28" s="116">
        <f t="shared" si="3"/>
        <v>1.25</v>
      </c>
      <c r="V28" s="116">
        <f t="shared" si="2"/>
        <v>30.580645161290324</v>
      </c>
      <c r="W28" s="116">
        <v>-47</v>
      </c>
    </row>
    <row r="29" spans="1:23">
      <c r="A29" s="1"/>
      <c r="B29" s="1"/>
      <c r="C29" s="1"/>
      <c r="D29" s="6"/>
      <c r="E29" s="1"/>
      <c r="F29" s="1"/>
      <c r="G29" s="1"/>
      <c r="H29" s="1"/>
      <c r="I29" s="1"/>
      <c r="J29" s="1"/>
      <c r="K29" s="6"/>
      <c r="L29" s="6"/>
      <c r="M29" s="6"/>
      <c r="N29" s="6"/>
      <c r="O29" s="6"/>
      <c r="P29" s="6"/>
      <c r="Q29" s="6"/>
      <c r="R29" s="6"/>
      <c r="S29" s="6"/>
      <c r="T29" s="6"/>
      <c r="U29" s="6"/>
      <c r="V29" s="6"/>
      <c r="W29" s="6"/>
    </row>
    <row r="30" spans="1:23">
      <c r="A30" s="32" t="s">
        <v>51</v>
      </c>
      <c r="B30" s="1"/>
      <c r="C30" s="1"/>
      <c r="D30" s="6"/>
      <c r="E30" s="1"/>
      <c r="F30" s="1"/>
      <c r="G30" s="1"/>
      <c r="H30" s="1"/>
      <c r="I30" s="1"/>
      <c r="J30" s="1"/>
      <c r="K30" s="6"/>
      <c r="L30" s="6"/>
      <c r="M30" s="6"/>
      <c r="N30" s="6"/>
      <c r="O30" s="6"/>
      <c r="P30" s="6"/>
      <c r="Q30" s="6"/>
      <c r="R30" s="6"/>
      <c r="S30" s="6"/>
      <c r="T30" s="6"/>
      <c r="U30" s="6"/>
      <c r="V30" s="6"/>
      <c r="W30" s="6"/>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V32"/>
  <sheetViews>
    <sheetView workbookViewId="0"/>
  </sheetViews>
  <sheetFormatPr baseColWidth="10" defaultRowHeight="13"/>
  <cols>
    <col min="1" max="1" width="10" bestFit="1" customWidth="1"/>
    <col min="2" max="3" width="6.28515625" bestFit="1" customWidth="1"/>
    <col min="4" max="4" width="6.28515625" style="8" customWidth="1"/>
    <col min="5" max="5" width="5" bestFit="1" customWidth="1"/>
    <col min="6" max="6" width="7" bestFit="1" customWidth="1"/>
    <col min="7" max="7" width="4" bestFit="1" customWidth="1"/>
    <col min="8" max="8" width="7" bestFit="1" customWidth="1"/>
    <col min="9" max="9" width="4" bestFit="1" customWidth="1"/>
    <col min="10" max="10" width="7" bestFit="1" customWidth="1"/>
    <col min="11" max="19" width="4" bestFit="1" customWidth="1"/>
    <col min="20" max="20" width="10.42578125" style="17" bestFit="1" customWidth="1"/>
    <col min="21" max="21" width="4.7109375" style="8" bestFit="1" customWidth="1"/>
    <col min="22" max="22" width="5.7109375" bestFit="1" customWidth="1"/>
  </cols>
  <sheetData>
    <row r="1" spans="1:22" s="20" customFormat="1" thickBot="1">
      <c r="A1" s="32" t="s">
        <v>30</v>
      </c>
      <c r="B1" s="3"/>
      <c r="C1" s="3"/>
      <c r="D1" s="12"/>
      <c r="E1" s="3"/>
      <c r="F1" s="3"/>
      <c r="G1" s="3"/>
      <c r="H1" s="3"/>
      <c r="I1" s="3"/>
      <c r="J1" s="3"/>
      <c r="K1" s="3"/>
      <c r="L1" s="3"/>
      <c r="M1" s="3"/>
      <c r="N1" s="3"/>
      <c r="O1" s="3"/>
      <c r="P1" s="3"/>
      <c r="Q1" s="3"/>
      <c r="R1" s="3"/>
      <c r="S1" s="3"/>
      <c r="T1" s="13"/>
      <c r="U1" s="12"/>
      <c r="V1" s="3"/>
    </row>
    <row r="2" spans="1:22" ht="14">
      <c r="A2" s="106" t="s">
        <v>111</v>
      </c>
      <c r="B2" s="106" t="s">
        <v>111</v>
      </c>
      <c r="C2" s="106" t="s">
        <v>153</v>
      </c>
      <c r="D2" s="106" t="s">
        <v>153</v>
      </c>
      <c r="E2" s="106" t="s">
        <v>264</v>
      </c>
      <c r="F2" s="106" t="s">
        <v>126</v>
      </c>
      <c r="G2" s="106" t="s">
        <v>127</v>
      </c>
      <c r="H2" s="106" t="s">
        <v>128</v>
      </c>
      <c r="I2" s="106" t="s">
        <v>129</v>
      </c>
      <c r="J2" s="106" t="s">
        <v>130</v>
      </c>
      <c r="K2" s="106" t="s">
        <v>131</v>
      </c>
      <c r="L2" s="106" t="s">
        <v>132</v>
      </c>
      <c r="M2" s="106" t="s">
        <v>133</v>
      </c>
      <c r="N2" s="106" t="s">
        <v>134</v>
      </c>
      <c r="O2" s="106" t="s">
        <v>303</v>
      </c>
      <c r="P2" s="106" t="s">
        <v>304</v>
      </c>
      <c r="Q2" s="106" t="s">
        <v>278</v>
      </c>
      <c r="R2" s="106" t="s">
        <v>279</v>
      </c>
      <c r="S2" s="106" t="s">
        <v>280</v>
      </c>
      <c r="T2" s="106" t="s">
        <v>186</v>
      </c>
      <c r="U2" s="109" t="s">
        <v>188</v>
      </c>
      <c r="V2" s="110" t="s">
        <v>282</v>
      </c>
    </row>
    <row r="3" spans="1:22" ht="14" thickBot="1">
      <c r="A3" s="4" t="s">
        <v>285</v>
      </c>
      <c r="B3" s="4" t="s">
        <v>229</v>
      </c>
      <c r="C3" s="4" t="s">
        <v>284</v>
      </c>
      <c r="D3" s="4" t="s">
        <v>151</v>
      </c>
      <c r="E3" s="4" t="s">
        <v>265</v>
      </c>
      <c r="F3" s="4" t="s">
        <v>286</v>
      </c>
      <c r="G3" s="4" t="s">
        <v>286</v>
      </c>
      <c r="H3" s="4" t="s">
        <v>286</v>
      </c>
      <c r="I3" s="4" t="s">
        <v>286</v>
      </c>
      <c r="J3" s="4" t="s">
        <v>286</v>
      </c>
      <c r="K3" s="4" t="s">
        <v>286</v>
      </c>
      <c r="L3" s="4" t="s">
        <v>286</v>
      </c>
      <c r="M3" s="4" t="s">
        <v>286</v>
      </c>
      <c r="N3" s="4" t="s">
        <v>286</v>
      </c>
      <c r="O3" s="4" t="s">
        <v>286</v>
      </c>
      <c r="P3" s="4" t="s">
        <v>286</v>
      </c>
      <c r="Q3" s="4" t="s">
        <v>286</v>
      </c>
      <c r="R3" s="4" t="s">
        <v>286</v>
      </c>
      <c r="S3" s="4" t="s">
        <v>286</v>
      </c>
      <c r="T3" s="7" t="s">
        <v>271</v>
      </c>
      <c r="U3" s="7" t="s">
        <v>271</v>
      </c>
      <c r="V3" s="4" t="s">
        <v>118</v>
      </c>
    </row>
    <row r="4" spans="1:22" s="20" customFormat="1" ht="12">
      <c r="A4" s="3" t="s">
        <v>105</v>
      </c>
      <c r="B4" s="18">
        <v>0.58125000000000004</v>
      </c>
      <c r="C4" s="3">
        <v>100</v>
      </c>
      <c r="D4" s="12">
        <f>C4/3.28</f>
        <v>30.487804878048781</v>
      </c>
      <c r="E4" s="3">
        <v>0</v>
      </c>
      <c r="F4" s="3">
        <v>213400</v>
      </c>
      <c r="G4" s="3">
        <v>150</v>
      </c>
      <c r="H4" s="3">
        <v>786400</v>
      </c>
      <c r="I4" s="3">
        <v>40</v>
      </c>
      <c r="J4" s="3">
        <v>29</v>
      </c>
      <c r="K4" s="3">
        <v>1</v>
      </c>
      <c r="L4" s="3">
        <v>0</v>
      </c>
      <c r="M4" s="3">
        <v>0</v>
      </c>
      <c r="N4" s="3">
        <v>0</v>
      </c>
      <c r="O4" s="3">
        <v>0</v>
      </c>
      <c r="P4" s="3">
        <v>0</v>
      </c>
      <c r="Q4" s="3">
        <v>0</v>
      </c>
      <c r="R4" s="3">
        <v>0</v>
      </c>
      <c r="S4" s="3">
        <v>1</v>
      </c>
      <c r="T4" s="13">
        <f>J4/(M4+K4)</f>
        <v>29</v>
      </c>
      <c r="U4" s="12">
        <f>J4/G4</f>
        <v>0.19333333333333333</v>
      </c>
      <c r="V4" s="3"/>
    </row>
    <row r="5" spans="1:22" s="20" customFormat="1" ht="12">
      <c r="A5" s="3" t="s">
        <v>105</v>
      </c>
      <c r="B5" s="18">
        <v>0.95833333333333337</v>
      </c>
      <c r="C5" s="3">
        <v>200</v>
      </c>
      <c r="D5" s="12">
        <f t="shared" ref="D5:D23" si="0">C5/3.28</f>
        <v>60.975609756097562</v>
      </c>
      <c r="E5" s="3">
        <v>35.9</v>
      </c>
      <c r="F5" s="3">
        <v>217400</v>
      </c>
      <c r="G5" s="3">
        <v>140</v>
      </c>
      <c r="H5" s="3">
        <v>779200</v>
      </c>
      <c r="I5" s="3">
        <v>70</v>
      </c>
      <c r="J5" s="3">
        <v>3170</v>
      </c>
      <c r="K5" s="3">
        <v>0</v>
      </c>
      <c r="L5" s="3">
        <v>0</v>
      </c>
      <c r="M5" s="3">
        <v>0</v>
      </c>
      <c r="N5" s="3">
        <v>0</v>
      </c>
      <c r="O5" s="3">
        <v>0</v>
      </c>
      <c r="P5" s="3">
        <v>0</v>
      </c>
      <c r="Q5" s="3">
        <v>0</v>
      </c>
      <c r="R5" s="3">
        <v>0</v>
      </c>
      <c r="S5" s="3">
        <v>0</v>
      </c>
      <c r="T5" s="13"/>
      <c r="U5" s="12">
        <f t="shared" ref="U5:U23" si="1">J5/G5</f>
        <v>22.642857142857142</v>
      </c>
      <c r="V5" s="3">
        <v>-60.3</v>
      </c>
    </row>
    <row r="6" spans="1:22" s="20" customFormat="1" ht="12">
      <c r="A6" s="3" t="s">
        <v>190</v>
      </c>
      <c r="B6" s="18">
        <v>0.47916666666666669</v>
      </c>
      <c r="C6" s="3">
        <v>220</v>
      </c>
      <c r="D6" s="12">
        <f t="shared" si="0"/>
        <v>67.073170731707322</v>
      </c>
      <c r="E6" s="3">
        <v>280</v>
      </c>
      <c r="F6" s="3">
        <v>207300</v>
      </c>
      <c r="G6" s="3">
        <v>150</v>
      </c>
      <c r="H6" s="3">
        <v>773000</v>
      </c>
      <c r="I6" s="3">
        <v>70</v>
      </c>
      <c r="J6" s="3">
        <v>19500</v>
      </c>
      <c r="K6" s="3">
        <v>0</v>
      </c>
      <c r="L6" s="3">
        <v>0</v>
      </c>
      <c r="M6" s="3">
        <v>0</v>
      </c>
      <c r="N6" s="3">
        <v>0</v>
      </c>
      <c r="O6" s="3">
        <v>0</v>
      </c>
      <c r="P6" s="3">
        <v>0</v>
      </c>
      <c r="Q6" s="3">
        <v>0</v>
      </c>
      <c r="R6" s="3">
        <v>0</v>
      </c>
      <c r="S6" s="3">
        <v>0</v>
      </c>
      <c r="T6" s="13"/>
      <c r="U6" s="12">
        <f t="shared" si="1"/>
        <v>130</v>
      </c>
      <c r="V6" s="3">
        <v>-59.1</v>
      </c>
    </row>
    <row r="7" spans="1:22" s="20" customFormat="1" ht="12">
      <c r="A7" s="3" t="s">
        <v>190</v>
      </c>
      <c r="B7" s="18">
        <v>0.62013888888888891</v>
      </c>
      <c r="C7" s="3">
        <v>250</v>
      </c>
      <c r="D7" s="12">
        <f t="shared" si="0"/>
        <v>76.219512195121951</v>
      </c>
      <c r="E7" s="3">
        <v>1340</v>
      </c>
      <c r="F7" s="3">
        <v>186300</v>
      </c>
      <c r="G7" s="3">
        <v>160</v>
      </c>
      <c r="H7" s="3">
        <v>754100</v>
      </c>
      <c r="I7" s="3">
        <v>110</v>
      </c>
      <c r="J7" s="3">
        <v>59300</v>
      </c>
      <c r="K7" s="3">
        <v>0</v>
      </c>
      <c r="L7" s="3">
        <v>0</v>
      </c>
      <c r="M7" s="3">
        <v>0</v>
      </c>
      <c r="N7" s="3">
        <v>0</v>
      </c>
      <c r="O7" s="3">
        <v>0</v>
      </c>
      <c r="P7" s="3">
        <v>0</v>
      </c>
      <c r="Q7" s="3">
        <v>0</v>
      </c>
      <c r="R7" s="3">
        <v>0</v>
      </c>
      <c r="S7" s="3">
        <v>0</v>
      </c>
      <c r="T7" s="13"/>
      <c r="U7" s="12">
        <f t="shared" si="1"/>
        <v>370.625</v>
      </c>
      <c r="V7" s="3">
        <v>-59.7</v>
      </c>
    </row>
    <row r="8" spans="1:22" s="20" customFormat="1" ht="12">
      <c r="A8" s="3" t="s">
        <v>190</v>
      </c>
      <c r="B8" s="18">
        <v>0.92013888888888884</v>
      </c>
      <c r="C8" s="3">
        <v>320</v>
      </c>
      <c r="D8" s="12">
        <f t="shared" si="0"/>
        <v>97.560975609756099</v>
      </c>
      <c r="E8" s="3">
        <v>195</v>
      </c>
      <c r="F8" s="3">
        <v>200800</v>
      </c>
      <c r="G8" s="3">
        <v>170</v>
      </c>
      <c r="H8" s="3">
        <v>784100</v>
      </c>
      <c r="I8" s="3">
        <v>90</v>
      </c>
      <c r="J8" s="3">
        <v>14800</v>
      </c>
      <c r="K8" s="3">
        <v>2</v>
      </c>
      <c r="L8" s="3">
        <v>0</v>
      </c>
      <c r="M8" s="3">
        <v>0</v>
      </c>
      <c r="N8" s="3">
        <v>0</v>
      </c>
      <c r="O8" s="3">
        <v>0</v>
      </c>
      <c r="P8" s="3">
        <v>0</v>
      </c>
      <c r="Q8" s="3">
        <v>0</v>
      </c>
      <c r="R8" s="3">
        <v>0</v>
      </c>
      <c r="S8" s="3">
        <v>0</v>
      </c>
      <c r="T8" s="13">
        <f t="shared" ref="T8:T23" si="2">J8/(M8+K8)</f>
        <v>7400</v>
      </c>
      <c r="U8" s="12">
        <f t="shared" si="1"/>
        <v>87.058823529411768</v>
      </c>
      <c r="V8" s="3">
        <v>-57.8</v>
      </c>
    </row>
    <row r="9" spans="1:22" s="20" customFormat="1" ht="12">
      <c r="A9" s="3" t="s">
        <v>191</v>
      </c>
      <c r="B9" s="18">
        <v>0.28611111111111115</v>
      </c>
      <c r="C9" s="3">
        <v>400</v>
      </c>
      <c r="D9" s="12">
        <f t="shared" si="0"/>
        <v>121.95121951219512</v>
      </c>
      <c r="E9" s="3">
        <v>46</v>
      </c>
      <c r="F9" s="3">
        <v>200100</v>
      </c>
      <c r="G9" s="3">
        <v>230</v>
      </c>
      <c r="H9" s="3">
        <v>795200</v>
      </c>
      <c r="I9" s="3">
        <v>40</v>
      </c>
      <c r="J9" s="3">
        <v>4450</v>
      </c>
      <c r="K9" s="3">
        <v>0</v>
      </c>
      <c r="L9" s="3">
        <v>0</v>
      </c>
      <c r="M9" s="3">
        <v>0</v>
      </c>
      <c r="N9" s="3">
        <v>0</v>
      </c>
      <c r="O9" s="3">
        <v>0</v>
      </c>
      <c r="P9" s="3">
        <v>0</v>
      </c>
      <c r="Q9" s="3">
        <v>0</v>
      </c>
      <c r="R9" s="3">
        <v>0</v>
      </c>
      <c r="S9" s="3">
        <v>0</v>
      </c>
      <c r="T9" s="13"/>
      <c r="U9" s="12">
        <f t="shared" si="1"/>
        <v>19.347826086956523</v>
      </c>
      <c r="V9" s="3">
        <v>-57.5</v>
      </c>
    </row>
    <row r="10" spans="1:22" s="20" customFormat="1" ht="12">
      <c r="A10" s="3" t="s">
        <v>191</v>
      </c>
      <c r="B10" s="18">
        <v>0.89583333333333337</v>
      </c>
      <c r="C10" s="3">
        <v>500</v>
      </c>
      <c r="D10" s="12">
        <f t="shared" si="0"/>
        <v>152.4390243902439</v>
      </c>
      <c r="E10" s="3">
        <v>85</v>
      </c>
      <c r="F10" s="3">
        <v>191700</v>
      </c>
      <c r="G10" s="3">
        <v>290</v>
      </c>
      <c r="H10" s="3">
        <v>801600</v>
      </c>
      <c r="I10" s="3">
        <v>60</v>
      </c>
      <c r="J10" s="3">
        <v>6390</v>
      </c>
      <c r="K10" s="3">
        <v>1</v>
      </c>
      <c r="L10" s="3">
        <v>0</v>
      </c>
      <c r="M10" s="3">
        <v>0</v>
      </c>
      <c r="N10" s="3">
        <v>0</v>
      </c>
      <c r="O10" s="3">
        <v>0</v>
      </c>
      <c r="P10" s="3">
        <v>0</v>
      </c>
      <c r="Q10" s="3">
        <v>0</v>
      </c>
      <c r="R10" s="3">
        <v>0</v>
      </c>
      <c r="S10" s="3">
        <v>0</v>
      </c>
      <c r="T10" s="13">
        <f t="shared" si="2"/>
        <v>6390</v>
      </c>
      <c r="U10" s="12">
        <f t="shared" si="1"/>
        <v>22.03448275862069</v>
      </c>
      <c r="V10" s="3">
        <v>-56.9</v>
      </c>
    </row>
    <row r="11" spans="1:22" s="20" customFormat="1" ht="12">
      <c r="A11" s="3" t="s">
        <v>192</v>
      </c>
      <c r="B11" s="18">
        <v>0.39930555555555558</v>
      </c>
      <c r="C11" s="3">
        <v>600</v>
      </c>
      <c r="D11" s="12">
        <f t="shared" si="0"/>
        <v>182.92682926829269</v>
      </c>
      <c r="E11" s="3">
        <v>6.5</v>
      </c>
      <c r="F11" s="3">
        <v>219700</v>
      </c>
      <c r="G11" s="3">
        <v>390</v>
      </c>
      <c r="H11" s="3">
        <v>779900</v>
      </c>
      <c r="I11" s="3">
        <v>0</v>
      </c>
      <c r="J11" s="3">
        <v>7</v>
      </c>
      <c r="K11" s="3">
        <v>0</v>
      </c>
      <c r="L11" s="3">
        <v>0</v>
      </c>
      <c r="M11" s="3">
        <v>0</v>
      </c>
      <c r="N11" s="3">
        <v>0</v>
      </c>
      <c r="O11" s="3">
        <v>0</v>
      </c>
      <c r="P11" s="3">
        <v>0</v>
      </c>
      <c r="Q11" s="3">
        <v>0</v>
      </c>
      <c r="R11" s="3">
        <v>0</v>
      </c>
      <c r="S11" s="3">
        <v>0</v>
      </c>
      <c r="T11" s="13"/>
      <c r="U11" s="12">
        <f t="shared" si="1"/>
        <v>1.7948717948717947E-2</v>
      </c>
      <c r="V11" s="3"/>
    </row>
    <row r="12" spans="1:22" s="20" customFormat="1" ht="12">
      <c r="A12" s="3" t="s">
        <v>192</v>
      </c>
      <c r="B12" s="18">
        <v>0</v>
      </c>
      <c r="C12" s="3">
        <v>703</v>
      </c>
      <c r="D12" s="12">
        <f t="shared" si="0"/>
        <v>214.32926829268294</v>
      </c>
      <c r="E12" s="3">
        <v>210</v>
      </c>
      <c r="F12" s="3">
        <v>195400</v>
      </c>
      <c r="G12" s="3">
        <v>340</v>
      </c>
      <c r="H12" s="3">
        <v>746200</v>
      </c>
      <c r="I12" s="3">
        <v>0</v>
      </c>
      <c r="J12" s="3">
        <v>58100</v>
      </c>
      <c r="K12" s="3">
        <v>0</v>
      </c>
      <c r="L12" s="3">
        <v>0</v>
      </c>
      <c r="M12" s="3">
        <v>0</v>
      </c>
      <c r="N12" s="3">
        <v>0</v>
      </c>
      <c r="O12" s="3">
        <v>0</v>
      </c>
      <c r="P12" s="3">
        <v>0</v>
      </c>
      <c r="Q12" s="3">
        <v>0</v>
      </c>
      <c r="R12" s="3">
        <v>0</v>
      </c>
      <c r="S12" s="3">
        <v>0</v>
      </c>
      <c r="T12" s="13"/>
      <c r="U12" s="12">
        <f t="shared" si="1"/>
        <v>170.88235294117646</v>
      </c>
      <c r="V12" s="3">
        <v>-54.7</v>
      </c>
    </row>
    <row r="13" spans="1:22" s="20" customFormat="1" ht="12">
      <c r="A13" s="3" t="s">
        <v>193</v>
      </c>
      <c r="B13" s="18">
        <v>0</v>
      </c>
      <c r="C13" s="3">
        <v>805</v>
      </c>
      <c r="D13" s="12">
        <f t="shared" si="0"/>
        <v>245.42682926829269</v>
      </c>
      <c r="E13" s="3">
        <v>80</v>
      </c>
      <c r="F13" s="3">
        <v>204800</v>
      </c>
      <c r="G13" s="3">
        <v>330</v>
      </c>
      <c r="H13" s="3">
        <v>787600</v>
      </c>
      <c r="I13" s="3">
        <v>130</v>
      </c>
      <c r="J13" s="3">
        <v>7140</v>
      </c>
      <c r="K13" s="3">
        <v>1</v>
      </c>
      <c r="L13" s="3">
        <v>0</v>
      </c>
      <c r="M13" s="3">
        <v>0</v>
      </c>
      <c r="N13" s="3">
        <v>0</v>
      </c>
      <c r="O13" s="3">
        <v>0</v>
      </c>
      <c r="P13" s="3">
        <v>0</v>
      </c>
      <c r="Q13" s="3">
        <v>0</v>
      </c>
      <c r="R13" s="3">
        <v>0</v>
      </c>
      <c r="S13" s="3">
        <v>0</v>
      </c>
      <c r="T13" s="13">
        <f t="shared" si="2"/>
        <v>7140</v>
      </c>
      <c r="U13" s="12">
        <f t="shared" si="1"/>
        <v>21.636363636363637</v>
      </c>
      <c r="V13" s="3">
        <v>-55.2</v>
      </c>
    </row>
    <row r="14" spans="1:22" s="20" customFormat="1" ht="12">
      <c r="A14" s="3" t="s">
        <v>194</v>
      </c>
      <c r="B14" s="18">
        <v>0</v>
      </c>
      <c r="C14" s="3">
        <v>900</v>
      </c>
      <c r="D14" s="12">
        <f t="shared" si="0"/>
        <v>274.39024390243907</v>
      </c>
      <c r="E14" s="3">
        <v>998</v>
      </c>
      <c r="F14" s="3">
        <v>194200</v>
      </c>
      <c r="G14" s="3">
        <v>390</v>
      </c>
      <c r="H14" s="3">
        <v>759400</v>
      </c>
      <c r="I14" s="3">
        <v>30</v>
      </c>
      <c r="J14" s="3">
        <v>46000</v>
      </c>
      <c r="K14" s="3">
        <v>5</v>
      </c>
      <c r="L14" s="3">
        <v>0</v>
      </c>
      <c r="M14" s="3">
        <v>1</v>
      </c>
      <c r="N14" s="3">
        <v>0</v>
      </c>
      <c r="O14" s="3">
        <v>0</v>
      </c>
      <c r="P14" s="3">
        <v>0</v>
      </c>
      <c r="Q14" s="3">
        <v>0</v>
      </c>
      <c r="R14" s="3">
        <v>0</v>
      </c>
      <c r="S14" s="3">
        <v>0</v>
      </c>
      <c r="T14" s="13">
        <f t="shared" si="2"/>
        <v>7666.666666666667</v>
      </c>
      <c r="U14" s="12">
        <f t="shared" si="1"/>
        <v>117.94871794871794</v>
      </c>
      <c r="V14" s="3">
        <v>-54.3</v>
      </c>
    </row>
    <row r="15" spans="1:22" s="20" customFormat="1" ht="12">
      <c r="A15" s="3" t="s">
        <v>194</v>
      </c>
      <c r="B15" s="18">
        <v>0.32291666666666669</v>
      </c>
      <c r="C15" s="3">
        <v>985</v>
      </c>
      <c r="D15" s="12">
        <f t="shared" si="0"/>
        <v>300.30487804878049</v>
      </c>
      <c r="E15" s="3">
        <v>3350</v>
      </c>
      <c r="F15" s="3">
        <v>167900</v>
      </c>
      <c r="G15" s="3">
        <v>390</v>
      </c>
      <c r="H15" s="3">
        <v>699300</v>
      </c>
      <c r="I15" s="3">
        <v>0</v>
      </c>
      <c r="J15" s="3">
        <v>132400</v>
      </c>
      <c r="K15" s="3">
        <v>0</v>
      </c>
      <c r="L15" s="3">
        <v>0</v>
      </c>
      <c r="M15" s="3">
        <v>0</v>
      </c>
      <c r="N15" s="3">
        <v>0</v>
      </c>
      <c r="O15" s="3">
        <v>0</v>
      </c>
      <c r="P15" s="3">
        <v>0</v>
      </c>
      <c r="Q15" s="3">
        <v>0</v>
      </c>
      <c r="R15" s="3">
        <v>0</v>
      </c>
      <c r="S15" s="3">
        <v>0</v>
      </c>
      <c r="T15" s="13"/>
      <c r="U15" s="12">
        <f t="shared" si="1"/>
        <v>339.4871794871795</v>
      </c>
      <c r="V15" s="3">
        <v>-54.1</v>
      </c>
    </row>
    <row r="16" spans="1:22" s="20" customFormat="1" ht="12">
      <c r="A16" s="3" t="s">
        <v>194</v>
      </c>
      <c r="B16" s="18">
        <v>0.90277777777777779</v>
      </c>
      <c r="C16" s="3">
        <v>1000</v>
      </c>
      <c r="D16" s="12">
        <f t="shared" si="0"/>
        <v>304.8780487804878</v>
      </c>
      <c r="E16" s="3">
        <v>165</v>
      </c>
      <c r="F16" s="3">
        <v>190500</v>
      </c>
      <c r="G16" s="3">
        <v>350</v>
      </c>
      <c r="H16" s="3">
        <v>795500</v>
      </c>
      <c r="I16" s="3">
        <v>60</v>
      </c>
      <c r="J16" s="3">
        <v>13600</v>
      </c>
      <c r="K16" s="3">
        <v>1</v>
      </c>
      <c r="L16" s="3">
        <v>0</v>
      </c>
      <c r="M16" s="3">
        <v>0</v>
      </c>
      <c r="N16" s="3">
        <v>0</v>
      </c>
      <c r="O16" s="3">
        <v>0</v>
      </c>
      <c r="P16" s="3">
        <v>0</v>
      </c>
      <c r="Q16" s="3">
        <v>0</v>
      </c>
      <c r="R16" s="3">
        <v>0</v>
      </c>
      <c r="S16" s="3">
        <v>0</v>
      </c>
      <c r="T16" s="13">
        <f t="shared" si="2"/>
        <v>13600</v>
      </c>
      <c r="U16" s="12">
        <f t="shared" si="1"/>
        <v>38.857142857142854</v>
      </c>
      <c r="V16" s="3">
        <v>-54.4</v>
      </c>
    </row>
    <row r="17" spans="1:22" s="20" customFormat="1" ht="12">
      <c r="A17" s="3" t="s">
        <v>195</v>
      </c>
      <c r="B17" s="18">
        <v>0.45624999999999999</v>
      </c>
      <c r="C17" s="3">
        <v>1100</v>
      </c>
      <c r="D17" s="12">
        <f t="shared" si="0"/>
        <v>335.36585365853659</v>
      </c>
      <c r="E17" s="3">
        <v>247</v>
      </c>
      <c r="F17" s="3">
        <v>195700</v>
      </c>
      <c r="G17" s="3">
        <v>340</v>
      </c>
      <c r="H17" s="3">
        <v>784600</v>
      </c>
      <c r="I17" s="3">
        <v>0</v>
      </c>
      <c r="J17" s="3">
        <v>19400</v>
      </c>
      <c r="K17" s="3">
        <v>2</v>
      </c>
      <c r="L17" s="3">
        <v>0</v>
      </c>
      <c r="M17" s="3">
        <v>0</v>
      </c>
      <c r="N17" s="3">
        <v>0</v>
      </c>
      <c r="O17" s="3">
        <v>0</v>
      </c>
      <c r="P17" s="3">
        <v>0</v>
      </c>
      <c r="Q17" s="3">
        <v>0</v>
      </c>
      <c r="R17" s="3">
        <v>0</v>
      </c>
      <c r="S17" s="3">
        <v>0</v>
      </c>
      <c r="T17" s="13">
        <f t="shared" si="2"/>
        <v>9700</v>
      </c>
      <c r="U17" s="12">
        <f t="shared" si="1"/>
        <v>57.058823529411768</v>
      </c>
      <c r="V17" s="3">
        <v>-53.8</v>
      </c>
    </row>
    <row r="18" spans="1:22" s="20" customFormat="1" ht="12">
      <c r="A18" s="3" t="s">
        <v>196</v>
      </c>
      <c r="B18" s="18">
        <v>0.49652777777777773</v>
      </c>
      <c r="C18" s="3">
        <v>1200</v>
      </c>
      <c r="D18" s="12">
        <f t="shared" si="0"/>
        <v>365.85365853658539</v>
      </c>
      <c r="E18" s="3">
        <v>65</v>
      </c>
      <c r="F18" s="3">
        <v>203900</v>
      </c>
      <c r="G18" s="3">
        <v>350</v>
      </c>
      <c r="H18" s="3">
        <v>788200</v>
      </c>
      <c r="I18" s="3">
        <v>0</v>
      </c>
      <c r="J18" s="3">
        <v>7570</v>
      </c>
      <c r="K18" s="3">
        <v>1</v>
      </c>
      <c r="L18" s="3">
        <v>0</v>
      </c>
      <c r="M18" s="3">
        <v>0</v>
      </c>
      <c r="N18" s="3">
        <v>0</v>
      </c>
      <c r="O18" s="3">
        <v>0</v>
      </c>
      <c r="P18" s="3">
        <v>0</v>
      </c>
      <c r="Q18" s="3">
        <v>0</v>
      </c>
      <c r="R18" s="3">
        <v>0</v>
      </c>
      <c r="S18" s="3">
        <v>0</v>
      </c>
      <c r="T18" s="13">
        <f t="shared" si="2"/>
        <v>7570</v>
      </c>
      <c r="U18" s="12">
        <f t="shared" si="1"/>
        <v>21.62857142857143</v>
      </c>
      <c r="V18" s="3">
        <v>-53.8</v>
      </c>
    </row>
    <row r="19" spans="1:22" s="20" customFormat="1" ht="12">
      <c r="A19" s="3" t="s">
        <v>196</v>
      </c>
      <c r="B19" s="18">
        <v>0.84027777777777779</v>
      </c>
      <c r="C19" s="3">
        <v>1250</v>
      </c>
      <c r="D19" s="12">
        <f t="shared" si="0"/>
        <v>381.09756097560978</v>
      </c>
      <c r="E19" s="3">
        <v>1650</v>
      </c>
      <c r="F19" s="3">
        <v>179500</v>
      </c>
      <c r="G19" s="3">
        <v>490</v>
      </c>
      <c r="H19" s="3">
        <v>722300</v>
      </c>
      <c r="I19" s="3">
        <v>0</v>
      </c>
      <c r="J19" s="3">
        <v>97700</v>
      </c>
      <c r="K19" s="3">
        <v>0</v>
      </c>
      <c r="L19" s="3">
        <v>0</v>
      </c>
      <c r="M19" s="3">
        <v>0</v>
      </c>
      <c r="N19" s="3">
        <v>0</v>
      </c>
      <c r="O19" s="3">
        <v>0</v>
      </c>
      <c r="P19" s="3">
        <v>0</v>
      </c>
      <c r="Q19" s="3">
        <v>0</v>
      </c>
      <c r="R19" s="3">
        <v>0</v>
      </c>
      <c r="S19" s="3">
        <v>0</v>
      </c>
      <c r="T19" s="13"/>
      <c r="U19" s="12">
        <f t="shared" si="1"/>
        <v>199.38775510204081</v>
      </c>
      <c r="V19" s="3">
        <v>-53.2</v>
      </c>
    </row>
    <row r="20" spans="1:22" s="20" customFormat="1" ht="12">
      <c r="A20" s="3" t="s">
        <v>197</v>
      </c>
      <c r="B20" s="18">
        <v>0.24305555555555555</v>
      </c>
      <c r="C20" s="3">
        <v>1300</v>
      </c>
      <c r="D20" s="12">
        <f t="shared" si="0"/>
        <v>396.34146341463418</v>
      </c>
      <c r="E20" s="3">
        <v>70</v>
      </c>
      <c r="F20" s="3">
        <v>208200</v>
      </c>
      <c r="G20" s="3">
        <v>400</v>
      </c>
      <c r="H20" s="3">
        <v>787100</v>
      </c>
      <c r="I20" s="3">
        <v>0</v>
      </c>
      <c r="J20" s="3">
        <v>4250</v>
      </c>
      <c r="K20" s="3">
        <v>1</v>
      </c>
      <c r="L20" s="3">
        <v>0</v>
      </c>
      <c r="M20" s="3">
        <v>0</v>
      </c>
      <c r="N20" s="3">
        <v>0</v>
      </c>
      <c r="O20" s="3">
        <v>0</v>
      </c>
      <c r="P20" s="3">
        <v>0</v>
      </c>
      <c r="Q20" s="3">
        <v>0</v>
      </c>
      <c r="R20" s="3">
        <v>0</v>
      </c>
      <c r="S20" s="3">
        <v>0</v>
      </c>
      <c r="T20" s="13">
        <f t="shared" si="2"/>
        <v>4250</v>
      </c>
      <c r="U20" s="12">
        <f t="shared" si="1"/>
        <v>10.625</v>
      </c>
      <c r="V20" s="3">
        <v>-54.3</v>
      </c>
    </row>
    <row r="21" spans="1:22" s="20" customFormat="1" ht="12">
      <c r="A21" s="3" t="s">
        <v>198</v>
      </c>
      <c r="B21" s="18">
        <v>0.64236111111111105</v>
      </c>
      <c r="C21" s="3">
        <v>1400</v>
      </c>
      <c r="D21" s="12">
        <f t="shared" si="0"/>
        <v>426.82926829268297</v>
      </c>
      <c r="E21" s="3">
        <v>50</v>
      </c>
      <c r="F21" s="3">
        <v>203300</v>
      </c>
      <c r="G21" s="3">
        <v>230</v>
      </c>
      <c r="H21" s="3">
        <v>791700</v>
      </c>
      <c r="I21" s="3">
        <v>0</v>
      </c>
      <c r="J21" s="3">
        <v>4770</v>
      </c>
      <c r="K21" s="3">
        <v>0</v>
      </c>
      <c r="L21" s="3">
        <v>0</v>
      </c>
      <c r="M21" s="3">
        <v>0</v>
      </c>
      <c r="N21" s="3">
        <v>0</v>
      </c>
      <c r="O21" s="3">
        <v>0</v>
      </c>
      <c r="P21" s="3">
        <v>0</v>
      </c>
      <c r="Q21" s="3">
        <v>0</v>
      </c>
      <c r="R21" s="3">
        <v>0</v>
      </c>
      <c r="S21" s="3">
        <v>0</v>
      </c>
      <c r="T21" s="13"/>
      <c r="U21" s="12">
        <f t="shared" si="1"/>
        <v>20.739130434782609</v>
      </c>
      <c r="V21" s="3">
        <v>-53.6</v>
      </c>
    </row>
    <row r="22" spans="1:22" s="20" customFormat="1" ht="12">
      <c r="A22" s="3" t="s">
        <v>199</v>
      </c>
      <c r="B22" s="18">
        <v>0.28819444444444448</v>
      </c>
      <c r="C22" s="3">
        <v>1500</v>
      </c>
      <c r="D22" s="12">
        <f t="shared" si="0"/>
        <v>457.31707317073176</v>
      </c>
      <c r="E22" s="3">
        <v>41</v>
      </c>
      <c r="F22" s="3">
        <v>219200</v>
      </c>
      <c r="G22" s="3">
        <v>330</v>
      </c>
      <c r="H22" s="3">
        <v>780300</v>
      </c>
      <c r="I22" s="3">
        <v>0</v>
      </c>
      <c r="J22" s="3">
        <v>184</v>
      </c>
      <c r="K22" s="3">
        <v>0</v>
      </c>
      <c r="L22" s="3">
        <v>0</v>
      </c>
      <c r="M22" s="3">
        <v>0</v>
      </c>
      <c r="N22" s="3">
        <v>0</v>
      </c>
      <c r="O22" s="3">
        <v>0</v>
      </c>
      <c r="P22" s="3">
        <v>0</v>
      </c>
      <c r="Q22" s="3">
        <v>0</v>
      </c>
      <c r="R22" s="3">
        <v>0</v>
      </c>
      <c r="S22" s="3">
        <v>0</v>
      </c>
      <c r="T22" s="13"/>
      <c r="U22" s="12">
        <f t="shared" si="1"/>
        <v>0.55757575757575761</v>
      </c>
      <c r="V22" s="3"/>
    </row>
    <row r="23" spans="1:22" s="20" customFormat="1" thickBot="1">
      <c r="A23" s="117" t="s">
        <v>200</v>
      </c>
      <c r="B23" s="141">
        <v>0.58263888888888882</v>
      </c>
      <c r="C23" s="117">
        <v>1600</v>
      </c>
      <c r="D23" s="116">
        <f t="shared" si="0"/>
        <v>487.80487804878049</v>
      </c>
      <c r="E23" s="117">
        <v>57</v>
      </c>
      <c r="F23" s="117">
        <v>196600</v>
      </c>
      <c r="G23" s="117">
        <v>440</v>
      </c>
      <c r="H23" s="117">
        <v>797500</v>
      </c>
      <c r="I23" s="117">
        <v>0</v>
      </c>
      <c r="J23" s="117">
        <v>5460</v>
      </c>
      <c r="K23" s="117">
        <v>1</v>
      </c>
      <c r="L23" s="117">
        <v>0</v>
      </c>
      <c r="M23" s="117">
        <v>0</v>
      </c>
      <c r="N23" s="117">
        <v>0</v>
      </c>
      <c r="O23" s="117">
        <v>0</v>
      </c>
      <c r="P23" s="117">
        <v>0</v>
      </c>
      <c r="Q23" s="117">
        <v>0</v>
      </c>
      <c r="R23" s="117">
        <v>0</v>
      </c>
      <c r="S23" s="117">
        <v>0</v>
      </c>
      <c r="T23" s="138">
        <f t="shared" si="2"/>
        <v>5460</v>
      </c>
      <c r="U23" s="116">
        <f t="shared" si="1"/>
        <v>12.409090909090908</v>
      </c>
      <c r="V23" s="117">
        <v>-52.2</v>
      </c>
    </row>
    <row r="24" spans="1:22" s="20" customFormat="1" ht="12">
      <c r="A24" s="3"/>
      <c r="B24" s="3"/>
      <c r="C24" s="3"/>
      <c r="D24" s="12"/>
      <c r="E24" s="3"/>
      <c r="F24" s="3"/>
      <c r="G24" s="3"/>
      <c r="H24" s="3"/>
      <c r="I24" s="3"/>
      <c r="J24" s="3"/>
      <c r="K24" s="3"/>
      <c r="L24" s="3"/>
      <c r="M24" s="3"/>
      <c r="N24" s="3"/>
      <c r="O24" s="3"/>
      <c r="P24" s="3"/>
      <c r="Q24" s="3"/>
      <c r="R24" s="3"/>
      <c r="S24" s="3"/>
      <c r="T24" s="13"/>
      <c r="U24" s="12"/>
      <c r="V24" s="3"/>
    </row>
    <row r="25" spans="1:22" s="20" customFormat="1" ht="12">
      <c r="A25" s="3"/>
      <c r="B25" s="3"/>
      <c r="C25" s="3"/>
      <c r="D25" s="12"/>
      <c r="E25" s="3"/>
      <c r="F25" s="3"/>
      <c r="G25" s="3"/>
      <c r="H25" s="3"/>
      <c r="I25" s="3"/>
      <c r="J25" s="3"/>
      <c r="K25" s="3"/>
      <c r="L25" s="3"/>
      <c r="M25" s="3"/>
      <c r="N25" s="3"/>
      <c r="O25" s="3"/>
      <c r="P25" s="3"/>
      <c r="Q25" s="3"/>
      <c r="R25" s="3"/>
      <c r="S25" s="3"/>
      <c r="T25" s="13"/>
      <c r="U25" s="12"/>
      <c r="V25" s="3"/>
    </row>
    <row r="26" spans="1:22" s="20" customFormat="1" ht="12">
      <c r="A26" s="32" t="s">
        <v>51</v>
      </c>
      <c r="B26" s="3"/>
      <c r="C26" s="3"/>
      <c r="D26" s="12"/>
      <c r="E26" s="3"/>
      <c r="F26" s="3"/>
      <c r="G26" s="3"/>
      <c r="H26" s="3"/>
      <c r="I26" s="3"/>
      <c r="J26" s="3"/>
      <c r="K26" s="3"/>
      <c r="L26" s="3"/>
      <c r="M26" s="3"/>
      <c r="N26" s="3"/>
      <c r="O26" s="3"/>
      <c r="P26" s="3"/>
      <c r="Q26" s="3"/>
      <c r="R26" s="3"/>
      <c r="S26" s="3"/>
      <c r="T26" s="13"/>
      <c r="U26" s="12"/>
      <c r="V26" s="3"/>
    </row>
    <row r="31" spans="1:22">
      <c r="T31"/>
      <c r="U31"/>
    </row>
    <row r="32" spans="1:22">
      <c r="T32"/>
      <c r="U32"/>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W37"/>
  <sheetViews>
    <sheetView workbookViewId="0"/>
  </sheetViews>
  <sheetFormatPr baseColWidth="10" defaultRowHeight="13"/>
  <cols>
    <col min="1" max="1" width="8.28515625" customWidth="1"/>
    <col min="2" max="2" width="5.42578125" bestFit="1" customWidth="1"/>
    <col min="3" max="3" width="6.5703125" bestFit="1" customWidth="1"/>
    <col min="4" max="4" width="8.7109375" bestFit="1" customWidth="1"/>
    <col min="5" max="5" width="5.140625" bestFit="1" customWidth="1"/>
    <col min="6" max="6" width="4.28515625" style="17" bestFit="1" customWidth="1"/>
    <col min="7" max="7" width="5.85546875" style="17" bestFit="1" customWidth="1"/>
    <col min="8" max="8" width="4.7109375" style="8" bestFit="1" customWidth="1"/>
    <col min="9" max="9" width="4.42578125" style="8" bestFit="1" customWidth="1"/>
    <col min="10" max="10" width="3.85546875" style="8" bestFit="1" customWidth="1"/>
    <col min="11" max="11" width="4.42578125" style="8" bestFit="1" customWidth="1"/>
    <col min="12" max="15" width="3.85546875" style="8" bestFit="1" customWidth="1"/>
    <col min="16" max="16" width="7.42578125" bestFit="1" customWidth="1"/>
    <col min="17" max="18" width="5.85546875" bestFit="1" customWidth="1"/>
    <col min="19" max="19" width="5.7109375" bestFit="1" customWidth="1"/>
    <col min="20" max="20" width="4.5703125" bestFit="1" customWidth="1"/>
    <col min="21" max="21" width="5" bestFit="1" customWidth="1"/>
    <col min="22" max="22" width="4.5703125" bestFit="1" customWidth="1"/>
    <col min="23" max="23" width="6.7109375" bestFit="1" customWidth="1"/>
  </cols>
  <sheetData>
    <row r="1" spans="1:23" ht="14" thickBot="1">
      <c r="A1" s="44" t="s">
        <v>10</v>
      </c>
    </row>
    <row r="2" spans="1:23" ht="14">
      <c r="A2" s="106" t="s">
        <v>61</v>
      </c>
      <c r="B2" s="106" t="s">
        <v>63</v>
      </c>
      <c r="C2" s="106" t="s">
        <v>64</v>
      </c>
      <c r="D2" s="107" t="s">
        <v>305</v>
      </c>
      <c r="E2" s="107" t="s">
        <v>66</v>
      </c>
      <c r="F2" s="106" t="s">
        <v>127</v>
      </c>
      <c r="G2" s="106" t="s">
        <v>130</v>
      </c>
      <c r="H2" s="106" t="s">
        <v>131</v>
      </c>
      <c r="I2" s="106" t="s">
        <v>132</v>
      </c>
      <c r="J2" s="106" t="s">
        <v>133</v>
      </c>
      <c r="K2" s="106" t="s">
        <v>134</v>
      </c>
      <c r="L2" s="106" t="s">
        <v>303</v>
      </c>
      <c r="M2" s="106" t="s">
        <v>304</v>
      </c>
      <c r="N2" s="106" t="s">
        <v>278</v>
      </c>
      <c r="O2" s="106" t="s">
        <v>279</v>
      </c>
      <c r="P2" s="106" t="s">
        <v>40</v>
      </c>
      <c r="Q2" s="109" t="s">
        <v>187</v>
      </c>
      <c r="R2" s="106" t="s">
        <v>255</v>
      </c>
      <c r="S2" s="111" t="s">
        <v>281</v>
      </c>
      <c r="T2" s="111" t="s">
        <v>282</v>
      </c>
      <c r="U2" s="111" t="s">
        <v>208</v>
      </c>
      <c r="V2" s="110" t="s">
        <v>283</v>
      </c>
      <c r="W2" s="110" t="s">
        <v>41</v>
      </c>
    </row>
    <row r="3" spans="1:23" ht="15" thickBot="1">
      <c r="A3" s="4" t="s">
        <v>62</v>
      </c>
      <c r="B3" s="4" t="s">
        <v>65</v>
      </c>
      <c r="C3" s="4" t="s">
        <v>59</v>
      </c>
      <c r="D3" s="37" t="s">
        <v>110</v>
      </c>
      <c r="E3" s="37" t="s">
        <v>110</v>
      </c>
      <c r="F3" s="39" t="s">
        <v>39</v>
      </c>
      <c r="G3" s="39" t="s">
        <v>39</v>
      </c>
      <c r="H3" s="39" t="s">
        <v>39</v>
      </c>
      <c r="I3" s="39" t="s">
        <v>39</v>
      </c>
      <c r="J3" s="39" t="s">
        <v>39</v>
      </c>
      <c r="K3" s="39" t="s">
        <v>39</v>
      </c>
      <c r="L3" s="39" t="s">
        <v>39</v>
      </c>
      <c r="M3" s="39" t="s">
        <v>39</v>
      </c>
      <c r="N3" s="39" t="s">
        <v>39</v>
      </c>
      <c r="O3" s="39" t="s">
        <v>39</v>
      </c>
      <c r="P3" s="7" t="s">
        <v>271</v>
      </c>
      <c r="Q3" s="7" t="s">
        <v>271</v>
      </c>
      <c r="R3" s="7" t="s">
        <v>271</v>
      </c>
      <c r="S3" s="7" t="s">
        <v>118</v>
      </c>
      <c r="T3" s="7" t="s">
        <v>118</v>
      </c>
      <c r="U3" s="7" t="s">
        <v>118</v>
      </c>
      <c r="V3" s="7" t="s">
        <v>118</v>
      </c>
      <c r="W3" s="4"/>
    </row>
    <row r="4" spans="1:23" s="20" customFormat="1" thickTop="1">
      <c r="A4" s="20">
        <v>120</v>
      </c>
      <c r="B4" s="21">
        <f>0.3048*A4</f>
        <v>36.576000000000001</v>
      </c>
      <c r="C4" s="20">
        <v>485</v>
      </c>
      <c r="D4" s="21">
        <v>0.23095238095238099</v>
      </c>
      <c r="E4" s="21">
        <v>0.26904761904761898</v>
      </c>
      <c r="F4" s="34">
        <v>687.31958762886563</v>
      </c>
      <c r="G4" s="34">
        <v>3541.4432989690708</v>
      </c>
      <c r="H4" s="35">
        <v>4.6597938144329873</v>
      </c>
      <c r="I4" s="35">
        <v>0.81546391752577274</v>
      </c>
      <c r="J4" s="35">
        <v>0.46597938144329881</v>
      </c>
      <c r="K4" s="35">
        <v>0.3494845360824741</v>
      </c>
      <c r="L4" s="35">
        <v>0</v>
      </c>
      <c r="M4" s="35">
        <v>0</v>
      </c>
      <c r="N4" s="35">
        <v>0</v>
      </c>
      <c r="O4" s="35">
        <v>0</v>
      </c>
      <c r="P4" s="34">
        <v>690.90909090909099</v>
      </c>
      <c r="Q4" s="35"/>
      <c r="R4" s="35">
        <v>5.1525423728813564</v>
      </c>
      <c r="W4" s="105"/>
    </row>
    <row r="5" spans="1:23" s="20" customFormat="1" ht="12">
      <c r="A5" s="20">
        <v>180</v>
      </c>
      <c r="B5" s="21">
        <f t="shared" ref="B5:B35" si="0">0.3048*A5</f>
        <v>54.864000000000004</v>
      </c>
      <c r="C5" s="20">
        <v>392</v>
      </c>
      <c r="D5" s="21">
        <v>0.18666666666666701</v>
      </c>
      <c r="E5" s="21">
        <v>0.31333333333333302</v>
      </c>
      <c r="F5" s="34">
        <v>6210.714285714268</v>
      </c>
      <c r="G5" s="34">
        <v>34410.714285714188</v>
      </c>
      <c r="H5" s="35">
        <v>6.2107142857142685</v>
      </c>
      <c r="I5" s="35">
        <v>0.6714285714285696</v>
      </c>
      <c r="J5" s="35">
        <v>0.6714285714285696</v>
      </c>
      <c r="K5" s="35">
        <v>0.50357142857142712</v>
      </c>
      <c r="L5" s="35">
        <v>0</v>
      </c>
      <c r="M5" s="35">
        <v>0</v>
      </c>
      <c r="N5" s="35">
        <v>0</v>
      </c>
      <c r="O5" s="35">
        <v>0</v>
      </c>
      <c r="P5" s="34">
        <v>5000</v>
      </c>
      <c r="Q5" s="35"/>
      <c r="R5" s="35">
        <v>5.5405405405405403</v>
      </c>
      <c r="S5" s="12">
        <v>-18.690000000000001</v>
      </c>
      <c r="T5" s="12">
        <v>-61.4</v>
      </c>
      <c r="U5" s="3" t="s">
        <v>156</v>
      </c>
      <c r="V5" s="3"/>
      <c r="W5" s="105">
        <f>(S5+1000)/(T5+1000)</f>
        <v>1.0455039420413381</v>
      </c>
    </row>
    <row r="6" spans="1:23" s="20" customFormat="1" ht="12">
      <c r="A6" s="20">
        <v>240</v>
      </c>
      <c r="B6" s="21">
        <f t="shared" si="0"/>
        <v>73.152000000000001</v>
      </c>
      <c r="C6" s="20">
        <v>405</v>
      </c>
      <c r="D6" s="21">
        <v>0.192857142857143</v>
      </c>
      <c r="E6" s="21">
        <v>0.307142857142857</v>
      </c>
      <c r="F6" s="34">
        <v>3025.9259259259225</v>
      </c>
      <c r="G6" s="34">
        <v>32807.407407407365</v>
      </c>
      <c r="H6" s="35">
        <v>5.8925925925925853</v>
      </c>
      <c r="I6" s="35">
        <v>0.79629629629629528</v>
      </c>
      <c r="J6" s="35">
        <v>0.47777777777777719</v>
      </c>
      <c r="K6" s="35">
        <v>0.63703703703703629</v>
      </c>
      <c r="L6" s="35">
        <v>0</v>
      </c>
      <c r="M6" s="35">
        <v>0</v>
      </c>
      <c r="N6" s="35">
        <v>0</v>
      </c>
      <c r="O6" s="35">
        <v>0</v>
      </c>
      <c r="P6" s="34">
        <v>5150</v>
      </c>
      <c r="Q6" s="35"/>
      <c r="R6" s="35">
        <v>10.842105263157894</v>
      </c>
      <c r="S6" s="12"/>
      <c r="T6" s="12"/>
      <c r="U6" s="3" t="s">
        <v>156</v>
      </c>
      <c r="V6" s="3"/>
      <c r="W6" s="105"/>
    </row>
    <row r="7" spans="1:23" s="20" customFormat="1" ht="12">
      <c r="A7" s="20">
        <v>300</v>
      </c>
      <c r="B7" s="21">
        <f t="shared" si="0"/>
        <v>91.44</v>
      </c>
      <c r="C7" s="20">
        <v>387</v>
      </c>
      <c r="D7" s="21">
        <v>0.184285714285714</v>
      </c>
      <c r="E7" s="21">
        <v>0.315714285714286</v>
      </c>
      <c r="F7" s="34">
        <v>8737.2093023256039</v>
      </c>
      <c r="G7" s="34">
        <v>41458.91472868227</v>
      </c>
      <c r="H7" s="35">
        <v>10.621705426356616</v>
      </c>
      <c r="I7" s="35">
        <v>0.68527131782945916</v>
      </c>
      <c r="J7" s="35">
        <v>1.0279069767441884</v>
      </c>
      <c r="K7" s="35">
        <v>0.5139534883720942</v>
      </c>
      <c r="L7" s="35">
        <v>0.34263565891472958</v>
      </c>
      <c r="M7" s="35">
        <v>0</v>
      </c>
      <c r="N7" s="35">
        <v>0</v>
      </c>
      <c r="O7" s="35">
        <v>0</v>
      </c>
      <c r="P7" s="34">
        <v>3558.8235294117644</v>
      </c>
      <c r="Q7" s="35"/>
      <c r="R7" s="35">
        <v>4.7450980392156854</v>
      </c>
      <c r="S7" s="12">
        <v>-21.31</v>
      </c>
      <c r="T7" s="12">
        <v>-60.7</v>
      </c>
      <c r="U7" s="3" t="s">
        <v>156</v>
      </c>
      <c r="V7" s="3">
        <v>-234</v>
      </c>
      <c r="W7" s="105">
        <f>(S7+1000)/(T7+1000)</f>
        <v>1.0419354838709678</v>
      </c>
    </row>
    <row r="8" spans="1:23" s="20" customFormat="1" ht="12">
      <c r="A8" s="20">
        <v>360</v>
      </c>
      <c r="B8" s="21">
        <f t="shared" si="0"/>
        <v>109.72800000000001</v>
      </c>
      <c r="C8" s="20">
        <v>457</v>
      </c>
      <c r="D8" s="21">
        <v>0.21761904761904799</v>
      </c>
      <c r="E8" s="21">
        <v>0.28238095238095201</v>
      </c>
      <c r="F8" s="34">
        <v>9083.1509846826848</v>
      </c>
      <c r="G8" s="34">
        <v>10705.142231947451</v>
      </c>
      <c r="H8" s="35">
        <v>7.5260393873085114</v>
      </c>
      <c r="I8" s="35">
        <v>0.77855579868708735</v>
      </c>
      <c r="J8" s="35">
        <v>0.90831509846826863</v>
      </c>
      <c r="K8" s="35">
        <v>0.5190371991247249</v>
      </c>
      <c r="L8" s="35">
        <v>0</v>
      </c>
      <c r="M8" s="35">
        <v>0</v>
      </c>
      <c r="N8" s="35">
        <v>0</v>
      </c>
      <c r="O8" s="35">
        <v>0</v>
      </c>
      <c r="P8" s="34">
        <v>1269.2307692307693</v>
      </c>
      <c r="Q8" s="35"/>
      <c r="R8" s="35">
        <v>1.1785714285714288</v>
      </c>
      <c r="S8" s="12"/>
      <c r="T8" s="12"/>
      <c r="U8" s="3" t="s">
        <v>156</v>
      </c>
      <c r="V8" s="3"/>
    </row>
    <row r="9" spans="1:23" s="20" customFormat="1" ht="12">
      <c r="A9" s="20">
        <v>420</v>
      </c>
      <c r="B9" s="21">
        <f t="shared" si="0"/>
        <v>128.01600000000002</v>
      </c>
      <c r="C9" s="20">
        <v>467</v>
      </c>
      <c r="D9" s="21">
        <v>0.22238095238095201</v>
      </c>
      <c r="E9" s="21">
        <v>0.27761904761904799</v>
      </c>
      <c r="F9" s="34">
        <v>9238.1156316916768</v>
      </c>
      <c r="G9" s="34">
        <v>165162.52676659578</v>
      </c>
      <c r="H9" s="35">
        <v>0</v>
      </c>
      <c r="I9" s="35">
        <v>0</v>
      </c>
      <c r="J9" s="35">
        <v>1.1235546038543931</v>
      </c>
      <c r="K9" s="35">
        <v>0.37451820128479768</v>
      </c>
      <c r="L9" s="35">
        <v>0</v>
      </c>
      <c r="M9" s="35">
        <v>0</v>
      </c>
      <c r="N9" s="35">
        <v>0</v>
      </c>
      <c r="O9" s="35">
        <v>0</v>
      </c>
      <c r="P9" s="34">
        <v>147000</v>
      </c>
      <c r="Q9" s="35"/>
      <c r="R9" s="35">
        <v>17.878378378378379</v>
      </c>
      <c r="S9" s="12"/>
      <c r="T9" s="12">
        <v>-59.9</v>
      </c>
      <c r="U9" s="3" t="s">
        <v>156</v>
      </c>
      <c r="V9" s="3"/>
    </row>
    <row r="10" spans="1:23" s="20" customFormat="1" ht="12">
      <c r="A10" s="20">
        <v>480</v>
      </c>
      <c r="B10" s="21">
        <f t="shared" si="0"/>
        <v>146.304</v>
      </c>
      <c r="C10" s="20">
        <v>517</v>
      </c>
      <c r="D10" s="21">
        <v>0.24619047619047599</v>
      </c>
      <c r="E10" s="21">
        <v>0.25380952380952398</v>
      </c>
      <c r="F10" s="34">
        <v>2268.0851063829823</v>
      </c>
      <c r="G10" s="34">
        <v>22268.47195357837</v>
      </c>
      <c r="H10" s="35">
        <v>5.6702127659574559</v>
      </c>
      <c r="I10" s="35">
        <v>0</v>
      </c>
      <c r="J10" s="35">
        <v>0.82475822050290259</v>
      </c>
      <c r="K10" s="35">
        <v>0.30928433268858846</v>
      </c>
      <c r="L10" s="35">
        <v>0.20618955512572565</v>
      </c>
      <c r="M10" s="35">
        <v>0</v>
      </c>
      <c r="N10" s="35">
        <v>0</v>
      </c>
      <c r="O10" s="35">
        <v>0</v>
      </c>
      <c r="P10" s="34">
        <v>3428.5714285714284</v>
      </c>
      <c r="Q10" s="35"/>
      <c r="R10" s="35">
        <v>9.8181818181818166</v>
      </c>
      <c r="S10" s="12"/>
      <c r="T10" s="12"/>
      <c r="U10" s="3" t="s">
        <v>156</v>
      </c>
      <c r="V10" s="3"/>
    </row>
    <row r="11" spans="1:23" s="20" customFormat="1" ht="12">
      <c r="A11" s="20">
        <v>540</v>
      </c>
      <c r="B11" s="21">
        <f t="shared" si="0"/>
        <v>164.59200000000001</v>
      </c>
      <c r="C11" s="20">
        <v>370</v>
      </c>
      <c r="D11" s="21">
        <v>0.17619047619047601</v>
      </c>
      <c r="E11" s="21">
        <v>0.32380952380952399</v>
      </c>
      <c r="F11" s="34">
        <v>1543.7837837837862</v>
      </c>
      <c r="G11" s="34">
        <v>6322.1621621621725</v>
      </c>
      <c r="H11" s="35">
        <v>6.8000000000000105</v>
      </c>
      <c r="I11" s="35">
        <v>1.2864864864864884</v>
      </c>
      <c r="J11" s="35">
        <v>3.3081081081081134</v>
      </c>
      <c r="K11" s="35">
        <v>0.73513513513513629</v>
      </c>
      <c r="L11" s="35">
        <v>0.91891891891892041</v>
      </c>
      <c r="M11" s="35">
        <v>0.91891891891892041</v>
      </c>
      <c r="N11" s="35">
        <v>0</v>
      </c>
      <c r="O11" s="35">
        <v>0</v>
      </c>
      <c r="P11" s="34">
        <v>625.45454545454561</v>
      </c>
      <c r="Q11" s="35">
        <v>1</v>
      </c>
      <c r="R11" s="35">
        <v>4.0952380952380958</v>
      </c>
      <c r="S11" s="12">
        <v>-14.96</v>
      </c>
      <c r="T11" s="12">
        <v>-56.9</v>
      </c>
      <c r="U11" s="3" t="s">
        <v>156</v>
      </c>
      <c r="V11" s="3"/>
      <c r="W11" s="105">
        <f>(S11+1000)/(T11+1000)</f>
        <v>1.0444703636941999</v>
      </c>
    </row>
    <row r="12" spans="1:23" s="20" customFormat="1" ht="12">
      <c r="A12" s="20">
        <v>600</v>
      </c>
      <c r="B12" s="21">
        <f t="shared" si="0"/>
        <v>182.88</v>
      </c>
      <c r="C12" s="20">
        <v>551</v>
      </c>
      <c r="D12" s="21">
        <v>0.26238095238095199</v>
      </c>
      <c r="E12" s="21">
        <v>0.23761904761904801</v>
      </c>
      <c r="F12" s="34">
        <v>525.26315789473847</v>
      </c>
      <c r="G12" s="34">
        <v>11773.139745916553</v>
      </c>
      <c r="H12" s="35">
        <v>5.1620689655172578</v>
      </c>
      <c r="I12" s="35">
        <v>0.90562613430127326</v>
      </c>
      <c r="J12" s="35">
        <v>0.90562613430127326</v>
      </c>
      <c r="K12" s="35">
        <v>0.36225045372050935</v>
      </c>
      <c r="L12" s="35">
        <v>0.18112522686025467</v>
      </c>
      <c r="M12" s="35">
        <v>0.18112522686025467</v>
      </c>
      <c r="N12" s="35">
        <v>0</v>
      </c>
      <c r="O12" s="35">
        <v>0</v>
      </c>
      <c r="P12" s="34">
        <v>1940.2985074626865</v>
      </c>
      <c r="Q12" s="35">
        <v>1</v>
      </c>
      <c r="R12" s="35">
        <v>22.413793103448278</v>
      </c>
      <c r="S12" s="12"/>
      <c r="T12" s="12"/>
      <c r="U12" s="3" t="s">
        <v>156</v>
      </c>
      <c r="V12" s="3"/>
    </row>
    <row r="13" spans="1:23" s="20" customFormat="1" ht="12">
      <c r="A13" s="20">
        <v>660</v>
      </c>
      <c r="B13" s="21">
        <f t="shared" si="0"/>
        <v>201.16800000000001</v>
      </c>
      <c r="C13" s="20">
        <v>564</v>
      </c>
      <c r="D13" s="21">
        <v>0.26857142857142902</v>
      </c>
      <c r="E13" s="21">
        <v>0.23142857142857101</v>
      </c>
      <c r="F13" s="34">
        <v>5084.0425531914725</v>
      </c>
      <c r="G13" s="34">
        <v>20939.361702127586</v>
      </c>
      <c r="H13" s="35">
        <v>5.8595744680850856</v>
      </c>
      <c r="I13" s="35">
        <v>0</v>
      </c>
      <c r="J13" s="35">
        <v>0.68936170212765724</v>
      </c>
      <c r="K13" s="35">
        <v>0.25851063829787141</v>
      </c>
      <c r="L13" s="35">
        <v>0</v>
      </c>
      <c r="M13" s="35">
        <v>0</v>
      </c>
      <c r="N13" s="35">
        <v>0</v>
      </c>
      <c r="O13" s="35">
        <v>0</v>
      </c>
      <c r="P13" s="34">
        <v>3197.3684210526317</v>
      </c>
      <c r="Q13" s="35"/>
      <c r="R13" s="35">
        <v>4.118644067796609</v>
      </c>
      <c r="S13" s="12">
        <v>-17.54</v>
      </c>
      <c r="T13" s="12">
        <v>-57.7</v>
      </c>
      <c r="U13" s="3" t="s">
        <v>156</v>
      </c>
      <c r="V13" s="3"/>
      <c r="W13" s="105">
        <f>(S13+1000)/(T13+1000)</f>
        <v>1.0426191234214157</v>
      </c>
    </row>
    <row r="14" spans="1:23" s="20" customFormat="1" ht="12">
      <c r="A14" s="20">
        <v>720</v>
      </c>
      <c r="B14" s="21">
        <f t="shared" si="0"/>
        <v>219.45600000000002</v>
      </c>
      <c r="C14" s="20">
        <v>496</v>
      </c>
      <c r="D14" s="21">
        <v>0.23619047619047601</v>
      </c>
      <c r="E14" s="21">
        <v>0.26380952380952399</v>
      </c>
      <c r="F14" s="34">
        <v>1898.7903225806479</v>
      </c>
      <c r="G14" s="34">
        <v>6511.7338709677515</v>
      </c>
      <c r="H14" s="35">
        <v>4.691129032258071</v>
      </c>
      <c r="I14" s="35">
        <v>0.67016129032258165</v>
      </c>
      <c r="J14" s="35">
        <v>0.67016129032258165</v>
      </c>
      <c r="K14" s="35">
        <v>0.33508064516129082</v>
      </c>
      <c r="L14" s="35">
        <v>0.22338709677419388</v>
      </c>
      <c r="M14" s="35">
        <v>0</v>
      </c>
      <c r="N14" s="35">
        <v>0</v>
      </c>
      <c r="O14" s="35">
        <v>0</v>
      </c>
      <c r="P14" s="34">
        <v>1214.5833333333335</v>
      </c>
      <c r="Q14" s="35"/>
      <c r="R14" s="35">
        <v>3.4294117647058826</v>
      </c>
      <c r="S14" s="12"/>
      <c r="T14" s="12"/>
      <c r="U14" s="3" t="s">
        <v>156</v>
      </c>
      <c r="V14" s="3"/>
    </row>
    <row r="15" spans="1:23" s="20" customFormat="1" ht="12">
      <c r="A15" s="20">
        <v>780</v>
      </c>
      <c r="B15" s="21">
        <f t="shared" si="0"/>
        <v>237.744</v>
      </c>
      <c r="C15" s="20">
        <v>406</v>
      </c>
      <c r="D15" s="21">
        <v>0.193333333333333</v>
      </c>
      <c r="E15" s="21">
        <v>0.30666666666666698</v>
      </c>
      <c r="F15" s="34">
        <v>1284.8275862069002</v>
      </c>
      <c r="G15" s="34">
        <v>4853.7931034482899</v>
      </c>
      <c r="H15" s="35">
        <v>4.2827586206896671</v>
      </c>
      <c r="I15" s="35">
        <v>1.4275862068965557</v>
      </c>
      <c r="J15" s="35">
        <v>0.63448275862069148</v>
      </c>
      <c r="K15" s="35">
        <v>0.63448275862069148</v>
      </c>
      <c r="L15" s="35">
        <v>0</v>
      </c>
      <c r="M15" s="35">
        <v>0</v>
      </c>
      <c r="N15" s="35">
        <v>0</v>
      </c>
      <c r="O15" s="35">
        <v>0</v>
      </c>
      <c r="P15" s="34">
        <v>987.09677419354841</v>
      </c>
      <c r="Q15" s="35"/>
      <c r="R15" s="35">
        <v>3.7777777777777781</v>
      </c>
      <c r="S15" s="12">
        <v>-19.579999999999998</v>
      </c>
      <c r="T15" s="12">
        <v>-55.7</v>
      </c>
      <c r="U15" s="3" t="s">
        <v>156</v>
      </c>
      <c r="V15" s="3">
        <v>-243</v>
      </c>
      <c r="W15" s="105">
        <f>(S15+1000)/(T15+1000)</f>
        <v>1.0382505559673834</v>
      </c>
    </row>
    <row r="16" spans="1:23" s="20" customFormat="1" ht="12">
      <c r="A16" s="20">
        <v>840</v>
      </c>
      <c r="B16" s="21">
        <f t="shared" si="0"/>
        <v>256.03200000000004</v>
      </c>
      <c r="C16" s="20">
        <v>593</v>
      </c>
      <c r="D16" s="21">
        <v>0.28238095238095201</v>
      </c>
      <c r="E16" s="21">
        <v>0.21761904761904799</v>
      </c>
      <c r="F16" s="34">
        <v>1310.1180438448607</v>
      </c>
      <c r="G16" s="34">
        <v>5941.7706576728679</v>
      </c>
      <c r="H16" s="35">
        <v>3.622091062394615</v>
      </c>
      <c r="I16" s="35">
        <v>0.38532883642495902</v>
      </c>
      <c r="J16" s="35">
        <v>0.38532883642495902</v>
      </c>
      <c r="K16" s="35">
        <v>0.15413153456998363</v>
      </c>
      <c r="L16" s="35">
        <v>0</v>
      </c>
      <c r="M16" s="35">
        <v>0</v>
      </c>
      <c r="N16" s="35">
        <v>0</v>
      </c>
      <c r="O16" s="35">
        <v>0</v>
      </c>
      <c r="P16" s="34">
        <v>1482.6923076923076</v>
      </c>
      <c r="Q16" s="35"/>
      <c r="R16" s="35">
        <v>4.5352941176470587</v>
      </c>
      <c r="S16" s="12"/>
      <c r="T16" s="12"/>
      <c r="U16" s="3" t="s">
        <v>156</v>
      </c>
      <c r="V16" s="3"/>
    </row>
    <row r="17" spans="1:23" s="20" customFormat="1" ht="12">
      <c r="A17" s="20">
        <v>900</v>
      </c>
      <c r="B17" s="21">
        <f t="shared" si="0"/>
        <v>274.32</v>
      </c>
      <c r="C17" s="20">
        <v>665</v>
      </c>
      <c r="D17" s="21">
        <v>0.31666666666666698</v>
      </c>
      <c r="E17" s="21">
        <v>0.18333333333333299</v>
      </c>
      <c r="F17" s="34">
        <v>1794.7368421052579</v>
      </c>
      <c r="G17" s="34">
        <v>11810.526315789439</v>
      </c>
      <c r="H17" s="35">
        <v>4.9789473684210375</v>
      </c>
      <c r="I17" s="35">
        <v>0</v>
      </c>
      <c r="J17" s="35">
        <v>0.23157894736842038</v>
      </c>
      <c r="K17" s="35">
        <v>0.17368421052631527</v>
      </c>
      <c r="L17" s="35">
        <v>0</v>
      </c>
      <c r="M17" s="35">
        <v>0</v>
      </c>
      <c r="N17" s="35">
        <v>0</v>
      </c>
      <c r="O17" s="35">
        <v>0</v>
      </c>
      <c r="P17" s="34">
        <v>2266.666666666667</v>
      </c>
      <c r="Q17" s="35"/>
      <c r="R17" s="35">
        <v>6.5806451612903221</v>
      </c>
      <c r="S17" s="12"/>
      <c r="T17" s="12">
        <v>-57.2</v>
      </c>
      <c r="U17" s="3" t="s">
        <v>156</v>
      </c>
      <c r="V17" s="3"/>
    </row>
    <row r="18" spans="1:23" s="20" customFormat="1" ht="12">
      <c r="A18" s="20">
        <v>960</v>
      </c>
      <c r="B18" s="21">
        <f t="shared" si="0"/>
        <v>292.608</v>
      </c>
      <c r="C18" s="20">
        <v>600</v>
      </c>
      <c r="D18" s="21">
        <v>0.28571428571428598</v>
      </c>
      <c r="E18" s="21">
        <v>0.214285714285714</v>
      </c>
      <c r="F18" s="34">
        <v>2774.9999999999936</v>
      </c>
      <c r="G18" s="34">
        <v>9974.9999999999782</v>
      </c>
      <c r="H18" s="35">
        <v>9.5999999999999783</v>
      </c>
      <c r="I18" s="35">
        <v>0.5249999999999988</v>
      </c>
      <c r="J18" s="35">
        <v>1.575</v>
      </c>
      <c r="K18" s="35">
        <v>0.37499999999999917</v>
      </c>
      <c r="L18" s="35">
        <v>0.37499999999999917</v>
      </c>
      <c r="M18" s="35">
        <v>0.15</v>
      </c>
      <c r="N18" s="35">
        <v>0</v>
      </c>
      <c r="O18" s="35">
        <v>0</v>
      </c>
      <c r="P18" s="34">
        <v>892.61744966442961</v>
      </c>
      <c r="Q18" s="35">
        <v>2.5</v>
      </c>
      <c r="R18" s="35">
        <v>3.5945945945945952</v>
      </c>
      <c r="S18" s="12"/>
      <c r="T18" s="12"/>
      <c r="U18" s="3" t="s">
        <v>156</v>
      </c>
      <c r="V18" s="3"/>
    </row>
    <row r="19" spans="1:23" s="20" customFormat="1" ht="12">
      <c r="A19" s="20">
        <v>1020</v>
      </c>
      <c r="B19" s="21">
        <f t="shared" si="0"/>
        <v>310.89600000000002</v>
      </c>
      <c r="C19" s="20">
        <v>521</v>
      </c>
      <c r="D19" s="21">
        <v>0.24809523809523801</v>
      </c>
      <c r="E19" s="21">
        <v>0.25190476190476202</v>
      </c>
      <c r="F19" s="34">
        <v>1116.890595009598</v>
      </c>
      <c r="G19" s="34">
        <v>13402.687140115175</v>
      </c>
      <c r="H19" s="35">
        <v>8.3259117082533649</v>
      </c>
      <c r="I19" s="35">
        <v>0</v>
      </c>
      <c r="J19" s="35">
        <v>0.71074856046065316</v>
      </c>
      <c r="K19" s="35">
        <v>0</v>
      </c>
      <c r="L19" s="35">
        <v>0</v>
      </c>
      <c r="M19" s="35">
        <v>0</v>
      </c>
      <c r="N19" s="35">
        <v>0</v>
      </c>
      <c r="O19" s="35">
        <v>0</v>
      </c>
      <c r="P19" s="34">
        <v>1483.1460674157306</v>
      </c>
      <c r="Q19" s="35"/>
      <c r="R19" s="35">
        <v>12</v>
      </c>
      <c r="S19" s="12">
        <v>-18.78</v>
      </c>
      <c r="T19" s="12">
        <v>-58.2</v>
      </c>
      <c r="U19" s="3" t="s">
        <v>156</v>
      </c>
      <c r="V19" s="3"/>
      <c r="W19" s="105">
        <f>(S19+1000)/(T19+1000)</f>
        <v>1.0418560203864939</v>
      </c>
    </row>
    <row r="20" spans="1:23" s="20" customFormat="1" ht="12">
      <c r="A20" s="20">
        <v>1080</v>
      </c>
      <c r="B20" s="21">
        <f t="shared" si="0"/>
        <v>329.18400000000003</v>
      </c>
      <c r="C20" s="20">
        <v>547</v>
      </c>
      <c r="D20" s="21">
        <v>0.26047619047618997</v>
      </c>
      <c r="E20" s="21">
        <v>0.23952380952381</v>
      </c>
      <c r="F20" s="34">
        <v>2942.5959780621688</v>
      </c>
      <c r="G20" s="34">
        <v>12965.813528336432</v>
      </c>
      <c r="H20" s="35">
        <v>9.1036563071298335</v>
      </c>
      <c r="I20" s="35">
        <v>0</v>
      </c>
      <c r="J20" s="35">
        <v>0.73564899451554222</v>
      </c>
      <c r="K20" s="35">
        <v>0.27586837294332828</v>
      </c>
      <c r="L20" s="35">
        <v>0</v>
      </c>
      <c r="M20" s="35">
        <v>0</v>
      </c>
      <c r="N20" s="35">
        <v>0</v>
      </c>
      <c r="O20" s="35">
        <v>0</v>
      </c>
      <c r="P20" s="34">
        <v>1317.7570093457948</v>
      </c>
      <c r="Q20" s="35"/>
      <c r="R20" s="35">
        <v>4.40625</v>
      </c>
      <c r="S20" s="12"/>
      <c r="T20" s="12"/>
      <c r="U20" s="3" t="s">
        <v>156</v>
      </c>
      <c r="V20" s="3"/>
    </row>
    <row r="21" spans="1:23" s="20" customFormat="1" ht="12">
      <c r="A21" s="20">
        <v>1140</v>
      </c>
      <c r="B21" s="21">
        <f t="shared" si="0"/>
        <v>347.47200000000004</v>
      </c>
      <c r="C21" s="20">
        <v>470</v>
      </c>
      <c r="D21" s="21">
        <v>0.22380952380952401</v>
      </c>
      <c r="E21" s="21">
        <v>0.27619047619047599</v>
      </c>
      <c r="F21" s="34">
        <v>5429.7872340425438</v>
      </c>
      <c r="G21" s="34">
        <v>15178.723404255294</v>
      </c>
      <c r="H21" s="35">
        <v>12.093617021276577</v>
      </c>
      <c r="I21" s="35">
        <v>0.61702127659574368</v>
      </c>
      <c r="J21" s="35">
        <v>0.74042553191489235</v>
      </c>
      <c r="K21" s="35">
        <v>0.37021276595744618</v>
      </c>
      <c r="L21" s="35">
        <v>0.24680851063829745</v>
      </c>
      <c r="M21" s="35">
        <v>0</v>
      </c>
      <c r="N21" s="35">
        <v>0</v>
      </c>
      <c r="O21" s="35">
        <v>0</v>
      </c>
      <c r="P21" s="34">
        <v>1182.6923076923076</v>
      </c>
      <c r="Q21" s="35"/>
      <c r="R21" s="35">
        <v>2.7954545454545454</v>
      </c>
      <c r="S21" s="12">
        <v>-20.440000000000001</v>
      </c>
      <c r="T21" s="12">
        <v>-57.8</v>
      </c>
      <c r="U21" s="3" t="s">
        <v>156</v>
      </c>
      <c r="V21" s="3"/>
      <c r="W21" s="105">
        <f>(S21+1000)/(T21+1000)</f>
        <v>1.0396518785820419</v>
      </c>
    </row>
    <row r="22" spans="1:23" s="20" customFormat="1" ht="12">
      <c r="A22" s="20">
        <v>1200</v>
      </c>
      <c r="B22" s="21">
        <f t="shared" si="0"/>
        <v>365.76</v>
      </c>
      <c r="C22" s="20">
        <v>684</v>
      </c>
      <c r="D22" s="21">
        <v>0.32571428571428601</v>
      </c>
      <c r="E22" s="21">
        <v>0.17428571428571399</v>
      </c>
      <c r="F22" s="34">
        <v>4869.2982456140226</v>
      </c>
      <c r="G22" s="34">
        <v>5885.9649122806868</v>
      </c>
      <c r="H22" s="35">
        <v>4.1736842105263046</v>
      </c>
      <c r="I22" s="35">
        <v>0.42807017543859543</v>
      </c>
      <c r="J22" s="35">
        <v>0.53508771929824417</v>
      </c>
      <c r="K22" s="35">
        <v>0.16052631578947324</v>
      </c>
      <c r="L22" s="35">
        <v>0.10701754385964886</v>
      </c>
      <c r="M22" s="35">
        <v>0.10701754385964886</v>
      </c>
      <c r="N22" s="35">
        <v>0</v>
      </c>
      <c r="O22" s="35">
        <v>0</v>
      </c>
      <c r="P22" s="34">
        <v>1250</v>
      </c>
      <c r="Q22" s="35">
        <v>1</v>
      </c>
      <c r="R22" s="35">
        <v>1.2087912087912089</v>
      </c>
      <c r="S22" s="12"/>
      <c r="T22" s="12"/>
      <c r="U22" s="3" t="s">
        <v>156</v>
      </c>
      <c r="V22" s="3"/>
    </row>
    <row r="23" spans="1:23" s="20" customFormat="1" ht="12">
      <c r="A23" s="20">
        <v>1260</v>
      </c>
      <c r="B23" s="21">
        <f t="shared" si="0"/>
        <v>384.048</v>
      </c>
      <c r="C23" s="20">
        <v>433</v>
      </c>
      <c r="D23" s="21">
        <v>0.20619047619047601</v>
      </c>
      <c r="E23" s="21">
        <v>0.29380952380952402</v>
      </c>
      <c r="F23" s="34">
        <v>3989.8383371824548</v>
      </c>
      <c r="G23" s="34">
        <v>3647.8521939953866</v>
      </c>
      <c r="H23" s="35">
        <v>13.251963048498867</v>
      </c>
      <c r="I23" s="35">
        <v>1.2824480369515032</v>
      </c>
      <c r="J23" s="35">
        <v>0.99745958429561354</v>
      </c>
      <c r="K23" s="35">
        <v>0.42748267898383441</v>
      </c>
      <c r="L23" s="35">
        <v>0.28498845265588962</v>
      </c>
      <c r="M23" s="35">
        <v>0</v>
      </c>
      <c r="N23" s="35">
        <v>0</v>
      </c>
      <c r="O23" s="35">
        <v>0</v>
      </c>
      <c r="P23" s="34">
        <v>256</v>
      </c>
      <c r="Q23" s="35"/>
      <c r="R23" s="35">
        <v>0.91428571428571415</v>
      </c>
      <c r="S23" s="12"/>
      <c r="T23" s="12">
        <v>-53.7</v>
      </c>
      <c r="U23" s="3" t="s">
        <v>156</v>
      </c>
      <c r="V23" s="3"/>
    </row>
    <row r="24" spans="1:23" s="20" customFormat="1" ht="12">
      <c r="A24" s="20">
        <v>1320</v>
      </c>
      <c r="B24" s="21">
        <f t="shared" si="0"/>
        <v>402.33600000000001</v>
      </c>
      <c r="C24" s="20">
        <v>486</v>
      </c>
      <c r="D24" s="21">
        <v>0.23142857142857101</v>
      </c>
      <c r="E24" s="21">
        <v>0.26857142857142902</v>
      </c>
      <c r="F24" s="34">
        <v>1856.7901234567964</v>
      </c>
      <c r="G24" s="34">
        <v>8645.6790123457085</v>
      </c>
      <c r="H24" s="35">
        <v>9.4000000000000323</v>
      </c>
      <c r="I24" s="35">
        <v>0.69629629629629863</v>
      </c>
      <c r="J24" s="35">
        <v>1.1604938271604979</v>
      </c>
      <c r="K24" s="35">
        <v>0.34814814814814932</v>
      </c>
      <c r="L24" s="35">
        <v>0.34814814814814932</v>
      </c>
      <c r="M24" s="35">
        <v>0.23209876543209956</v>
      </c>
      <c r="N24" s="35">
        <v>0</v>
      </c>
      <c r="O24" s="35">
        <v>0</v>
      </c>
      <c r="P24" s="34">
        <v>818.68131868131866</v>
      </c>
      <c r="Q24" s="35">
        <v>1.5</v>
      </c>
      <c r="R24" s="35">
        <v>4.65625</v>
      </c>
      <c r="S24" s="12"/>
      <c r="T24" s="12"/>
      <c r="U24" s="3" t="s">
        <v>156</v>
      </c>
      <c r="V24" s="3"/>
    </row>
    <row r="25" spans="1:23" s="20" customFormat="1" ht="12">
      <c r="A25" s="20">
        <v>1380</v>
      </c>
      <c r="B25" s="21">
        <f t="shared" si="0"/>
        <v>420.62400000000002</v>
      </c>
      <c r="C25" s="20">
        <v>512</v>
      </c>
      <c r="D25" s="21">
        <v>0.243809523809524</v>
      </c>
      <c r="E25" s="21">
        <v>0.25619047619047602</v>
      </c>
      <c r="F25" s="34">
        <v>5148.8281249999927</v>
      </c>
      <c r="G25" s="34">
        <v>15761.718749999978</v>
      </c>
      <c r="H25" s="35">
        <v>17.548046875000001</v>
      </c>
      <c r="I25" s="35">
        <v>0.73554687499999893</v>
      </c>
      <c r="J25" s="35">
        <v>2.8371093749999998</v>
      </c>
      <c r="K25" s="35">
        <v>0.42031249999999942</v>
      </c>
      <c r="L25" s="35">
        <v>0.52539062499999922</v>
      </c>
      <c r="M25" s="35">
        <v>0.42031249999999942</v>
      </c>
      <c r="N25" s="35">
        <v>0</v>
      </c>
      <c r="O25" s="35">
        <v>0</v>
      </c>
      <c r="P25" s="34">
        <v>773.19587628865975</v>
      </c>
      <c r="Q25" s="35">
        <v>1.25</v>
      </c>
      <c r="R25" s="35">
        <v>3.0612244897959187</v>
      </c>
      <c r="S25" s="12">
        <v>-20.76</v>
      </c>
      <c r="T25" s="12">
        <v>-58.8</v>
      </c>
      <c r="U25" s="3" t="s">
        <v>156</v>
      </c>
      <c r="V25" s="3">
        <v>-244</v>
      </c>
      <c r="W25" s="105">
        <f>(S25+1000)/(T25+1000)</f>
        <v>1.0404164895877603</v>
      </c>
    </row>
    <row r="26" spans="1:23" s="20" customFormat="1" ht="12">
      <c r="A26" s="20">
        <v>1440</v>
      </c>
      <c r="B26" s="21">
        <f t="shared" si="0"/>
        <v>438.91200000000003</v>
      </c>
      <c r="C26" s="20">
        <v>469</v>
      </c>
      <c r="D26" s="21">
        <v>0.223333333333333</v>
      </c>
      <c r="E26" s="21">
        <v>0.276666666666667</v>
      </c>
      <c r="F26" s="34">
        <v>2601.4925373134397</v>
      </c>
      <c r="G26" s="34">
        <v>13007.4626865672</v>
      </c>
      <c r="H26" s="35">
        <v>11.397014925373165</v>
      </c>
      <c r="I26" s="35">
        <v>0.74328358208955425</v>
      </c>
      <c r="J26" s="35">
        <v>0.74328358208955425</v>
      </c>
      <c r="K26" s="35">
        <v>0.37164179104477713</v>
      </c>
      <c r="L26" s="35">
        <v>0</v>
      </c>
      <c r="M26" s="35">
        <v>0</v>
      </c>
      <c r="N26" s="35">
        <v>0</v>
      </c>
      <c r="O26" s="35">
        <v>0</v>
      </c>
      <c r="P26" s="34">
        <v>1071.4285714285713</v>
      </c>
      <c r="Q26" s="35"/>
      <c r="R26" s="35">
        <v>5</v>
      </c>
      <c r="S26" s="12"/>
      <c r="T26" s="12"/>
      <c r="U26" s="3" t="s">
        <v>156</v>
      </c>
      <c r="V26" s="3"/>
    </row>
    <row r="27" spans="1:23" s="20" customFormat="1" ht="12">
      <c r="A27" s="20">
        <v>1500</v>
      </c>
      <c r="B27" s="21">
        <f t="shared" si="0"/>
        <v>457.20000000000005</v>
      </c>
      <c r="C27" s="20">
        <v>533</v>
      </c>
      <c r="D27" s="21">
        <v>0.25380952380952398</v>
      </c>
      <c r="E27" s="21">
        <v>0.24619047619047599</v>
      </c>
      <c r="F27" s="34">
        <v>1163.9774859287036</v>
      </c>
      <c r="G27" s="34">
        <v>7915.0469043151852</v>
      </c>
      <c r="H27" s="35">
        <v>11.930769230769213</v>
      </c>
      <c r="I27" s="35">
        <v>0.67898686679174369</v>
      </c>
      <c r="J27" s="35">
        <v>1.8429643527204476</v>
      </c>
      <c r="K27" s="35">
        <v>0.29099437148217588</v>
      </c>
      <c r="L27" s="35">
        <v>0.48499061913695984</v>
      </c>
      <c r="M27" s="35">
        <v>0.29099437148217588</v>
      </c>
      <c r="N27" s="35">
        <v>0</v>
      </c>
      <c r="O27" s="35">
        <v>0</v>
      </c>
      <c r="P27" s="34">
        <v>574.64788732394368</v>
      </c>
      <c r="Q27" s="35">
        <v>1.6666666666666667</v>
      </c>
      <c r="R27" s="35">
        <v>6.8</v>
      </c>
      <c r="S27" s="12">
        <v>-21.97</v>
      </c>
      <c r="T27" s="12">
        <v>-55.2</v>
      </c>
      <c r="U27" s="3" t="s">
        <v>156</v>
      </c>
      <c r="V27" s="3"/>
      <c r="W27" s="105">
        <f>(S27+1000)/(T27+1000)</f>
        <v>1.0351714648602879</v>
      </c>
    </row>
    <row r="28" spans="1:23" s="20" customFormat="1" ht="12">
      <c r="A28" s="20">
        <v>1560</v>
      </c>
      <c r="B28" s="21">
        <f t="shared" si="0"/>
        <v>475.488</v>
      </c>
      <c r="C28" s="20">
        <v>346</v>
      </c>
      <c r="D28" s="21">
        <v>0.164761904761905</v>
      </c>
      <c r="E28" s="21">
        <v>0.335238095238095</v>
      </c>
      <c r="F28" s="34">
        <v>2238.150289017336</v>
      </c>
      <c r="G28" s="34">
        <v>6104.0462427745533</v>
      </c>
      <c r="H28" s="35">
        <v>12.41156069364159</v>
      </c>
      <c r="I28" s="35">
        <v>2.0346820809248509</v>
      </c>
      <c r="J28" s="35">
        <v>1.4242774566473957</v>
      </c>
      <c r="K28" s="35">
        <v>0.81387283236994057</v>
      </c>
      <c r="L28" s="35">
        <v>0</v>
      </c>
      <c r="M28" s="35">
        <v>0.40693641618497028</v>
      </c>
      <c r="N28" s="35">
        <v>0</v>
      </c>
      <c r="O28" s="35">
        <v>0</v>
      </c>
      <c r="P28" s="34">
        <v>441.17647058823536</v>
      </c>
      <c r="Q28" s="35"/>
      <c r="R28" s="35">
        <v>2.7272727272727275</v>
      </c>
      <c r="S28" s="12"/>
      <c r="T28" s="12"/>
      <c r="U28" s="3" t="s">
        <v>156</v>
      </c>
      <c r="V28" s="3"/>
    </row>
    <row r="29" spans="1:23" s="20" customFormat="1" ht="12">
      <c r="A29" s="20">
        <v>1620</v>
      </c>
      <c r="B29" s="21">
        <f t="shared" si="0"/>
        <v>493.77600000000001</v>
      </c>
      <c r="C29" s="20">
        <v>416</v>
      </c>
      <c r="D29" s="21">
        <v>0.19809523809523799</v>
      </c>
      <c r="E29" s="21">
        <v>0.30190476190476201</v>
      </c>
      <c r="F29" s="34">
        <v>2743.2692307692332</v>
      </c>
      <c r="G29" s="34">
        <v>6370.4807692307741</v>
      </c>
      <c r="H29" s="35">
        <v>11.582692307692318</v>
      </c>
      <c r="I29" s="35">
        <v>1.2192307692307702</v>
      </c>
      <c r="J29" s="35">
        <v>0.60961538461538511</v>
      </c>
      <c r="K29" s="35">
        <v>0.45721153846153884</v>
      </c>
      <c r="L29" s="35">
        <v>0</v>
      </c>
      <c r="M29" s="35">
        <v>0</v>
      </c>
      <c r="N29" s="35">
        <v>0</v>
      </c>
      <c r="O29" s="35">
        <v>0</v>
      </c>
      <c r="P29" s="34">
        <v>522.5</v>
      </c>
      <c r="Q29" s="35"/>
      <c r="R29" s="35">
        <v>2.322222222222222</v>
      </c>
      <c r="S29" s="12"/>
      <c r="T29" s="12">
        <v>-55.6</v>
      </c>
      <c r="U29" s="3" t="s">
        <v>156</v>
      </c>
      <c r="V29" s="3"/>
    </row>
    <row r="30" spans="1:23" s="20" customFormat="1" ht="12">
      <c r="A30" s="20">
        <v>1680</v>
      </c>
      <c r="B30" s="21">
        <f t="shared" si="0"/>
        <v>512.06400000000008</v>
      </c>
      <c r="C30" s="20">
        <v>533</v>
      </c>
      <c r="D30" s="21">
        <v>0.25380952380952398</v>
      </c>
      <c r="E30" s="21">
        <v>0.24619047619047599</v>
      </c>
      <c r="F30" s="34">
        <v>1066.9793621013116</v>
      </c>
      <c r="G30" s="34">
        <v>13288.742964352701</v>
      </c>
      <c r="H30" s="35">
        <v>15.519699812382715</v>
      </c>
      <c r="I30" s="35">
        <v>0.48499061913695984</v>
      </c>
      <c r="J30" s="35">
        <v>1.5519699812382717</v>
      </c>
      <c r="K30" s="35">
        <v>0.29099437148217588</v>
      </c>
      <c r="L30" s="35">
        <v>0.38799249530956792</v>
      </c>
      <c r="M30" s="35">
        <v>1.9399624765478394</v>
      </c>
      <c r="N30" s="35">
        <v>0</v>
      </c>
      <c r="O30" s="35">
        <v>0</v>
      </c>
      <c r="P30" s="34">
        <v>778.40909090909099</v>
      </c>
      <c r="Q30" s="35">
        <v>0.2</v>
      </c>
      <c r="R30" s="35">
        <v>12.454545454545457</v>
      </c>
      <c r="S30" s="12"/>
      <c r="T30" s="12"/>
      <c r="U30" s="3" t="s">
        <v>156</v>
      </c>
      <c r="V30" s="3"/>
    </row>
    <row r="31" spans="1:23" s="20" customFormat="1" ht="12">
      <c r="A31" s="20">
        <v>1740</v>
      </c>
      <c r="B31" s="21">
        <f t="shared" si="0"/>
        <v>530.35199999999998</v>
      </c>
      <c r="C31" s="20">
        <v>576</v>
      </c>
      <c r="D31" s="21">
        <v>0.27428571428571402</v>
      </c>
      <c r="E31" s="21">
        <v>0.22571428571428601</v>
      </c>
      <c r="F31" s="34">
        <v>2304.166666666672</v>
      </c>
      <c r="G31" s="34">
        <v>8640.62500000002</v>
      </c>
      <c r="H31" s="35">
        <v>37.113541666666748</v>
      </c>
      <c r="I31" s="35">
        <v>0.5760416666666679</v>
      </c>
      <c r="J31" s="35">
        <v>3.7031250000000089</v>
      </c>
      <c r="K31" s="35">
        <v>0</v>
      </c>
      <c r="L31" s="35">
        <v>0.32916666666666744</v>
      </c>
      <c r="M31" s="35">
        <v>0.24687500000000054</v>
      </c>
      <c r="N31" s="35">
        <v>0</v>
      </c>
      <c r="O31" s="35">
        <v>0</v>
      </c>
      <c r="P31" s="34">
        <v>211.6935483870968</v>
      </c>
      <c r="Q31" s="35">
        <v>1.3333333333333335</v>
      </c>
      <c r="R31" s="35">
        <v>3.75</v>
      </c>
      <c r="S31" s="12">
        <v>-23.87</v>
      </c>
      <c r="T31" s="12">
        <v>-56.1</v>
      </c>
      <c r="U31" s="3" t="s">
        <v>156</v>
      </c>
      <c r="V31" s="3"/>
      <c r="W31" s="105">
        <f>(S31+1000)/(T31+1000)</f>
        <v>1.0341455662676131</v>
      </c>
    </row>
    <row r="32" spans="1:23" s="20" customFormat="1" ht="12">
      <c r="A32" s="20">
        <v>1800</v>
      </c>
      <c r="B32" s="21">
        <f t="shared" si="0"/>
        <v>548.64</v>
      </c>
      <c r="C32" s="20">
        <v>522</v>
      </c>
      <c r="D32" s="21">
        <v>0.248571428571429</v>
      </c>
      <c r="E32" s="21">
        <v>0.251428571428571</v>
      </c>
      <c r="F32" s="34">
        <v>1517.2413793103397</v>
      </c>
      <c r="G32" s="34">
        <v>5805.977011494233</v>
      </c>
      <c r="H32" s="35">
        <v>26.703448275861977</v>
      </c>
      <c r="I32" s="35">
        <v>0.50574712643677988</v>
      </c>
      <c r="J32" s="35">
        <v>2.6298850574712551</v>
      </c>
      <c r="K32" s="35">
        <v>0.30344827586206796</v>
      </c>
      <c r="L32" s="35">
        <v>0.40459770114942395</v>
      </c>
      <c r="M32" s="35">
        <v>0.50574712643677988</v>
      </c>
      <c r="N32" s="35">
        <v>0</v>
      </c>
      <c r="O32" s="35">
        <v>0</v>
      </c>
      <c r="P32" s="34">
        <v>197.93103448275863</v>
      </c>
      <c r="Q32" s="35">
        <v>0.8</v>
      </c>
      <c r="R32" s="35">
        <v>3.8266666666666667</v>
      </c>
      <c r="S32" s="12"/>
      <c r="T32" s="12"/>
      <c r="U32" s="3" t="s">
        <v>156</v>
      </c>
      <c r="V32" s="3"/>
    </row>
    <row r="33" spans="1:23" s="20" customFormat="1" ht="12">
      <c r="A33" s="20">
        <v>1860</v>
      </c>
      <c r="B33" s="21">
        <f t="shared" si="0"/>
        <v>566.928</v>
      </c>
      <c r="C33" s="20">
        <v>628</v>
      </c>
      <c r="D33" s="21">
        <v>0.29904761904761901</v>
      </c>
      <c r="E33" s="21">
        <v>0.20095238095238099</v>
      </c>
      <c r="F33" s="34">
        <v>2015.9235668789815</v>
      </c>
      <c r="G33" s="34">
        <v>15925.796178343953</v>
      </c>
      <c r="H33" s="35">
        <v>86.684713375796207</v>
      </c>
      <c r="I33" s="35">
        <v>0</v>
      </c>
      <c r="J33" s="35">
        <v>16.060191082802554</v>
      </c>
      <c r="K33" s="35">
        <v>0</v>
      </c>
      <c r="L33" s="35">
        <v>5.3757961783439505</v>
      </c>
      <c r="M33" s="35">
        <v>2.7550955414012748</v>
      </c>
      <c r="N33" s="35">
        <v>1.6127388535031852</v>
      </c>
      <c r="O33" s="35">
        <v>0</v>
      </c>
      <c r="P33" s="34">
        <v>155.00327011118375</v>
      </c>
      <c r="Q33" s="35">
        <v>1.9512195121951219</v>
      </c>
      <c r="R33" s="35">
        <v>7.9</v>
      </c>
      <c r="S33" s="12">
        <v>-23.01</v>
      </c>
      <c r="T33" s="12">
        <v>-54.2</v>
      </c>
      <c r="U33" s="3">
        <v>-49.3</v>
      </c>
      <c r="V33" s="3"/>
      <c r="W33" s="105">
        <f>(S33+1000)/(T33+1000)</f>
        <v>1.032977373651935</v>
      </c>
    </row>
    <row r="34" spans="1:23" s="20" customFormat="1" ht="12">
      <c r="A34" s="20">
        <v>1920</v>
      </c>
      <c r="B34" s="21">
        <f t="shared" si="0"/>
        <v>585.21600000000001</v>
      </c>
      <c r="C34" s="20">
        <v>539</v>
      </c>
      <c r="D34" s="21">
        <v>0.25666666666666699</v>
      </c>
      <c r="E34" s="21">
        <v>0.24333333333333301</v>
      </c>
      <c r="F34" s="34">
        <v>2275.3246753246694</v>
      </c>
      <c r="G34" s="34">
        <v>14884.415584415547</v>
      </c>
      <c r="H34" s="35">
        <v>100.30389610389584</v>
      </c>
      <c r="I34" s="35">
        <v>0.4740259740259728</v>
      </c>
      <c r="J34" s="35">
        <v>32.707792207792124</v>
      </c>
      <c r="K34" s="35">
        <v>0.37922077922077829</v>
      </c>
      <c r="L34" s="35">
        <v>12.798701298701266</v>
      </c>
      <c r="M34" s="35">
        <v>6.0675324675324527</v>
      </c>
      <c r="N34" s="35">
        <v>3.7922077922077824</v>
      </c>
      <c r="O34" s="35">
        <v>0</v>
      </c>
      <c r="P34" s="34">
        <v>111.90306486101211</v>
      </c>
      <c r="Q34" s="35">
        <v>2.109375</v>
      </c>
      <c r="R34" s="35">
        <v>6.541666666666667</v>
      </c>
      <c r="S34" s="12"/>
      <c r="T34" s="12">
        <v>-52.4</v>
      </c>
      <c r="U34" s="3">
        <v>-49.3</v>
      </c>
      <c r="V34" s="3"/>
    </row>
    <row r="35" spans="1:23" s="20" customFormat="1" thickBot="1">
      <c r="A35" s="112">
        <v>1980</v>
      </c>
      <c r="B35" s="114">
        <f t="shared" si="0"/>
        <v>603.50400000000002</v>
      </c>
      <c r="C35" s="112">
        <v>310</v>
      </c>
      <c r="D35" s="114">
        <v>0.14761904761904801</v>
      </c>
      <c r="E35" s="114">
        <v>0.35238095238095202</v>
      </c>
      <c r="F35" s="115">
        <v>5967.7419354838494</v>
      </c>
      <c r="G35" s="115">
        <v>13152.903225806403</v>
      </c>
      <c r="H35" s="113">
        <v>122.21935483870922</v>
      </c>
      <c r="I35" s="113">
        <v>2.1483870967741856</v>
      </c>
      <c r="J35" s="113">
        <v>53.232258064515932</v>
      </c>
      <c r="K35" s="113">
        <v>0.9548387096774158</v>
      </c>
      <c r="L35" s="113">
        <v>25.780645161290231</v>
      </c>
      <c r="M35" s="113">
        <v>15.516129032258007</v>
      </c>
      <c r="N35" s="113">
        <v>6.6838709677419104</v>
      </c>
      <c r="O35" s="113">
        <v>0</v>
      </c>
      <c r="P35" s="115">
        <v>74.965986394557817</v>
      </c>
      <c r="Q35" s="113">
        <v>1.6615384615384619</v>
      </c>
      <c r="R35" s="113">
        <v>2.2039999999999997</v>
      </c>
      <c r="S35" s="116">
        <v>-25.73</v>
      </c>
      <c r="T35" s="116">
        <v>-51.4</v>
      </c>
      <c r="U35" s="117" t="s">
        <v>156</v>
      </c>
      <c r="V35" s="117">
        <v>-231</v>
      </c>
      <c r="W35" s="118">
        <f>(S35+1000)/(T35+1000)</f>
        <v>1.0270609318996415</v>
      </c>
    </row>
    <row r="37" spans="1:23">
      <c r="A37" s="32" t="s">
        <v>51</v>
      </c>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A68"/>
  <sheetViews>
    <sheetView workbookViewId="0"/>
  </sheetViews>
  <sheetFormatPr baseColWidth="10" defaultColWidth="9.5703125" defaultRowHeight="13"/>
  <cols>
    <col min="1" max="1" width="6.5703125" customWidth="1"/>
    <col min="2" max="2" width="6.28515625" bestFit="1" customWidth="1"/>
    <col min="3" max="3" width="6.5703125" bestFit="1" customWidth="1"/>
    <col min="4" max="4" width="8.7109375" bestFit="1" customWidth="1"/>
    <col min="5" max="5" width="5.140625" bestFit="1" customWidth="1"/>
    <col min="6" max="6" width="5.85546875" style="17" bestFit="1" customWidth="1"/>
    <col min="7" max="7" width="5.7109375" style="17" bestFit="1" customWidth="1"/>
    <col min="8" max="8" width="4.28515625" style="17" bestFit="1" customWidth="1"/>
    <col min="9" max="9" width="4.42578125" style="17" bestFit="1" customWidth="1"/>
    <col min="10" max="10" width="4.28515625" style="17" bestFit="1" customWidth="1"/>
    <col min="11" max="11" width="4.42578125" style="17" bestFit="1" customWidth="1"/>
    <col min="12" max="15" width="3.85546875" style="17" bestFit="1" customWidth="1"/>
    <col min="16" max="16" width="7.42578125" bestFit="1" customWidth="1"/>
    <col min="17" max="18" width="5.85546875" bestFit="1" customWidth="1"/>
    <col min="19" max="19" width="5.85546875" style="8" bestFit="1" customWidth="1"/>
    <col min="20" max="20" width="5.7109375" bestFit="1" customWidth="1"/>
    <col min="21" max="23" width="4.5703125" bestFit="1" customWidth="1"/>
    <col min="24" max="24" width="4.85546875" bestFit="1" customWidth="1"/>
    <col min="25" max="25" width="5.28515625" bestFit="1" customWidth="1"/>
    <col min="26" max="26" width="4.5703125" bestFit="1" customWidth="1"/>
    <col min="27" max="27" width="6.7109375" bestFit="1" customWidth="1"/>
  </cols>
  <sheetData>
    <row r="1" spans="1:27" ht="14" thickBot="1">
      <c r="A1" s="20" t="s">
        <v>11</v>
      </c>
    </row>
    <row r="2" spans="1:27" ht="14">
      <c r="A2" s="106" t="s">
        <v>76</v>
      </c>
      <c r="B2" s="109" t="s">
        <v>76</v>
      </c>
      <c r="C2" s="106" t="s">
        <v>175</v>
      </c>
      <c r="D2" s="107" t="s">
        <v>305</v>
      </c>
      <c r="E2" s="107" t="s">
        <v>177</v>
      </c>
      <c r="F2" s="106" t="s">
        <v>127</v>
      </c>
      <c r="G2" s="106" t="s">
        <v>130</v>
      </c>
      <c r="H2" s="106" t="s">
        <v>131</v>
      </c>
      <c r="I2" s="106" t="s">
        <v>132</v>
      </c>
      <c r="J2" s="106" t="s">
        <v>133</v>
      </c>
      <c r="K2" s="106" t="s">
        <v>134</v>
      </c>
      <c r="L2" s="106" t="s">
        <v>303</v>
      </c>
      <c r="M2" s="106" t="s">
        <v>304</v>
      </c>
      <c r="N2" s="106" t="s">
        <v>278</v>
      </c>
      <c r="O2" s="106" t="s">
        <v>279</v>
      </c>
      <c r="P2" s="106" t="s">
        <v>40</v>
      </c>
      <c r="Q2" s="109" t="s">
        <v>187</v>
      </c>
      <c r="R2" s="109" t="s">
        <v>209</v>
      </c>
      <c r="S2" s="109" t="s">
        <v>255</v>
      </c>
      <c r="T2" s="111" t="s">
        <v>281</v>
      </c>
      <c r="U2" s="111" t="s">
        <v>282</v>
      </c>
      <c r="V2" s="111" t="s">
        <v>208</v>
      </c>
      <c r="W2" s="110" t="s">
        <v>155</v>
      </c>
      <c r="X2" s="110" t="s">
        <v>173</v>
      </c>
      <c r="Y2" s="110" t="s">
        <v>125</v>
      </c>
      <c r="Z2" s="110" t="s">
        <v>283</v>
      </c>
      <c r="AA2" s="110" t="s">
        <v>41</v>
      </c>
    </row>
    <row r="3" spans="1:27" ht="15" thickBot="1">
      <c r="A3" s="4" t="s">
        <v>58</v>
      </c>
      <c r="B3" s="7" t="s">
        <v>60</v>
      </c>
      <c r="C3" s="4" t="s">
        <v>115</v>
      </c>
      <c r="D3" s="37" t="s">
        <v>110</v>
      </c>
      <c r="E3" s="37" t="s">
        <v>110</v>
      </c>
      <c r="F3" s="39" t="s">
        <v>39</v>
      </c>
      <c r="G3" s="39" t="s">
        <v>39</v>
      </c>
      <c r="H3" s="39" t="s">
        <v>39</v>
      </c>
      <c r="I3" s="39" t="s">
        <v>39</v>
      </c>
      <c r="J3" s="39" t="s">
        <v>39</v>
      </c>
      <c r="K3" s="39" t="s">
        <v>39</v>
      </c>
      <c r="L3" s="39" t="s">
        <v>39</v>
      </c>
      <c r="M3" s="39" t="s">
        <v>39</v>
      </c>
      <c r="N3" s="39" t="s">
        <v>39</v>
      </c>
      <c r="O3" s="39" t="s">
        <v>39</v>
      </c>
      <c r="P3" s="7" t="s">
        <v>271</v>
      </c>
      <c r="Q3" s="7" t="s">
        <v>271</v>
      </c>
      <c r="R3" s="7" t="s">
        <v>271</v>
      </c>
      <c r="S3" s="7" t="s">
        <v>271</v>
      </c>
      <c r="T3" s="7" t="s">
        <v>118</v>
      </c>
      <c r="U3" s="7" t="s">
        <v>118</v>
      </c>
      <c r="V3" s="7" t="s">
        <v>118</v>
      </c>
      <c r="W3" s="7" t="s">
        <v>118</v>
      </c>
      <c r="X3" s="7" t="s">
        <v>118</v>
      </c>
      <c r="Y3" s="7" t="s">
        <v>118</v>
      </c>
      <c r="Z3" s="7" t="s">
        <v>118</v>
      </c>
      <c r="AA3" s="4"/>
    </row>
    <row r="4" spans="1:27" s="20" customFormat="1" thickTop="1">
      <c r="A4" s="20">
        <v>140</v>
      </c>
      <c r="B4" s="21">
        <v>42.672000000000004</v>
      </c>
      <c r="C4" s="20">
        <v>372</v>
      </c>
      <c r="D4" s="21">
        <v>0.17714285714285713</v>
      </c>
      <c r="E4" s="21">
        <v>0.32285714285714284</v>
      </c>
      <c r="F4" s="34">
        <v>382.74193548387098</v>
      </c>
      <c r="G4" s="34">
        <v>2733.8709677419356</v>
      </c>
      <c r="H4" s="34">
        <v>65.131741935483859</v>
      </c>
      <c r="I4" s="34">
        <v>2.5516129032258066</v>
      </c>
      <c r="J4" s="34">
        <v>34.264516129032259</v>
      </c>
      <c r="K4" s="34">
        <v>1.2758064516129033</v>
      </c>
      <c r="L4" s="34">
        <v>8.0193548387096776</v>
      </c>
      <c r="M4" s="34">
        <v>8.2016129032258078</v>
      </c>
      <c r="N4" s="34">
        <v>2.1870967741935483</v>
      </c>
      <c r="O4" s="34">
        <v>0</v>
      </c>
      <c r="P4" s="34">
        <v>27.504767493032126</v>
      </c>
      <c r="Q4" s="35">
        <v>0.97777777777777786</v>
      </c>
      <c r="R4" s="35"/>
      <c r="S4" s="35">
        <v>7.1428571428571432</v>
      </c>
      <c r="T4" s="12"/>
      <c r="U4" s="12"/>
      <c r="V4" s="12" t="s">
        <v>156</v>
      </c>
      <c r="W4" s="12" t="s">
        <v>156</v>
      </c>
      <c r="X4" s="12" t="s">
        <v>156</v>
      </c>
      <c r="Y4" s="12" t="s">
        <v>156</v>
      </c>
      <c r="Z4" s="3"/>
      <c r="AA4" s="105"/>
    </row>
    <row r="5" spans="1:27" s="20" customFormat="1" ht="12">
      <c r="A5" s="20">
        <v>200</v>
      </c>
      <c r="B5" s="21">
        <v>60.96</v>
      </c>
      <c r="C5" s="20">
        <v>259</v>
      </c>
      <c r="D5" s="21">
        <v>0.12333333333333332</v>
      </c>
      <c r="E5" s="21">
        <v>0.37666666666666671</v>
      </c>
      <c r="F5" s="34">
        <v>46116.21621621622</v>
      </c>
      <c r="G5" s="34">
        <v>7635.1351351351368</v>
      </c>
      <c r="H5" s="34">
        <v>5.1918918918918928</v>
      </c>
      <c r="I5" s="34">
        <v>7.6351351351351369</v>
      </c>
      <c r="J5" s="34">
        <v>2.137837837837838</v>
      </c>
      <c r="K5" s="34">
        <v>3.0540540540540548</v>
      </c>
      <c r="L5" s="34">
        <v>2.443243243243244</v>
      </c>
      <c r="M5" s="34">
        <v>0.61081081081081101</v>
      </c>
      <c r="N5" s="34">
        <v>0</v>
      </c>
      <c r="O5" s="34">
        <v>0</v>
      </c>
      <c r="P5" s="34">
        <v>1041.6666666666667</v>
      </c>
      <c r="Q5" s="35">
        <v>4</v>
      </c>
      <c r="S5" s="35">
        <v>0.16556291390728478</v>
      </c>
      <c r="AA5" s="105"/>
    </row>
    <row r="6" spans="1:27" s="20" customFormat="1" ht="12">
      <c r="A6" s="20">
        <v>260</v>
      </c>
      <c r="B6" s="21">
        <v>79.248000000000005</v>
      </c>
      <c r="C6" s="20">
        <v>439</v>
      </c>
      <c r="D6" s="21">
        <v>0.20904761904761904</v>
      </c>
      <c r="E6" s="21">
        <v>0.29095238095238096</v>
      </c>
      <c r="F6" s="34">
        <v>47460.364464692488</v>
      </c>
      <c r="G6" s="34">
        <v>6485.7858769931672</v>
      </c>
      <c r="H6" s="34">
        <v>21.990432801822326</v>
      </c>
      <c r="I6" s="34">
        <v>3.4794988610478366</v>
      </c>
      <c r="J6" s="34">
        <v>6.2630979498861059</v>
      </c>
      <c r="K6" s="34">
        <v>2.5052391799544425</v>
      </c>
      <c r="L6" s="34">
        <v>1.809339407744875</v>
      </c>
      <c r="M6" s="34">
        <v>1.9485193621867882</v>
      </c>
      <c r="N6" s="34">
        <v>0</v>
      </c>
      <c r="O6" s="34">
        <v>0</v>
      </c>
      <c r="P6" s="34">
        <v>229.55665024630542</v>
      </c>
      <c r="Q6" s="35">
        <v>0.92857142857142871</v>
      </c>
      <c r="S6" s="35">
        <v>0.13665689149560117</v>
      </c>
      <c r="T6" s="12">
        <v>-15.02</v>
      </c>
      <c r="U6" s="12">
        <v>-64.5</v>
      </c>
      <c r="V6" s="12" t="s">
        <v>156</v>
      </c>
      <c r="W6" s="12" t="s">
        <v>156</v>
      </c>
      <c r="X6" s="12" t="s">
        <v>156</v>
      </c>
      <c r="Y6" s="12" t="s">
        <v>156</v>
      </c>
      <c r="Z6" s="3"/>
      <c r="AA6" s="105">
        <f>(T6+1000)/(U6+1000)</f>
        <v>1.0528915018706575</v>
      </c>
    </row>
    <row r="7" spans="1:27" s="20" customFormat="1" ht="12">
      <c r="A7" s="20">
        <v>320</v>
      </c>
      <c r="B7" s="21">
        <v>97.536000000000001</v>
      </c>
      <c r="C7" s="20">
        <v>637</v>
      </c>
      <c r="D7" s="21">
        <v>0.30333333333333329</v>
      </c>
      <c r="E7" s="21">
        <v>0.19666666666666671</v>
      </c>
      <c r="F7" s="34">
        <v>35010.989010989026</v>
      </c>
      <c r="G7" s="34">
        <v>17764.835164835171</v>
      </c>
      <c r="H7" s="34">
        <v>6.0945054945054968</v>
      </c>
      <c r="I7" s="34">
        <v>1.2318681318681324</v>
      </c>
      <c r="J7" s="34">
        <v>1.0373626373626379</v>
      </c>
      <c r="K7" s="34">
        <v>0.51868131868131895</v>
      </c>
      <c r="L7" s="34">
        <v>0.45384615384615395</v>
      </c>
      <c r="M7" s="34">
        <v>0.12967032967032974</v>
      </c>
      <c r="N7" s="34">
        <v>0</v>
      </c>
      <c r="O7" s="34">
        <v>0</v>
      </c>
      <c r="P7" s="34">
        <v>2490.909090909091</v>
      </c>
      <c r="Q7" s="35">
        <v>3.5</v>
      </c>
      <c r="S7" s="35">
        <v>0.50740740740740742</v>
      </c>
      <c r="T7" s="12"/>
      <c r="U7" s="12"/>
      <c r="V7" s="12" t="s">
        <v>156</v>
      </c>
      <c r="W7" s="12" t="s">
        <v>156</v>
      </c>
      <c r="X7" s="12" t="s">
        <v>156</v>
      </c>
      <c r="Y7" s="12" t="s">
        <v>156</v>
      </c>
      <c r="Z7" s="3"/>
    </row>
    <row r="8" spans="1:27" s="20" customFormat="1" ht="12">
      <c r="A8" s="20">
        <v>380</v>
      </c>
      <c r="B8" s="21">
        <v>115.82400000000001</v>
      </c>
      <c r="C8" s="20">
        <v>441</v>
      </c>
      <c r="D8" s="21">
        <v>0.21</v>
      </c>
      <c r="E8" s="21">
        <v>0.28999999999999998</v>
      </c>
      <c r="F8" s="34">
        <v>29966.666666666672</v>
      </c>
      <c r="G8" s="34">
        <v>23752.380952380958</v>
      </c>
      <c r="H8" s="34">
        <v>11.323809523809524</v>
      </c>
      <c r="I8" s="34">
        <v>2.7619047619047623</v>
      </c>
      <c r="J8" s="34">
        <v>2.2095238095238101</v>
      </c>
      <c r="K8" s="34">
        <v>1.5190476190476194</v>
      </c>
      <c r="L8" s="34">
        <v>0.27619047619047626</v>
      </c>
      <c r="M8" s="34">
        <v>0.41428571428571431</v>
      </c>
      <c r="N8" s="34">
        <v>0</v>
      </c>
      <c r="O8" s="34">
        <v>0</v>
      </c>
      <c r="P8" s="34">
        <v>1755.1020408163267</v>
      </c>
      <c r="Q8" s="35">
        <v>0.66666666666666674</v>
      </c>
      <c r="S8" s="35">
        <v>0.79262672811059909</v>
      </c>
      <c r="T8" s="12">
        <v>2.64</v>
      </c>
      <c r="U8" s="12">
        <v>-61.5</v>
      </c>
      <c r="V8" s="12" t="s">
        <v>156</v>
      </c>
      <c r="W8" s="12" t="s">
        <v>156</v>
      </c>
      <c r="X8" s="12" t="s">
        <v>156</v>
      </c>
      <c r="Y8" s="12" t="s">
        <v>156</v>
      </c>
      <c r="Z8" s="3">
        <v>-241</v>
      </c>
      <c r="AA8" s="105">
        <f>(T8+1000)/(U8+1000)</f>
        <v>1.0683431006925945</v>
      </c>
    </row>
    <row r="9" spans="1:27" s="20" customFormat="1" ht="12">
      <c r="A9" s="20">
        <v>440</v>
      </c>
      <c r="B9" s="21">
        <v>134.11199999999999</v>
      </c>
      <c r="C9" s="20">
        <v>543</v>
      </c>
      <c r="D9" s="21">
        <v>0.25857142857142856</v>
      </c>
      <c r="E9" s="21">
        <v>0.24142857142857144</v>
      </c>
      <c r="F9" s="34">
        <v>32586.18784530387</v>
      </c>
      <c r="G9" s="34">
        <v>21568.508287292818</v>
      </c>
      <c r="H9" s="34">
        <v>11.111049723756908</v>
      </c>
      <c r="I9" s="34">
        <v>2.0541436464088401</v>
      </c>
      <c r="J9" s="34">
        <v>2.0541436464088401</v>
      </c>
      <c r="K9" s="34">
        <v>0.84033149171270727</v>
      </c>
      <c r="L9" s="34">
        <v>0.37348066298342547</v>
      </c>
      <c r="M9" s="34">
        <v>0.37348066298342547</v>
      </c>
      <c r="N9" s="34">
        <v>0</v>
      </c>
      <c r="O9" s="34">
        <v>0</v>
      </c>
      <c r="P9" s="34">
        <v>1638.2978723404253</v>
      </c>
      <c r="Q9" s="35">
        <v>1</v>
      </c>
      <c r="S9" s="35">
        <v>0.66189111747851004</v>
      </c>
      <c r="T9" s="12"/>
      <c r="U9" s="12"/>
      <c r="V9" s="12" t="s">
        <v>156</v>
      </c>
      <c r="W9" s="12" t="s">
        <v>156</v>
      </c>
      <c r="X9" s="12" t="s">
        <v>156</v>
      </c>
      <c r="Y9" s="12" t="s">
        <v>156</v>
      </c>
      <c r="Z9" s="3"/>
    </row>
    <row r="10" spans="1:27" s="20" customFormat="1" ht="12">
      <c r="A10" s="20">
        <v>500</v>
      </c>
      <c r="B10" s="21">
        <v>152.4</v>
      </c>
      <c r="C10" s="20">
        <v>290</v>
      </c>
      <c r="D10" s="21">
        <v>0.1380952380952381</v>
      </c>
      <c r="E10" s="21">
        <v>0.3619047619047619</v>
      </c>
      <c r="F10" s="34">
        <v>29089.65517241379</v>
      </c>
      <c r="G10" s="34">
        <v>35641.379310344819</v>
      </c>
      <c r="H10" s="34">
        <v>22.275862068965512</v>
      </c>
      <c r="I10" s="34">
        <v>3.4068965517241376</v>
      </c>
      <c r="J10" s="34">
        <v>5.5034482758620689</v>
      </c>
      <c r="K10" s="34">
        <v>3.4068965517241376</v>
      </c>
      <c r="L10" s="34">
        <v>1.0482758620689654</v>
      </c>
      <c r="M10" s="34">
        <v>1.0482758620689654</v>
      </c>
      <c r="N10" s="34">
        <v>0</v>
      </c>
      <c r="O10" s="34">
        <v>0</v>
      </c>
      <c r="P10" s="34">
        <v>1283.0188679245284</v>
      </c>
      <c r="Q10" s="35">
        <v>1</v>
      </c>
      <c r="S10" s="35">
        <v>1.2252252252252251</v>
      </c>
      <c r="T10" s="12"/>
      <c r="U10" s="12">
        <v>-60.3</v>
      </c>
      <c r="V10" s="12" t="s">
        <v>156</v>
      </c>
      <c r="W10" s="12" t="s">
        <v>156</v>
      </c>
      <c r="X10" s="12" t="s">
        <v>156</v>
      </c>
      <c r="Y10" s="12" t="s">
        <v>156</v>
      </c>
      <c r="Z10" s="3"/>
    </row>
    <row r="11" spans="1:27" s="20" customFormat="1" ht="12">
      <c r="A11" s="20">
        <v>560</v>
      </c>
      <c r="B11" s="21">
        <v>170.68800000000002</v>
      </c>
      <c r="C11" s="20">
        <v>413</v>
      </c>
      <c r="D11" s="21">
        <v>0.19666666666666666</v>
      </c>
      <c r="E11" s="21">
        <v>0.30333333333333334</v>
      </c>
      <c r="F11" s="34">
        <v>6477.9661016949158</v>
      </c>
      <c r="G11" s="34">
        <v>29613.5593220339</v>
      </c>
      <c r="H11" s="34">
        <v>16.503389830508475</v>
      </c>
      <c r="I11" s="34">
        <v>2.159322033898305</v>
      </c>
      <c r="J11" s="34">
        <v>2.4677966101694921</v>
      </c>
      <c r="K11" s="34">
        <v>1.5423728813559323</v>
      </c>
      <c r="L11" s="34">
        <v>0.46271186440677969</v>
      </c>
      <c r="M11" s="34">
        <v>0.61694915254237304</v>
      </c>
      <c r="N11" s="34">
        <v>0</v>
      </c>
      <c r="O11" s="34">
        <v>0</v>
      </c>
      <c r="P11" s="34">
        <v>1560.9756097560976</v>
      </c>
      <c r="Q11" s="35">
        <v>0.75</v>
      </c>
      <c r="S11" s="35">
        <v>4.5714285714285712</v>
      </c>
      <c r="T11" s="12"/>
      <c r="U11" s="12"/>
      <c r="V11" s="12" t="s">
        <v>156</v>
      </c>
      <c r="W11" s="12" t="s">
        <v>156</v>
      </c>
      <c r="X11" s="12" t="s">
        <v>156</v>
      </c>
      <c r="Y11" s="12" t="s">
        <v>156</v>
      </c>
      <c r="Z11" s="3"/>
    </row>
    <row r="12" spans="1:27" s="20" customFormat="1" ht="12">
      <c r="A12" s="20">
        <v>620</v>
      </c>
      <c r="B12" s="21">
        <v>188.976</v>
      </c>
      <c r="C12" s="20">
        <v>525</v>
      </c>
      <c r="D12" s="21">
        <v>0.25</v>
      </c>
      <c r="E12" s="21">
        <v>0.25</v>
      </c>
      <c r="F12" s="34">
        <v>14700</v>
      </c>
      <c r="G12" s="34">
        <v>31700</v>
      </c>
      <c r="H12" s="34">
        <v>29</v>
      </c>
      <c r="I12" s="34">
        <v>3.6</v>
      </c>
      <c r="J12" s="34">
        <v>3.3</v>
      </c>
      <c r="K12" s="34">
        <v>2.2999999999999998</v>
      </c>
      <c r="L12" s="34">
        <v>0.3</v>
      </c>
      <c r="M12" s="34">
        <v>0.3</v>
      </c>
      <c r="N12" s="34">
        <v>0</v>
      </c>
      <c r="O12" s="34">
        <v>0</v>
      </c>
      <c r="P12" s="34">
        <v>981.42414860681129</v>
      </c>
      <c r="Q12" s="35">
        <v>1</v>
      </c>
      <c r="S12" s="35">
        <v>2.1564625850340136</v>
      </c>
      <c r="T12" s="12">
        <v>-9.4</v>
      </c>
      <c r="U12" s="12">
        <v>-60.2</v>
      </c>
      <c r="V12" s="12" t="s">
        <v>156</v>
      </c>
      <c r="W12" s="12" t="s">
        <v>156</v>
      </c>
      <c r="X12" s="12" t="s">
        <v>156</v>
      </c>
      <c r="Y12" s="12" t="s">
        <v>156</v>
      </c>
      <c r="Z12" s="3"/>
      <c r="AA12" s="105">
        <f>(T12+1000)/(U12+1000)</f>
        <v>1.0540540540540542</v>
      </c>
    </row>
    <row r="13" spans="1:27" s="20" customFormat="1" ht="12">
      <c r="A13" s="20">
        <v>680</v>
      </c>
      <c r="B13" s="21">
        <v>207.26400000000001</v>
      </c>
      <c r="C13" s="20">
        <v>472</v>
      </c>
      <c r="D13" s="21">
        <v>0.22476190476190475</v>
      </c>
      <c r="E13" s="21">
        <v>0.27523809523809528</v>
      </c>
      <c r="F13" s="34">
        <v>17144.067796610172</v>
      </c>
      <c r="G13" s="34">
        <v>48003.389830508488</v>
      </c>
      <c r="H13" s="34">
        <v>44.819491525423743</v>
      </c>
      <c r="I13" s="34">
        <v>1.1021186440677968</v>
      </c>
      <c r="J13" s="34">
        <v>4.653389830508476</v>
      </c>
      <c r="K13" s="34">
        <v>0.73474576271186465</v>
      </c>
      <c r="L13" s="34">
        <v>0.36737288135593232</v>
      </c>
      <c r="M13" s="34">
        <v>0.36737288135593232</v>
      </c>
      <c r="N13" s="34">
        <v>2.326694915254238</v>
      </c>
      <c r="O13" s="34">
        <v>0.97966101694915286</v>
      </c>
      <c r="P13" s="34">
        <v>970.29702970297035</v>
      </c>
      <c r="Q13" s="35">
        <v>1</v>
      </c>
      <c r="R13" s="35">
        <v>2.375</v>
      </c>
      <c r="S13" s="35">
        <v>2.8</v>
      </c>
      <c r="T13" s="12"/>
      <c r="U13" s="12"/>
      <c r="V13" s="12" t="s">
        <v>156</v>
      </c>
      <c r="W13" s="12" t="s">
        <v>156</v>
      </c>
      <c r="X13" s="12" t="s">
        <v>156</v>
      </c>
      <c r="Y13" s="12" t="s">
        <v>156</v>
      </c>
      <c r="Z13" s="3"/>
    </row>
    <row r="14" spans="1:27" s="20" customFormat="1" ht="12">
      <c r="A14" s="20">
        <v>740</v>
      </c>
      <c r="B14" s="21">
        <v>225.55200000000002</v>
      </c>
      <c r="C14" s="20">
        <v>430</v>
      </c>
      <c r="D14" s="21">
        <v>0.20476190476190476</v>
      </c>
      <c r="E14" s="21">
        <v>0.29523809523809524</v>
      </c>
      <c r="F14" s="34">
        <v>20186.046511627905</v>
      </c>
      <c r="G14" s="34">
        <v>32730.232558139538</v>
      </c>
      <c r="H14" s="34">
        <v>43.688372093023261</v>
      </c>
      <c r="I14" s="34">
        <v>1.8744186046511628</v>
      </c>
      <c r="J14" s="34">
        <v>6.7767441860465123</v>
      </c>
      <c r="K14" s="34">
        <v>1.1534883720930234</v>
      </c>
      <c r="L14" s="34">
        <v>1.0093023255813953</v>
      </c>
      <c r="M14" s="34">
        <v>0.8651162790697674</v>
      </c>
      <c r="N14" s="34">
        <v>1.2976744186046514</v>
      </c>
      <c r="O14" s="34">
        <v>0</v>
      </c>
      <c r="P14" s="34">
        <v>648.57142857142856</v>
      </c>
      <c r="Q14" s="35">
        <v>1.1666666666666667</v>
      </c>
      <c r="S14" s="35">
        <v>1.6214285714285714</v>
      </c>
      <c r="T14" s="12">
        <v>-13.45</v>
      </c>
      <c r="U14" s="12">
        <v>-59.3</v>
      </c>
      <c r="V14" s="12" t="s">
        <v>156</v>
      </c>
      <c r="W14" s="12" t="s">
        <v>156</v>
      </c>
      <c r="X14" s="12" t="s">
        <v>156</v>
      </c>
      <c r="Y14" s="12" t="s">
        <v>156</v>
      </c>
      <c r="Z14" s="3"/>
      <c r="AA14" s="105">
        <f>(T14+1000)/(U14+1000)</f>
        <v>1.0487402997767619</v>
      </c>
    </row>
    <row r="15" spans="1:27" s="20" customFormat="1" ht="12">
      <c r="A15" s="20">
        <v>800</v>
      </c>
      <c r="B15" s="21">
        <v>243.84</v>
      </c>
      <c r="C15" s="20">
        <v>477</v>
      </c>
      <c r="D15" s="21">
        <v>0.22714285714285715</v>
      </c>
      <c r="E15" s="21">
        <v>0.27285714285714285</v>
      </c>
      <c r="F15" s="34">
        <v>9850.3144654088046</v>
      </c>
      <c r="G15" s="34">
        <v>49611.949685534593</v>
      </c>
      <c r="H15" s="34">
        <v>30.872327044025155</v>
      </c>
      <c r="I15" s="34">
        <v>1.0811320754716982</v>
      </c>
      <c r="J15" s="34">
        <v>2.762893081761006</v>
      </c>
      <c r="K15" s="34">
        <v>0.72075471698113203</v>
      </c>
      <c r="L15" s="34">
        <v>0.24025157232704406</v>
      </c>
      <c r="M15" s="34">
        <v>0.36037735849056601</v>
      </c>
      <c r="N15" s="34">
        <v>0</v>
      </c>
      <c r="O15" s="34">
        <v>0</v>
      </c>
      <c r="P15" s="34">
        <v>1475</v>
      </c>
      <c r="Q15" s="35">
        <v>0.66666666666666674</v>
      </c>
      <c r="S15" s="35">
        <v>5.0365853658536581</v>
      </c>
      <c r="T15" s="12"/>
      <c r="U15" s="12"/>
      <c r="V15" s="12" t="s">
        <v>156</v>
      </c>
      <c r="W15" s="12" t="s">
        <v>156</v>
      </c>
      <c r="X15" s="12" t="s">
        <v>156</v>
      </c>
      <c r="Y15" s="12" t="s">
        <v>156</v>
      </c>
      <c r="Z15" s="3"/>
    </row>
    <row r="16" spans="1:27" s="20" customFormat="1" ht="12">
      <c r="A16" s="20">
        <v>860</v>
      </c>
      <c r="B16" s="21">
        <v>262.12799999999999</v>
      </c>
      <c r="C16" s="20">
        <v>337</v>
      </c>
      <c r="D16" s="21">
        <v>0.16047619047619049</v>
      </c>
      <c r="E16" s="21">
        <v>0.33952380952380951</v>
      </c>
      <c r="F16" s="34">
        <v>47815.430267062307</v>
      </c>
      <c r="G16" s="34">
        <v>46334.421364985159</v>
      </c>
      <c r="H16" s="34">
        <v>27.927596439169132</v>
      </c>
      <c r="I16" s="34">
        <v>1.6925816023738869</v>
      </c>
      <c r="J16" s="34">
        <v>2.7504451038575666</v>
      </c>
      <c r="K16" s="34">
        <v>1.0578635014836792</v>
      </c>
      <c r="L16" s="34">
        <v>0.42314540059347172</v>
      </c>
      <c r="M16" s="34">
        <v>0</v>
      </c>
      <c r="N16" s="34">
        <v>0</v>
      </c>
      <c r="O16" s="34">
        <v>0</v>
      </c>
      <c r="P16" s="34">
        <v>1510.344827586207</v>
      </c>
      <c r="Q16" s="35"/>
      <c r="S16" s="35">
        <v>0.96902654867256632</v>
      </c>
      <c r="T16" s="12"/>
      <c r="U16" s="12">
        <v>-59.6</v>
      </c>
      <c r="V16" s="12" t="s">
        <v>156</v>
      </c>
      <c r="W16" s="12" t="s">
        <v>156</v>
      </c>
      <c r="X16" s="12" t="s">
        <v>156</v>
      </c>
      <c r="Y16" s="12" t="s">
        <v>156</v>
      </c>
      <c r="Z16" s="3"/>
    </row>
    <row r="17" spans="1:27" s="20" customFormat="1" ht="12">
      <c r="A17" s="20">
        <v>920</v>
      </c>
      <c r="B17" s="21">
        <v>280.416</v>
      </c>
      <c r="C17" s="20">
        <v>508</v>
      </c>
      <c r="D17" s="21">
        <v>0.2419047619047619</v>
      </c>
      <c r="E17" s="21">
        <v>0.2580952380952381</v>
      </c>
      <c r="F17" s="34">
        <v>14510.236220472441</v>
      </c>
      <c r="G17" s="34">
        <v>38089.370078740161</v>
      </c>
      <c r="H17" s="34">
        <v>12.26968503937008</v>
      </c>
      <c r="I17" s="34">
        <v>0.96023622047244095</v>
      </c>
      <c r="J17" s="34">
        <v>0.96023622047244095</v>
      </c>
      <c r="K17" s="34">
        <v>0.64015748031496067</v>
      </c>
      <c r="L17" s="34">
        <v>0</v>
      </c>
      <c r="M17" s="34">
        <v>0.21338582677165355</v>
      </c>
      <c r="N17" s="34">
        <v>0</v>
      </c>
      <c r="O17" s="34">
        <v>0</v>
      </c>
      <c r="P17" s="34">
        <v>2879.0322580645161</v>
      </c>
      <c r="Q17" s="35">
        <v>0</v>
      </c>
      <c r="S17" s="35">
        <v>2.625</v>
      </c>
      <c r="T17" s="12"/>
      <c r="U17" s="12"/>
      <c r="V17" s="12" t="s">
        <v>156</v>
      </c>
      <c r="W17" s="12" t="s">
        <v>156</v>
      </c>
      <c r="X17" s="12" t="s">
        <v>156</v>
      </c>
      <c r="Y17" s="12" t="s">
        <v>156</v>
      </c>
      <c r="Z17" s="3"/>
    </row>
    <row r="18" spans="1:27" s="20" customFormat="1" ht="12">
      <c r="A18" s="20">
        <v>980</v>
      </c>
      <c r="B18" s="21">
        <v>298.70400000000001</v>
      </c>
      <c r="C18" s="20">
        <v>390</v>
      </c>
      <c r="D18" s="21">
        <v>0.18571428571428569</v>
      </c>
      <c r="E18" s="21">
        <v>0.31428571428571428</v>
      </c>
      <c r="F18" s="34">
        <v>47215.384615384617</v>
      </c>
      <c r="G18" s="34">
        <v>20476.923076923078</v>
      </c>
      <c r="H18" s="34">
        <v>36.384615384615387</v>
      </c>
      <c r="I18" s="34">
        <v>6.9384615384615387</v>
      </c>
      <c r="J18" s="34">
        <v>7.6153846153846159</v>
      </c>
      <c r="K18" s="34">
        <v>4.4000000000000004</v>
      </c>
      <c r="L18" s="34">
        <v>1.0153846153846153</v>
      </c>
      <c r="M18" s="34">
        <v>0.84615384615384626</v>
      </c>
      <c r="N18" s="34">
        <v>0</v>
      </c>
      <c r="O18" s="34">
        <v>0</v>
      </c>
      <c r="P18" s="34">
        <v>465.38461538461536</v>
      </c>
      <c r="Q18" s="35">
        <v>1.2</v>
      </c>
      <c r="S18" s="35">
        <v>0.43369175627240142</v>
      </c>
      <c r="T18" s="12">
        <v>-16.98</v>
      </c>
      <c r="U18" s="12">
        <v>-58.3</v>
      </c>
      <c r="V18" s="12" t="s">
        <v>156</v>
      </c>
      <c r="W18" s="12" t="s">
        <v>156</v>
      </c>
      <c r="X18" s="12" t="s">
        <v>156</v>
      </c>
      <c r="Y18" s="12" t="s">
        <v>156</v>
      </c>
      <c r="Z18" s="3">
        <v>-244</v>
      </c>
      <c r="AA18" s="105">
        <f>(T18+1000)/(U18+1000)</f>
        <v>1.043878092810874</v>
      </c>
    </row>
    <row r="19" spans="1:27" s="20" customFormat="1" ht="12">
      <c r="A19" s="20">
        <v>1040</v>
      </c>
      <c r="B19" s="21">
        <v>316.99200000000002</v>
      </c>
      <c r="C19" s="20">
        <v>537</v>
      </c>
      <c r="D19" s="21">
        <v>0.25571428571428567</v>
      </c>
      <c r="E19" s="21">
        <v>0.24428571428571433</v>
      </c>
      <c r="F19" s="34">
        <v>7929.0502793296118</v>
      </c>
      <c r="G19" s="34">
        <v>112917.31843575423</v>
      </c>
      <c r="H19" s="34">
        <v>64.674301675977688</v>
      </c>
      <c r="I19" s="34">
        <v>0</v>
      </c>
      <c r="J19" s="34">
        <v>2.6748603351955316</v>
      </c>
      <c r="K19" s="34">
        <v>0.38212290502793311</v>
      </c>
      <c r="L19" s="34">
        <v>0.28659217877094983</v>
      </c>
      <c r="M19" s="34">
        <v>0.47765363128491639</v>
      </c>
      <c r="N19" s="34">
        <v>0</v>
      </c>
      <c r="O19" s="34">
        <v>0</v>
      </c>
      <c r="P19" s="34">
        <v>1676.5957446808511</v>
      </c>
      <c r="Q19" s="35">
        <v>0.6</v>
      </c>
      <c r="S19" s="35">
        <v>14.240963855421686</v>
      </c>
      <c r="T19" s="12"/>
      <c r="U19" s="12"/>
      <c r="V19" s="12" t="s">
        <v>156</v>
      </c>
      <c r="W19" s="12" t="s">
        <v>156</v>
      </c>
      <c r="X19" s="12" t="s">
        <v>156</v>
      </c>
      <c r="Y19" s="12" t="s">
        <v>156</v>
      </c>
      <c r="Z19" s="3"/>
    </row>
    <row r="20" spans="1:27" s="20" customFormat="1" ht="12">
      <c r="A20" s="20">
        <v>1100</v>
      </c>
      <c r="B20" s="21">
        <v>335.28</v>
      </c>
      <c r="C20" s="20">
        <v>405</v>
      </c>
      <c r="D20" s="21">
        <v>0.19285714285714287</v>
      </c>
      <c r="E20" s="21">
        <v>0.30714285714285716</v>
      </c>
      <c r="F20" s="34">
        <v>54466.666666666672</v>
      </c>
      <c r="G20" s="34">
        <v>13775.925925925927</v>
      </c>
      <c r="H20" s="34">
        <v>77.559259259259264</v>
      </c>
      <c r="I20" s="34">
        <v>2.5481481481481483</v>
      </c>
      <c r="J20" s="34">
        <v>4.9370370370370367</v>
      </c>
      <c r="K20" s="34">
        <v>1.751851851851852</v>
      </c>
      <c r="L20" s="34">
        <v>1.2740740740740741</v>
      </c>
      <c r="M20" s="34">
        <v>0.31851851851851853</v>
      </c>
      <c r="N20" s="34">
        <v>0.79629629629629628</v>
      </c>
      <c r="O20" s="34">
        <v>0</v>
      </c>
      <c r="P20" s="34">
        <v>166.98841698841699</v>
      </c>
      <c r="Q20" s="35">
        <v>4</v>
      </c>
      <c r="S20" s="35">
        <v>0.25292397660818716</v>
      </c>
      <c r="T20" s="12">
        <v>-23</v>
      </c>
      <c r="U20" s="12">
        <v>-58.1</v>
      </c>
      <c r="V20" s="12" t="s">
        <v>156</v>
      </c>
      <c r="W20" s="12" t="s">
        <v>156</v>
      </c>
      <c r="X20" s="12" t="s">
        <v>156</v>
      </c>
      <c r="Y20" s="12" t="s">
        <v>156</v>
      </c>
      <c r="Z20" s="3"/>
      <c r="AA20" s="105">
        <f>(T20+1000)/(U20+1000)</f>
        <v>1.0372651024524897</v>
      </c>
    </row>
    <row r="21" spans="1:27" s="20" customFormat="1" ht="12">
      <c r="A21" s="20">
        <v>1160</v>
      </c>
      <c r="B21" s="21">
        <v>353.56800000000004</v>
      </c>
      <c r="C21" s="20">
        <v>423</v>
      </c>
      <c r="D21" s="21">
        <v>0.20142857142857143</v>
      </c>
      <c r="E21" s="21">
        <v>0.2985714285714286</v>
      </c>
      <c r="F21" s="34">
        <v>28163.120567375889</v>
      </c>
      <c r="G21" s="34">
        <v>41355.319148936178</v>
      </c>
      <c r="H21" s="34">
        <v>123.02836879432625</v>
      </c>
      <c r="I21" s="34">
        <v>1.4822695035460993</v>
      </c>
      <c r="J21" s="34">
        <v>3.112765957446809</v>
      </c>
      <c r="K21" s="34">
        <v>1.6304964539007094</v>
      </c>
      <c r="L21" s="34">
        <v>1.3340425531914895</v>
      </c>
      <c r="M21" s="34">
        <v>0.74113475177304966</v>
      </c>
      <c r="N21" s="34">
        <v>0</v>
      </c>
      <c r="O21" s="34">
        <v>0</v>
      </c>
      <c r="P21" s="34">
        <v>327.84958871915399</v>
      </c>
      <c r="Q21" s="35">
        <v>1.8</v>
      </c>
      <c r="S21" s="35">
        <v>1.4684210526315788</v>
      </c>
      <c r="T21" s="12"/>
      <c r="U21" s="12"/>
      <c r="V21" s="12" t="s">
        <v>156</v>
      </c>
      <c r="W21" s="12" t="s">
        <v>156</v>
      </c>
      <c r="X21" s="12" t="s">
        <v>156</v>
      </c>
      <c r="Y21" s="12" t="s">
        <v>156</v>
      </c>
      <c r="Z21" s="3"/>
    </row>
    <row r="22" spans="1:27" s="20" customFormat="1" ht="12">
      <c r="A22" s="20">
        <v>1220</v>
      </c>
      <c r="B22" s="21">
        <v>371.85599999999999</v>
      </c>
      <c r="C22" s="20">
        <v>313</v>
      </c>
      <c r="D22" s="21">
        <v>0.14904761904761904</v>
      </c>
      <c r="E22" s="21">
        <v>0.35095238095238096</v>
      </c>
      <c r="F22" s="34">
        <v>419360.06389776361</v>
      </c>
      <c r="G22" s="34">
        <v>8547.3162939297126</v>
      </c>
      <c r="H22" s="34">
        <v>16.011501597444092</v>
      </c>
      <c r="I22" s="34">
        <v>3.531948881789138</v>
      </c>
      <c r="J22" s="34">
        <v>2.3546325878594252</v>
      </c>
      <c r="K22" s="34">
        <v>1.8837060702875401</v>
      </c>
      <c r="L22" s="34">
        <v>0.47092651757188503</v>
      </c>
      <c r="M22" s="34">
        <v>0.47092651757188503</v>
      </c>
      <c r="N22" s="34">
        <v>0</v>
      </c>
      <c r="O22" s="34">
        <v>0</v>
      </c>
      <c r="P22" s="34">
        <v>465.38461538461542</v>
      </c>
      <c r="Q22" s="35">
        <v>1</v>
      </c>
      <c r="S22" s="35">
        <v>2.0381807973048848E-2</v>
      </c>
      <c r="T22" s="12"/>
      <c r="U22" s="12">
        <v>-58.7</v>
      </c>
      <c r="V22" s="12" t="s">
        <v>156</v>
      </c>
      <c r="W22" s="12" t="s">
        <v>156</v>
      </c>
      <c r="X22" s="12" t="s">
        <v>156</v>
      </c>
      <c r="Y22" s="12" t="s">
        <v>156</v>
      </c>
      <c r="Z22" s="3"/>
    </row>
    <row r="23" spans="1:27" s="20" customFormat="1" ht="12">
      <c r="A23" s="20">
        <v>1280</v>
      </c>
      <c r="B23" s="21">
        <v>390.14400000000001</v>
      </c>
      <c r="C23" s="20">
        <v>506</v>
      </c>
      <c r="D23" s="21">
        <v>0.24095238095238095</v>
      </c>
      <c r="E23" s="21">
        <v>0.25904761904761908</v>
      </c>
      <c r="F23" s="34">
        <v>13331.22529644269</v>
      </c>
      <c r="G23" s="34">
        <v>38596.047430830047</v>
      </c>
      <c r="H23" s="34">
        <v>118.04584980237155</v>
      </c>
      <c r="I23" s="34">
        <v>1.1826086956521742</v>
      </c>
      <c r="J23" s="34">
        <v>5.4830039525691703</v>
      </c>
      <c r="K23" s="34">
        <v>0.7525691699604744</v>
      </c>
      <c r="L23" s="34">
        <v>0.32252964426877473</v>
      </c>
      <c r="M23" s="34">
        <v>0.53754940711462462</v>
      </c>
      <c r="N23" s="34">
        <v>0</v>
      </c>
      <c r="O23" s="34">
        <v>0</v>
      </c>
      <c r="P23" s="34">
        <v>312.44560487380335</v>
      </c>
      <c r="Q23" s="35">
        <v>0.6</v>
      </c>
      <c r="S23" s="35">
        <v>2.8951612903225805</v>
      </c>
      <c r="T23" s="12"/>
      <c r="U23" s="12"/>
      <c r="V23" s="12" t="s">
        <v>156</v>
      </c>
      <c r="W23" s="12" t="s">
        <v>156</v>
      </c>
      <c r="X23" s="12" t="s">
        <v>156</v>
      </c>
      <c r="Y23" s="12" t="s">
        <v>156</v>
      </c>
      <c r="Z23" s="3"/>
    </row>
    <row r="24" spans="1:27" s="20" customFormat="1" ht="12">
      <c r="A24" s="20">
        <v>1340</v>
      </c>
      <c r="B24" s="21">
        <v>408.43200000000002</v>
      </c>
      <c r="C24" s="20">
        <v>365</v>
      </c>
      <c r="D24" s="21">
        <v>0.1738095238095238</v>
      </c>
      <c r="E24" s="21">
        <v>0.3261904761904762</v>
      </c>
      <c r="F24" s="34">
        <v>29089.04109589041</v>
      </c>
      <c r="G24" s="34">
        <v>33593.150684931512</v>
      </c>
      <c r="H24" s="34">
        <v>160.08356164383562</v>
      </c>
      <c r="I24" s="34">
        <v>2.2520547945205478</v>
      </c>
      <c r="J24" s="34">
        <v>34.343835616438355</v>
      </c>
      <c r="K24" s="34">
        <v>1.6890410958904112</v>
      </c>
      <c r="L24" s="34">
        <v>4.3164383561643831</v>
      </c>
      <c r="M24" s="34">
        <v>2.6273972602739728</v>
      </c>
      <c r="N24" s="34">
        <v>0</v>
      </c>
      <c r="O24" s="34">
        <v>0</v>
      </c>
      <c r="P24" s="34">
        <v>172.7799227799228</v>
      </c>
      <c r="Q24" s="35">
        <v>1.6428571428571428</v>
      </c>
      <c r="S24" s="35">
        <v>1.1548387096774193</v>
      </c>
      <c r="T24" s="12">
        <v>-15.88</v>
      </c>
      <c r="U24" s="12">
        <v>-58</v>
      </c>
      <c r="V24" s="12" t="s">
        <v>156</v>
      </c>
      <c r="W24" s="12" t="s">
        <v>156</v>
      </c>
      <c r="X24" s="12" t="s">
        <v>156</v>
      </c>
      <c r="Y24" s="12" t="s">
        <v>156</v>
      </c>
      <c r="Z24" s="3"/>
      <c r="AA24" s="105">
        <f>(T24+1000)/(U24+1000)</f>
        <v>1.0447133757961784</v>
      </c>
    </row>
    <row r="25" spans="1:27" s="20" customFormat="1" ht="12">
      <c r="A25" s="20">
        <v>1400</v>
      </c>
      <c r="B25" s="21">
        <v>426.72</v>
      </c>
      <c r="C25" s="20">
        <v>237</v>
      </c>
      <c r="D25" s="21">
        <v>0.11285714285714285</v>
      </c>
      <c r="E25" s="21">
        <v>0.38714285714285712</v>
      </c>
      <c r="F25" s="34">
        <v>27443.037974683542</v>
      </c>
      <c r="G25" s="34">
        <v>18661.265822784811</v>
      </c>
      <c r="H25" s="34">
        <v>253.50506329113927</v>
      </c>
      <c r="I25" s="34">
        <v>3.0873417721518988</v>
      </c>
      <c r="J25" s="34">
        <v>188.67088607594937</v>
      </c>
      <c r="K25" s="34">
        <v>2.40126582278481</v>
      </c>
      <c r="L25" s="34">
        <v>58.659493670886086</v>
      </c>
      <c r="M25" s="34">
        <v>53.856962025316456</v>
      </c>
      <c r="N25" s="34">
        <v>38.420253164556961</v>
      </c>
      <c r="O25" s="34">
        <v>14.407594936708861</v>
      </c>
      <c r="P25" s="34">
        <v>42.203258339798289</v>
      </c>
      <c r="Q25" s="35">
        <v>1.0891719745222932</v>
      </c>
      <c r="R25" s="35">
        <v>2.6666666666666665</v>
      </c>
      <c r="S25" s="35">
        <v>0.68</v>
      </c>
      <c r="T25" s="12"/>
      <c r="U25" s="12"/>
      <c r="V25" s="12" t="s">
        <v>156</v>
      </c>
      <c r="W25" s="12" t="s">
        <v>156</v>
      </c>
      <c r="X25" s="12" t="s">
        <v>156</v>
      </c>
      <c r="Y25" s="12" t="s">
        <v>156</v>
      </c>
      <c r="Z25" s="3"/>
    </row>
    <row r="26" spans="1:27" s="20" customFormat="1" ht="12">
      <c r="A26" s="20">
        <v>1460</v>
      </c>
      <c r="B26" s="21">
        <v>445.00800000000004</v>
      </c>
      <c r="C26" s="20">
        <v>328</v>
      </c>
      <c r="D26" s="21">
        <v>0.15619047619047619</v>
      </c>
      <c r="E26" s="21">
        <v>0.34380952380952379</v>
      </c>
      <c r="F26" s="34">
        <v>20911.585365853658</v>
      </c>
      <c r="G26" s="34">
        <v>41382.92682926829</v>
      </c>
      <c r="H26" s="34">
        <v>313.67378048780489</v>
      </c>
      <c r="I26" s="34">
        <v>1.7609756097560976</v>
      </c>
      <c r="J26" s="34">
        <v>257.98292682926831</v>
      </c>
      <c r="K26" s="34">
        <v>1.5408536585365853</v>
      </c>
      <c r="L26" s="34">
        <v>101.2560975609756</v>
      </c>
      <c r="M26" s="34">
        <v>86.728048780487796</v>
      </c>
      <c r="N26" s="34">
        <v>48.206707317073167</v>
      </c>
      <c r="O26" s="34">
        <v>18.490243902439026</v>
      </c>
      <c r="P26" s="34">
        <v>72.391220639199076</v>
      </c>
      <c r="Q26" s="35">
        <v>1.1675126903553299</v>
      </c>
      <c r="R26" s="35">
        <v>2.6071428571428568</v>
      </c>
      <c r="S26" s="35">
        <v>1.9789473684210526</v>
      </c>
      <c r="T26" s="12">
        <v>-14.1</v>
      </c>
      <c r="U26" s="12">
        <v>-56.4</v>
      </c>
      <c r="V26" s="12">
        <v>-45.1</v>
      </c>
      <c r="W26" s="12">
        <v>-27.4</v>
      </c>
      <c r="X26" s="12" t="s">
        <v>156</v>
      </c>
      <c r="Y26" s="12" t="s">
        <v>156</v>
      </c>
      <c r="Z26" s="3"/>
      <c r="AA26" s="105">
        <f>(T26+1000)/(U26+1000)</f>
        <v>1.04482831708351</v>
      </c>
    </row>
    <row r="27" spans="1:27" s="20" customFormat="1" ht="12">
      <c r="A27" s="20">
        <v>1520</v>
      </c>
      <c r="B27" s="21">
        <v>463.29600000000005</v>
      </c>
      <c r="C27" s="20">
        <v>344</v>
      </c>
      <c r="D27" s="21">
        <v>0.16380952380952379</v>
      </c>
      <c r="E27" s="21">
        <v>0.33619047619047621</v>
      </c>
      <c r="F27" s="34">
        <v>13545.348837209305</v>
      </c>
      <c r="G27" s="34">
        <v>51308.139534883725</v>
      </c>
      <c r="H27" s="34">
        <v>414.77499999999998</v>
      </c>
      <c r="I27" s="34">
        <v>1.8470930232558143</v>
      </c>
      <c r="J27" s="34">
        <v>346.43255813953499</v>
      </c>
      <c r="K27" s="34">
        <v>1.6418604651162796</v>
      </c>
      <c r="L27" s="34">
        <v>129.29651162790699</v>
      </c>
      <c r="M27" s="34">
        <v>106.31046511627908</v>
      </c>
      <c r="N27" s="34">
        <v>36.120930232558152</v>
      </c>
      <c r="O27" s="34">
        <v>10.877325581395349</v>
      </c>
      <c r="P27" s="34">
        <v>67.403612833647884</v>
      </c>
      <c r="Q27" s="35">
        <v>1.2162162162162162</v>
      </c>
      <c r="R27" s="35">
        <v>3.3207547169811327</v>
      </c>
      <c r="S27" s="35">
        <v>3.7878787878787881</v>
      </c>
      <c r="T27" s="12"/>
      <c r="U27" s="12"/>
      <c r="V27" s="12" t="s">
        <v>156</v>
      </c>
      <c r="W27" s="12" t="s">
        <v>156</v>
      </c>
      <c r="X27" s="12" t="s">
        <v>156</v>
      </c>
      <c r="Y27" s="12" t="s">
        <v>156</v>
      </c>
      <c r="Z27" s="3"/>
    </row>
    <row r="28" spans="1:27" s="20" customFormat="1" ht="12">
      <c r="A28" s="20">
        <v>1580</v>
      </c>
      <c r="B28" s="21">
        <v>481.584</v>
      </c>
      <c r="C28" s="20">
        <v>585</v>
      </c>
      <c r="D28" s="21">
        <v>0.27857142857142858</v>
      </c>
      <c r="E28" s="21">
        <v>0.22142857142857142</v>
      </c>
      <c r="F28" s="34">
        <v>9538.4615384615372</v>
      </c>
      <c r="G28" s="34">
        <v>47851.282051282047</v>
      </c>
      <c r="H28" s="34">
        <v>416.03589743589737</v>
      </c>
      <c r="I28" s="34">
        <v>0</v>
      </c>
      <c r="J28" s="34">
        <v>357.21538461538455</v>
      </c>
      <c r="K28" s="34">
        <v>0</v>
      </c>
      <c r="L28" s="34">
        <v>136.47948717948717</v>
      </c>
      <c r="M28" s="34">
        <v>104.92307692307692</v>
      </c>
      <c r="N28" s="34">
        <v>27.582051282051282</v>
      </c>
      <c r="O28" s="34">
        <v>6.3589743589743586</v>
      </c>
      <c r="P28" s="34">
        <v>61.883223684210527</v>
      </c>
      <c r="Q28" s="35">
        <v>1.3007575757575758</v>
      </c>
      <c r="R28" s="35">
        <v>4.3375000000000004</v>
      </c>
      <c r="S28" s="35">
        <v>5.0166666666666666</v>
      </c>
      <c r="T28" s="12"/>
      <c r="U28" s="12">
        <v>-55.9</v>
      </c>
      <c r="V28" s="12">
        <v>-47</v>
      </c>
      <c r="W28" s="12">
        <v>-27</v>
      </c>
      <c r="X28" s="12">
        <v>-26.9</v>
      </c>
      <c r="Y28" s="12">
        <v>-26.4</v>
      </c>
      <c r="Z28" s="3"/>
      <c r="AA28" s="105">
        <f>(T28+1000)/(U28+1000)</f>
        <v>1.0592098294672174</v>
      </c>
    </row>
    <row r="29" spans="1:27" s="20" customFormat="1" ht="12">
      <c r="A29" s="20">
        <v>1640</v>
      </c>
      <c r="B29" s="21">
        <v>499.87200000000001</v>
      </c>
      <c r="C29" s="20">
        <v>419</v>
      </c>
      <c r="D29" s="21">
        <v>0.19952380952380952</v>
      </c>
      <c r="E29" s="21">
        <v>0.30047619047619045</v>
      </c>
      <c r="F29" s="34">
        <v>8885.2028639618129</v>
      </c>
      <c r="G29" s="34">
        <v>45329.594272076371</v>
      </c>
      <c r="H29" s="34">
        <v>303.90405727923627</v>
      </c>
      <c r="I29" s="34">
        <v>1.0541766109785202</v>
      </c>
      <c r="J29" s="34">
        <v>236.88854415274463</v>
      </c>
      <c r="K29" s="34">
        <v>0</v>
      </c>
      <c r="L29" s="34">
        <v>94.273508353221956</v>
      </c>
      <c r="M29" s="34">
        <v>94.273508353221956</v>
      </c>
      <c r="N29" s="34">
        <v>29.366348448687351</v>
      </c>
      <c r="O29" s="34">
        <v>10.69236276849642</v>
      </c>
      <c r="P29" s="34">
        <v>83.820662768031184</v>
      </c>
      <c r="Q29" s="35">
        <v>1</v>
      </c>
      <c r="R29" s="35">
        <v>2.746478873239437</v>
      </c>
      <c r="S29" s="35">
        <v>5.101694915254237</v>
      </c>
      <c r="T29" s="12"/>
      <c r="U29" s="12"/>
      <c r="V29" s="12" t="s">
        <v>156</v>
      </c>
      <c r="W29" s="12" t="s">
        <v>156</v>
      </c>
      <c r="X29" s="12" t="s">
        <v>156</v>
      </c>
      <c r="Y29" s="12" t="s">
        <v>156</v>
      </c>
      <c r="Z29" s="3"/>
    </row>
    <row r="30" spans="1:27" s="20" customFormat="1" ht="12">
      <c r="A30" s="20">
        <v>1700</v>
      </c>
      <c r="B30" s="21">
        <v>518.16</v>
      </c>
      <c r="C30" s="20">
        <v>484</v>
      </c>
      <c r="D30" s="21">
        <v>0.23047619047619045</v>
      </c>
      <c r="E30" s="21">
        <v>0.26952380952380955</v>
      </c>
      <c r="F30" s="34">
        <v>9940.0826446281008</v>
      </c>
      <c r="G30" s="34">
        <v>37655.37190082646</v>
      </c>
      <c r="H30" s="34">
        <v>239.02975206611578</v>
      </c>
      <c r="I30" s="34">
        <v>0.8185950413223142</v>
      </c>
      <c r="J30" s="34">
        <v>152.25867768595043</v>
      </c>
      <c r="K30" s="34">
        <v>0.7016528925619836</v>
      </c>
      <c r="L30" s="34">
        <v>65.370661157024813</v>
      </c>
      <c r="M30" s="34">
        <v>62.447107438016538</v>
      </c>
      <c r="N30" s="34">
        <v>28.416942148760342</v>
      </c>
      <c r="O30" s="34">
        <v>13.56528925619835</v>
      </c>
      <c r="P30" s="34">
        <v>96.23430962343096</v>
      </c>
      <c r="Q30" s="35">
        <v>1.0468164794007491</v>
      </c>
      <c r="R30" s="35">
        <v>2.0948275862068968</v>
      </c>
      <c r="S30" s="35">
        <v>3.7882352941176469</v>
      </c>
      <c r="T30" s="12">
        <v>-14.97</v>
      </c>
      <c r="U30" s="12">
        <v>-56</v>
      </c>
      <c r="V30" s="12">
        <v>-46.3</v>
      </c>
      <c r="W30" s="12">
        <v>-26.9</v>
      </c>
      <c r="X30" s="12" t="s">
        <v>156</v>
      </c>
      <c r="Y30" s="12" t="s">
        <v>156</v>
      </c>
      <c r="Z30" s="3">
        <v>-229</v>
      </c>
      <c r="AA30" s="105">
        <f>(T30+1000)/(U30+1000)</f>
        <v>1.0434639830508474</v>
      </c>
    </row>
    <row r="31" spans="1:27" s="20" customFormat="1" ht="12">
      <c r="A31" s="20">
        <v>1760</v>
      </c>
      <c r="B31" s="21">
        <v>536.44799999999998</v>
      </c>
      <c r="C31" s="20">
        <v>432</v>
      </c>
      <c r="D31" s="21">
        <v>0.20571428571428568</v>
      </c>
      <c r="E31" s="21">
        <v>0.29428571428571432</v>
      </c>
      <c r="F31" s="34">
        <v>43202.777777777788</v>
      </c>
      <c r="G31" s="34">
        <v>31472.22222222223</v>
      </c>
      <c r="H31" s="34">
        <v>125.88888888888893</v>
      </c>
      <c r="I31" s="34">
        <v>1.5736111111111117</v>
      </c>
      <c r="J31" s="34">
        <v>31.615277777777788</v>
      </c>
      <c r="K31" s="34">
        <v>0.71527777777777801</v>
      </c>
      <c r="L31" s="34">
        <v>11.015277777777781</v>
      </c>
      <c r="M31" s="34">
        <v>9.2986111111111143</v>
      </c>
      <c r="N31" s="34">
        <v>4.5777777777777793</v>
      </c>
      <c r="O31" s="34">
        <v>1.716666666666667</v>
      </c>
      <c r="P31" s="34">
        <v>199.81834695731155</v>
      </c>
      <c r="Q31" s="35">
        <v>1.1846153846153846</v>
      </c>
      <c r="R31" s="35">
        <v>2.666666666666667</v>
      </c>
      <c r="S31" s="35">
        <v>0.72847682119205293</v>
      </c>
      <c r="T31" s="12"/>
      <c r="U31" s="12"/>
      <c r="V31" s="12" t="s">
        <v>156</v>
      </c>
      <c r="W31" s="12" t="s">
        <v>156</v>
      </c>
      <c r="X31" s="12" t="s">
        <v>156</v>
      </c>
      <c r="Y31" s="12" t="s">
        <v>156</v>
      </c>
      <c r="Z31" s="3"/>
    </row>
    <row r="32" spans="1:27" s="20" customFormat="1" ht="12">
      <c r="A32" s="20">
        <v>1820</v>
      </c>
      <c r="B32" s="21">
        <v>554.73599999999999</v>
      </c>
      <c r="C32" s="20">
        <v>542</v>
      </c>
      <c r="D32" s="21">
        <v>0.2580952380952381</v>
      </c>
      <c r="E32" s="21">
        <v>0.2419047619047619</v>
      </c>
      <c r="F32" s="34">
        <v>25681.180811808117</v>
      </c>
      <c r="G32" s="34">
        <v>23712.91512915129</v>
      </c>
      <c r="H32" s="34">
        <v>52.205904059040591</v>
      </c>
      <c r="I32" s="34">
        <v>1.0309963099630997</v>
      </c>
      <c r="J32" s="34">
        <v>13.309225092250921</v>
      </c>
      <c r="K32" s="34">
        <v>0.74981549815498161</v>
      </c>
      <c r="L32" s="34">
        <v>3.46789667896679</v>
      </c>
      <c r="M32" s="34">
        <v>3.46789667896679</v>
      </c>
      <c r="N32" s="34">
        <v>1.9682656826568266</v>
      </c>
      <c r="O32" s="34">
        <v>0.74981549815498161</v>
      </c>
      <c r="P32" s="34">
        <v>361.94563662374816</v>
      </c>
      <c r="Q32" s="35">
        <v>1</v>
      </c>
      <c r="R32" s="35">
        <v>2.625</v>
      </c>
      <c r="S32" s="35">
        <v>0.92335766423357668</v>
      </c>
      <c r="T32" s="12">
        <v>-4.7</v>
      </c>
      <c r="U32" s="12">
        <v>-56.5</v>
      </c>
      <c r="V32" s="12" t="s">
        <v>156</v>
      </c>
      <c r="W32" s="12" t="s">
        <v>156</v>
      </c>
      <c r="X32" s="12" t="s">
        <v>156</v>
      </c>
      <c r="Y32" s="12" t="s">
        <v>156</v>
      </c>
      <c r="Z32" s="3"/>
      <c r="AA32" s="105">
        <f>(T32+1000)/(U32+1000)</f>
        <v>1.0549019607843138</v>
      </c>
    </row>
    <row r="33" spans="1:27" s="20" customFormat="1" ht="12">
      <c r="A33" s="20">
        <v>1880</v>
      </c>
      <c r="B33" s="21">
        <v>573.024</v>
      </c>
      <c r="C33" s="20">
        <v>531</v>
      </c>
      <c r="D33" s="21">
        <v>0.25285714285714284</v>
      </c>
      <c r="E33" s="21">
        <v>0.24714285714285716</v>
      </c>
      <c r="F33" s="34">
        <v>17690.960451977404</v>
      </c>
      <c r="G33" s="34">
        <v>15247.457627118645</v>
      </c>
      <c r="H33" s="34">
        <v>37.141242937853107</v>
      </c>
      <c r="I33" s="34">
        <v>1.1728813559322036</v>
      </c>
      <c r="J33" s="34">
        <v>8.4056497175141249</v>
      </c>
      <c r="K33" s="34">
        <v>0.87966101694915266</v>
      </c>
      <c r="L33" s="34">
        <v>2.5412429378531081</v>
      </c>
      <c r="M33" s="34">
        <v>2.5412429378531081</v>
      </c>
      <c r="N33" s="34">
        <v>1.4661016949152545</v>
      </c>
      <c r="O33" s="34">
        <v>0</v>
      </c>
      <c r="P33" s="34">
        <v>334.76394849785407</v>
      </c>
      <c r="Q33" s="35">
        <v>1</v>
      </c>
      <c r="R33" s="35"/>
      <c r="S33" s="35">
        <v>0.86187845303867405</v>
      </c>
      <c r="T33" s="12"/>
      <c r="U33" s="12"/>
      <c r="V33" s="12" t="s">
        <v>156</v>
      </c>
      <c r="W33" s="12" t="s">
        <v>156</v>
      </c>
      <c r="X33" s="12" t="s">
        <v>156</v>
      </c>
      <c r="Y33" s="12" t="s">
        <v>156</v>
      </c>
      <c r="Z33" s="3"/>
    </row>
    <row r="34" spans="1:27" s="20" customFormat="1" ht="12">
      <c r="A34" s="20">
        <v>1940</v>
      </c>
      <c r="B34" s="21">
        <v>591.31200000000001</v>
      </c>
      <c r="C34" s="20">
        <v>448</v>
      </c>
      <c r="D34" s="21">
        <v>0.21333333333333332</v>
      </c>
      <c r="E34" s="21">
        <v>0.28666666666666668</v>
      </c>
      <c r="F34" s="34">
        <v>62753.125000000007</v>
      </c>
      <c r="G34" s="34">
        <v>20021.875000000004</v>
      </c>
      <c r="H34" s="34">
        <v>39.371875000000003</v>
      </c>
      <c r="I34" s="34">
        <v>2.15</v>
      </c>
      <c r="J34" s="34">
        <v>9.40625</v>
      </c>
      <c r="K34" s="34">
        <v>1.34375</v>
      </c>
      <c r="L34" s="34">
        <v>2.8218749999999999</v>
      </c>
      <c r="M34" s="34">
        <v>2.6875</v>
      </c>
      <c r="N34" s="34">
        <v>1.34375</v>
      </c>
      <c r="O34" s="34">
        <v>0</v>
      </c>
      <c r="P34" s="34">
        <v>410.46831955922869</v>
      </c>
      <c r="Q34" s="35">
        <v>1.05</v>
      </c>
      <c r="R34" s="35"/>
      <c r="S34" s="35">
        <v>0.31905781584582443</v>
      </c>
      <c r="T34" s="12"/>
      <c r="U34" s="12">
        <v>-55.6</v>
      </c>
      <c r="V34" s="12" t="s">
        <v>156</v>
      </c>
      <c r="W34" s="12" t="s">
        <v>156</v>
      </c>
      <c r="X34" s="12" t="s">
        <v>156</v>
      </c>
      <c r="Y34" s="12" t="s">
        <v>156</v>
      </c>
      <c r="Z34" s="3"/>
    </row>
    <row r="35" spans="1:27" s="20" customFormat="1" ht="12">
      <c r="A35" s="20">
        <v>2000</v>
      </c>
      <c r="B35" s="21">
        <v>609.6</v>
      </c>
      <c r="C35" s="20">
        <v>606</v>
      </c>
      <c r="D35" s="21">
        <v>0.28857142857142853</v>
      </c>
      <c r="E35" s="21">
        <v>0.21142857142857147</v>
      </c>
      <c r="F35" s="34">
        <v>11429.702970297032</v>
      </c>
      <c r="G35" s="34">
        <v>27475.247524752485</v>
      </c>
      <c r="H35" s="34">
        <v>65.794059405940615</v>
      </c>
      <c r="I35" s="34">
        <v>0.73267326732673288</v>
      </c>
      <c r="J35" s="34">
        <v>6.8871287128712888</v>
      </c>
      <c r="K35" s="34">
        <v>0.58613861386138633</v>
      </c>
      <c r="L35" s="34">
        <v>2.1980198019801986</v>
      </c>
      <c r="M35" s="34">
        <v>2.1247524752475253</v>
      </c>
      <c r="N35" s="34">
        <v>1.7584158415841586</v>
      </c>
      <c r="O35" s="34">
        <v>1.1722772277227727</v>
      </c>
      <c r="P35" s="34">
        <v>378.02419354838707</v>
      </c>
      <c r="Q35" s="35">
        <v>1.0344827586206897</v>
      </c>
      <c r="R35" s="35">
        <v>1.5</v>
      </c>
      <c r="S35" s="35">
        <v>2.4038461538461537</v>
      </c>
      <c r="T35" s="12"/>
      <c r="U35" s="12"/>
      <c r="V35" s="12" t="s">
        <v>156</v>
      </c>
      <c r="W35" s="12" t="s">
        <v>156</v>
      </c>
      <c r="X35" s="12" t="s">
        <v>156</v>
      </c>
      <c r="Y35" s="12" t="s">
        <v>156</v>
      </c>
      <c r="Z35" s="3"/>
    </row>
    <row r="36" spans="1:27" s="20" customFormat="1" ht="12">
      <c r="A36" s="20">
        <v>2180</v>
      </c>
      <c r="B36" s="21">
        <v>664.46400000000006</v>
      </c>
      <c r="C36" s="20">
        <v>389</v>
      </c>
      <c r="D36" s="21">
        <v>0.18523809523809523</v>
      </c>
      <c r="E36" s="21">
        <v>0.3147619047619048</v>
      </c>
      <c r="F36" s="34">
        <v>339.84575835475584</v>
      </c>
      <c r="G36" s="34">
        <v>17671.979434447305</v>
      </c>
      <c r="H36" s="34">
        <v>422.42827763496149</v>
      </c>
      <c r="I36" s="34">
        <v>2.039074550128535</v>
      </c>
      <c r="J36" s="34">
        <v>124.38354755784064</v>
      </c>
      <c r="K36" s="34">
        <v>2.2089974293059131</v>
      </c>
      <c r="L36" s="34">
        <v>22.429820051413884</v>
      </c>
      <c r="M36" s="34">
        <v>18.351670951156816</v>
      </c>
      <c r="N36" s="34">
        <v>10.705141388174809</v>
      </c>
      <c r="O36" s="34">
        <v>4.4179948586118263</v>
      </c>
      <c r="P36" s="34">
        <v>32.318210068365445</v>
      </c>
      <c r="Q36" s="35">
        <v>1.2222222222222221</v>
      </c>
      <c r="R36" s="35">
        <v>2.4230769230769229</v>
      </c>
      <c r="S36" s="35">
        <v>52</v>
      </c>
      <c r="T36" s="12">
        <v>-14.7</v>
      </c>
      <c r="U36" s="12">
        <v>-52.6</v>
      </c>
      <c r="V36" s="12" t="s">
        <v>156</v>
      </c>
      <c r="W36" s="12" t="s">
        <v>156</v>
      </c>
      <c r="X36" s="12" t="s">
        <v>156</v>
      </c>
      <c r="Y36" s="12" t="s">
        <v>156</v>
      </c>
      <c r="Z36" s="3"/>
      <c r="AA36" s="105">
        <f>(T36+1000)/(U36+1000)</f>
        <v>1.0400042220814862</v>
      </c>
    </row>
    <row r="37" spans="1:27" s="20" customFormat="1" ht="12">
      <c r="A37" s="20">
        <v>2240</v>
      </c>
      <c r="B37" s="21">
        <v>682.75200000000007</v>
      </c>
      <c r="C37" s="20">
        <v>432</v>
      </c>
      <c r="D37" s="21">
        <v>0.20571428571428568</v>
      </c>
      <c r="E37" s="21">
        <v>0.29428571428571432</v>
      </c>
      <c r="F37" s="34">
        <v>243.19444444444449</v>
      </c>
      <c r="G37" s="34">
        <v>24605.555555555562</v>
      </c>
      <c r="H37" s="34">
        <v>1060.1847222222225</v>
      </c>
      <c r="I37" s="34">
        <v>0.71527777777777801</v>
      </c>
      <c r="J37" s="34">
        <v>394.40416666666675</v>
      </c>
      <c r="K37" s="34">
        <v>1.0013888888888891</v>
      </c>
      <c r="L37" s="34">
        <v>87.2638888888889</v>
      </c>
      <c r="M37" s="34">
        <v>63.373611111111124</v>
      </c>
      <c r="N37" s="34">
        <v>32.75972222222223</v>
      </c>
      <c r="O37" s="34">
        <v>12.016666666666671</v>
      </c>
      <c r="P37" s="34">
        <v>16.915814319433519</v>
      </c>
      <c r="Q37" s="35">
        <v>1.3769751693002259</v>
      </c>
      <c r="R37" s="35">
        <v>2.7261904761904758</v>
      </c>
      <c r="S37" s="35">
        <v>101.17647058823529</v>
      </c>
      <c r="T37" s="12"/>
      <c r="U37" s="12"/>
      <c r="V37" s="12" t="s">
        <v>156</v>
      </c>
      <c r="W37" s="12" t="s">
        <v>156</v>
      </c>
      <c r="X37" s="12" t="s">
        <v>156</v>
      </c>
      <c r="Y37" s="12" t="s">
        <v>156</v>
      </c>
      <c r="Z37" s="3"/>
    </row>
    <row r="38" spans="1:27" s="20" customFormat="1" ht="12">
      <c r="A38" s="20">
        <v>2300</v>
      </c>
      <c r="B38" s="21">
        <v>701.04</v>
      </c>
      <c r="C38" s="20">
        <v>366</v>
      </c>
      <c r="D38" s="21">
        <v>0.17428571428571427</v>
      </c>
      <c r="E38" s="21">
        <v>0.32571428571428573</v>
      </c>
      <c r="F38" s="34">
        <v>429.83606557377061</v>
      </c>
      <c r="G38" s="34">
        <v>18352.131147540986</v>
      </c>
      <c r="H38" s="34">
        <v>932.74426229508219</v>
      </c>
      <c r="I38" s="34">
        <v>1.3081967213114756</v>
      </c>
      <c r="J38" s="34">
        <v>391.15081967213126</v>
      </c>
      <c r="K38" s="34">
        <v>1.4950819672131153</v>
      </c>
      <c r="L38" s="34">
        <v>76.996721311475426</v>
      </c>
      <c r="M38" s="34">
        <v>55.318032786885261</v>
      </c>
      <c r="N38" s="34">
        <v>23.360655737704924</v>
      </c>
      <c r="O38" s="34">
        <v>7.6622950819672138</v>
      </c>
      <c r="P38" s="34">
        <v>13.862224731789947</v>
      </c>
      <c r="Q38" s="35">
        <v>1.3918918918918919</v>
      </c>
      <c r="R38" s="35">
        <v>3.0487804878048781</v>
      </c>
      <c r="S38" s="35">
        <v>42.695652173913047</v>
      </c>
      <c r="T38" s="12">
        <v>-15.16</v>
      </c>
      <c r="U38" s="12">
        <v>-51.4</v>
      </c>
      <c r="V38" s="12">
        <v>-33.5</v>
      </c>
      <c r="W38" s="12">
        <v>-29.4</v>
      </c>
      <c r="X38" s="12" t="s">
        <v>156</v>
      </c>
      <c r="Y38" s="12" t="s">
        <v>156</v>
      </c>
      <c r="Z38" s="3"/>
      <c r="AA38" s="105">
        <f>(T38+1000)/(U38+1000)</f>
        <v>1.0382036685642</v>
      </c>
    </row>
    <row r="39" spans="1:27" s="20" customFormat="1" ht="12">
      <c r="A39" s="20">
        <v>2360</v>
      </c>
      <c r="B39" s="21">
        <v>719.32800000000009</v>
      </c>
      <c r="C39" s="20">
        <v>329</v>
      </c>
      <c r="D39" s="21">
        <v>0.15666666666666665</v>
      </c>
      <c r="E39" s="21">
        <v>0.34333333333333338</v>
      </c>
      <c r="F39" s="34">
        <v>635.53191489361711</v>
      </c>
      <c r="G39" s="34">
        <v>16501.914893617024</v>
      </c>
      <c r="H39" s="34">
        <v>1478.1595744680856</v>
      </c>
      <c r="I39" s="34">
        <v>1.095744680851064</v>
      </c>
      <c r="J39" s="34">
        <v>662.26808510638307</v>
      </c>
      <c r="K39" s="34">
        <v>1.7531914893617027</v>
      </c>
      <c r="L39" s="34">
        <v>107.60212765957451</v>
      </c>
      <c r="M39" s="34">
        <v>66.840425531914903</v>
      </c>
      <c r="N39" s="34">
        <v>21.914893617021281</v>
      </c>
      <c r="O39" s="34">
        <v>5.2595744680851073</v>
      </c>
      <c r="P39" s="34">
        <v>7.7096344834647281</v>
      </c>
      <c r="Q39" s="35">
        <v>1.6098360655737705</v>
      </c>
      <c r="R39" s="35">
        <v>4.166666666666667</v>
      </c>
      <c r="S39" s="35">
        <v>25.96551724137931</v>
      </c>
      <c r="T39" s="12"/>
      <c r="U39" s="12"/>
      <c r="V39" s="12" t="s">
        <v>156</v>
      </c>
      <c r="W39" s="12" t="s">
        <v>156</v>
      </c>
      <c r="X39" s="12" t="s">
        <v>156</v>
      </c>
      <c r="Y39" s="12" t="s">
        <v>156</v>
      </c>
      <c r="Z39" s="3"/>
    </row>
    <row r="40" spans="1:27" s="20" customFormat="1" ht="12">
      <c r="A40" s="20">
        <v>2420</v>
      </c>
      <c r="B40" s="21">
        <v>737.61599999999999</v>
      </c>
      <c r="C40" s="20">
        <v>369</v>
      </c>
      <c r="D40" s="21">
        <v>0.17571428571428568</v>
      </c>
      <c r="E40" s="21">
        <v>0.32428571428571429</v>
      </c>
      <c r="F40" s="34">
        <v>406.01626016260167</v>
      </c>
      <c r="G40" s="34">
        <v>10648.699186991871</v>
      </c>
      <c r="H40" s="34">
        <v>801.88211382113832</v>
      </c>
      <c r="I40" s="34">
        <v>1.4764227642276426</v>
      </c>
      <c r="J40" s="34">
        <v>354.15691056910578</v>
      </c>
      <c r="K40" s="34">
        <v>1.6609756097560979</v>
      </c>
      <c r="L40" s="34">
        <v>52.966666666666676</v>
      </c>
      <c r="M40" s="34">
        <v>33.773170731707324</v>
      </c>
      <c r="N40" s="34">
        <v>9.7813008130081318</v>
      </c>
      <c r="O40" s="34">
        <v>2.2146341463414636</v>
      </c>
      <c r="P40" s="34">
        <v>9.2113665389527455</v>
      </c>
      <c r="Q40" s="35">
        <v>1.5683060109289617</v>
      </c>
      <c r="R40" s="35">
        <v>4.416666666666667</v>
      </c>
      <c r="S40" s="35">
        <v>26.227272727272727</v>
      </c>
      <c r="T40" s="12"/>
      <c r="U40" s="12">
        <v>-50.1</v>
      </c>
      <c r="V40" s="12">
        <v>-32.700000000000003</v>
      </c>
      <c r="W40" s="12">
        <v>-29.9</v>
      </c>
      <c r="X40" s="12" t="s">
        <v>156</v>
      </c>
      <c r="Y40" s="12" t="s">
        <v>156</v>
      </c>
      <c r="Z40" s="3"/>
    </row>
    <row r="41" spans="1:27" s="20" customFormat="1" ht="12">
      <c r="A41" s="20">
        <v>2480</v>
      </c>
      <c r="B41" s="21">
        <v>755.904</v>
      </c>
      <c r="C41" s="20">
        <v>318</v>
      </c>
      <c r="D41" s="21">
        <v>0.15142857142857141</v>
      </c>
      <c r="E41" s="21">
        <v>0.34857142857142859</v>
      </c>
      <c r="F41" s="34">
        <v>437.3584905660378</v>
      </c>
      <c r="G41" s="34">
        <v>21154.339622641513</v>
      </c>
      <c r="H41" s="34">
        <v>2500.0792452830192</v>
      </c>
      <c r="I41" s="34">
        <v>0</v>
      </c>
      <c r="J41" s="34">
        <v>1216.3169811320756</v>
      </c>
      <c r="K41" s="34">
        <v>1.8415094339622644</v>
      </c>
      <c r="L41" s="34">
        <v>156.06792452830192</v>
      </c>
      <c r="M41" s="34">
        <v>92.766037735849054</v>
      </c>
      <c r="N41" s="34">
        <v>21.637735849056607</v>
      </c>
      <c r="O41" s="34">
        <v>4.1433962264150948</v>
      </c>
      <c r="P41" s="34">
        <v>5.6921647568906781</v>
      </c>
      <c r="Q41" s="35">
        <v>1.6823821339950373</v>
      </c>
      <c r="R41" s="35">
        <v>5.2222222222222223</v>
      </c>
      <c r="S41" s="35">
        <v>48.368421052631582</v>
      </c>
      <c r="T41" s="12"/>
      <c r="U41" s="12"/>
      <c r="V41" s="12" t="s">
        <v>156</v>
      </c>
      <c r="W41" s="12" t="s">
        <v>156</v>
      </c>
      <c r="X41" s="12" t="s">
        <v>156</v>
      </c>
      <c r="Y41" s="12" t="s">
        <v>156</v>
      </c>
      <c r="Z41" s="3"/>
    </row>
    <row r="42" spans="1:27" s="20" customFormat="1" ht="12">
      <c r="A42" s="20">
        <v>2540</v>
      </c>
      <c r="B42" s="21">
        <v>774.19200000000001</v>
      </c>
      <c r="C42" s="20">
        <v>607</v>
      </c>
      <c r="D42" s="21">
        <v>0.28904761904761905</v>
      </c>
      <c r="E42" s="21">
        <v>0.21095238095238095</v>
      </c>
      <c r="F42" s="34">
        <v>153.26194398682043</v>
      </c>
      <c r="G42" s="34">
        <v>27733.113673805601</v>
      </c>
      <c r="H42" s="34">
        <v>2459.7082372322902</v>
      </c>
      <c r="I42" s="34">
        <v>0</v>
      </c>
      <c r="J42" s="34">
        <v>682.81845140032942</v>
      </c>
      <c r="K42" s="34">
        <v>0.51087314662273464</v>
      </c>
      <c r="L42" s="34">
        <v>77.871663920922558</v>
      </c>
      <c r="M42" s="34">
        <v>39.848105436573313</v>
      </c>
      <c r="N42" s="34">
        <v>8.0280065897858321</v>
      </c>
      <c r="O42" s="34">
        <v>1.0217462932454693</v>
      </c>
      <c r="P42" s="34">
        <v>8.8251004435774156</v>
      </c>
      <c r="Q42" s="35">
        <v>1.9542124542124542</v>
      </c>
      <c r="R42" s="35">
        <v>7.8571428571428577</v>
      </c>
      <c r="S42" s="35">
        <v>180.95238095238096</v>
      </c>
      <c r="T42" s="12">
        <v>-14.61</v>
      </c>
      <c r="U42" s="12">
        <v>-49.7</v>
      </c>
      <c r="V42" s="12">
        <v>-32.299999999999997</v>
      </c>
      <c r="W42" s="12">
        <v>-30.2</v>
      </c>
      <c r="X42" s="12">
        <v>-31.2</v>
      </c>
      <c r="Y42" s="12">
        <v>-30</v>
      </c>
      <c r="Z42" s="3">
        <v>-214</v>
      </c>
      <c r="AA42" s="105">
        <f>(T42+1000)/(U42+1000)</f>
        <v>1.0369251815216247</v>
      </c>
    </row>
    <row r="43" spans="1:27" s="20" customFormat="1" ht="12">
      <c r="A43" s="20">
        <v>2600</v>
      </c>
      <c r="B43" s="21">
        <v>792.48</v>
      </c>
      <c r="C43" s="20">
        <v>503</v>
      </c>
      <c r="D43" s="21">
        <v>0.23952380952380953</v>
      </c>
      <c r="E43" s="21">
        <v>0.26047619047619047</v>
      </c>
      <c r="F43" s="34">
        <v>315.36779324055664</v>
      </c>
      <c r="G43" s="34">
        <v>12832.206759443339</v>
      </c>
      <c r="H43" s="34">
        <v>2296.3125248508941</v>
      </c>
      <c r="I43" s="34">
        <v>0</v>
      </c>
      <c r="J43" s="34">
        <v>800.70795228628219</v>
      </c>
      <c r="K43" s="34">
        <v>0.76123260437375739</v>
      </c>
      <c r="L43" s="34">
        <v>111.57495029821072</v>
      </c>
      <c r="M43" s="34">
        <v>73.29582504970179</v>
      </c>
      <c r="N43" s="34">
        <v>15.877137176938367</v>
      </c>
      <c r="O43" s="34">
        <v>2.5011928429423453</v>
      </c>
      <c r="P43" s="34">
        <v>4.1434039116542021</v>
      </c>
      <c r="Q43" s="35">
        <v>1.5222551928783381</v>
      </c>
      <c r="R43" s="35">
        <v>6.3478260869565224</v>
      </c>
      <c r="S43" s="35">
        <v>40.689655172413794</v>
      </c>
      <c r="T43" s="12"/>
      <c r="U43" s="12"/>
      <c r="V43" s="12" t="s">
        <v>156</v>
      </c>
      <c r="W43" s="12" t="s">
        <v>156</v>
      </c>
      <c r="X43" s="12" t="s">
        <v>156</v>
      </c>
      <c r="Y43" s="12" t="s">
        <v>156</v>
      </c>
      <c r="Z43" s="3"/>
    </row>
    <row r="44" spans="1:27" s="20" customFormat="1" ht="12">
      <c r="A44" s="20">
        <v>2660</v>
      </c>
      <c r="B44" s="21">
        <v>810.76800000000003</v>
      </c>
      <c r="C44" s="20">
        <v>601</v>
      </c>
      <c r="D44" s="21">
        <v>0.28619047619047622</v>
      </c>
      <c r="E44" s="21">
        <v>0.21380952380952378</v>
      </c>
      <c r="F44" s="34">
        <v>328.71880199667214</v>
      </c>
      <c r="G44" s="34">
        <v>21217.304492512474</v>
      </c>
      <c r="H44" s="34">
        <v>2751.4510815307817</v>
      </c>
      <c r="I44" s="34">
        <v>0</v>
      </c>
      <c r="J44" s="34">
        <v>526.39833610648907</v>
      </c>
      <c r="K44" s="34">
        <v>0.52296173044925109</v>
      </c>
      <c r="L44" s="34">
        <v>82.329118136439249</v>
      </c>
      <c r="M44" s="34">
        <v>61.037104825291166</v>
      </c>
      <c r="N44" s="34">
        <v>12.700499168053241</v>
      </c>
      <c r="O44" s="34">
        <v>2.7642262895174707</v>
      </c>
      <c r="P44" s="34">
        <v>6.4729344729344733</v>
      </c>
      <c r="Q44" s="35">
        <v>1.3488372093023255</v>
      </c>
      <c r="R44" s="35">
        <v>4.5945945945945947</v>
      </c>
      <c r="S44" s="35">
        <v>64.545454545454547</v>
      </c>
      <c r="T44" s="12">
        <v>-14.99</v>
      </c>
      <c r="U44" s="12">
        <v>-46.7</v>
      </c>
      <c r="V44" s="12">
        <v>-31.7</v>
      </c>
      <c r="W44" s="12">
        <v>-30.2</v>
      </c>
      <c r="X44" s="12">
        <v>-30.9</v>
      </c>
      <c r="Y44" s="12">
        <v>-29.6</v>
      </c>
      <c r="Z44" s="3"/>
      <c r="AA44" s="105">
        <f>(T44+1000)/(U44+1000)</f>
        <v>1.0332634008182104</v>
      </c>
    </row>
    <row r="45" spans="1:27" s="20" customFormat="1" ht="12">
      <c r="A45" s="20">
        <v>2720</v>
      </c>
      <c r="B45" s="21">
        <v>829.05600000000004</v>
      </c>
      <c r="C45" s="20">
        <v>541</v>
      </c>
      <c r="D45" s="21">
        <v>0.25761904761904758</v>
      </c>
      <c r="E45" s="21">
        <v>0.24238095238095242</v>
      </c>
      <c r="F45" s="34">
        <v>508.05914972273581</v>
      </c>
      <c r="G45" s="34">
        <v>21451.386321626625</v>
      </c>
      <c r="H45" s="34">
        <v>6474.8375231053615</v>
      </c>
      <c r="I45" s="34">
        <v>0</v>
      </c>
      <c r="J45" s="34">
        <v>1061.7495378927915</v>
      </c>
      <c r="K45" s="34">
        <v>0.5645101663585953</v>
      </c>
      <c r="L45" s="34">
        <v>155.89889094269873</v>
      </c>
      <c r="M45" s="34">
        <v>92.01515711645105</v>
      </c>
      <c r="N45" s="34">
        <v>27.002402957486144</v>
      </c>
      <c r="O45" s="34">
        <v>8.0913123844732002</v>
      </c>
      <c r="P45" s="34">
        <v>2.8462998102466797</v>
      </c>
      <c r="Q45" s="35">
        <v>1.6942740286298568</v>
      </c>
      <c r="R45" s="35">
        <v>3.3372093023255816</v>
      </c>
      <c r="S45" s="35">
        <v>42.222222222222221</v>
      </c>
      <c r="T45" s="12"/>
      <c r="U45" s="12"/>
      <c r="V45" s="12" t="s">
        <v>156</v>
      </c>
      <c r="W45" s="12" t="s">
        <v>156</v>
      </c>
      <c r="X45" s="12" t="s">
        <v>156</v>
      </c>
      <c r="Y45" s="12" t="s">
        <v>156</v>
      </c>
      <c r="Z45" s="3"/>
    </row>
    <row r="46" spans="1:27" s="20" customFormat="1" ht="12">
      <c r="A46" s="20">
        <v>2780</v>
      </c>
      <c r="B46" s="21">
        <v>847.34400000000005</v>
      </c>
      <c r="C46" s="20">
        <v>580</v>
      </c>
      <c r="D46" s="21">
        <v>0.27619047619047621</v>
      </c>
      <c r="E46" s="21">
        <v>0.22380952380952379</v>
      </c>
      <c r="F46" s="34">
        <v>786.03448275862058</v>
      </c>
      <c r="G46" s="34">
        <v>11993.103448275861</v>
      </c>
      <c r="H46" s="34">
        <v>4296.9344827586201</v>
      </c>
      <c r="I46" s="34">
        <v>0</v>
      </c>
      <c r="J46" s="34">
        <v>2425.9293103448272</v>
      </c>
      <c r="K46" s="34">
        <v>0.89137931034482754</v>
      </c>
      <c r="L46" s="34">
        <v>388.07413793103439</v>
      </c>
      <c r="M46" s="34">
        <v>573.23793103448259</v>
      </c>
      <c r="N46" s="34">
        <v>149.02241379310342</v>
      </c>
      <c r="O46" s="34">
        <v>77.063793103448262</v>
      </c>
      <c r="P46" s="34">
        <v>1.7839277750322435</v>
      </c>
      <c r="Q46" s="35">
        <v>0.67698614645179533</v>
      </c>
      <c r="R46" s="35">
        <v>1.9337539432176658</v>
      </c>
      <c r="S46" s="35">
        <v>15.257731958762887</v>
      </c>
      <c r="T46" s="12"/>
      <c r="U46" s="12">
        <v>-44.1</v>
      </c>
      <c r="V46" s="12">
        <v>-31.7</v>
      </c>
      <c r="W46" s="12">
        <v>-30.6</v>
      </c>
      <c r="X46" s="12">
        <v>-30.6</v>
      </c>
      <c r="Y46" s="12">
        <v>-30.5</v>
      </c>
      <c r="Z46" s="3"/>
    </row>
    <row r="47" spans="1:27" s="20" customFormat="1" ht="12">
      <c r="A47" s="20">
        <v>2840</v>
      </c>
      <c r="B47" s="21">
        <v>865.63200000000006</v>
      </c>
      <c r="C47" s="20">
        <v>452</v>
      </c>
      <c r="D47" s="21">
        <v>0.21523809523809523</v>
      </c>
      <c r="E47" s="21">
        <v>0.28476190476190477</v>
      </c>
      <c r="F47" s="34">
        <v>291.06194690265488</v>
      </c>
      <c r="G47" s="34">
        <v>14288.495575221241</v>
      </c>
      <c r="H47" s="34">
        <v>5953.0106194690279</v>
      </c>
      <c r="I47" s="34">
        <v>0</v>
      </c>
      <c r="J47" s="34">
        <v>1243.4960176991151</v>
      </c>
      <c r="K47" s="34">
        <v>0.92610619469026556</v>
      </c>
      <c r="L47" s="34">
        <v>478.6646017699116</v>
      </c>
      <c r="M47" s="34">
        <v>347.68672566371686</v>
      </c>
      <c r="N47" s="34">
        <v>136.7991150442478</v>
      </c>
      <c r="O47" s="34">
        <v>59.932300884955751</v>
      </c>
      <c r="P47" s="34">
        <v>1.9854766063057265</v>
      </c>
      <c r="Q47" s="35">
        <v>1.3767123287671232</v>
      </c>
      <c r="R47" s="35">
        <v>2.2825607064017661</v>
      </c>
      <c r="S47" s="35">
        <v>49.090909090909093</v>
      </c>
      <c r="T47" s="12"/>
      <c r="U47" s="12"/>
      <c r="V47" s="12" t="s">
        <v>156</v>
      </c>
      <c r="W47" s="12" t="s">
        <v>156</v>
      </c>
      <c r="X47" s="12" t="s">
        <v>156</v>
      </c>
      <c r="Y47" s="12" t="s">
        <v>156</v>
      </c>
      <c r="Z47" s="3"/>
    </row>
    <row r="48" spans="1:27" s="20" customFormat="1" ht="12">
      <c r="A48" s="20">
        <v>2900</v>
      </c>
      <c r="B48" s="21">
        <v>883.92</v>
      </c>
      <c r="C48" s="20">
        <v>371</v>
      </c>
      <c r="D48" s="21">
        <v>0.17666666666666667</v>
      </c>
      <c r="E48" s="21">
        <v>0.32333333333333336</v>
      </c>
      <c r="F48" s="34">
        <v>1445.8490566037738</v>
      </c>
      <c r="G48" s="34">
        <v>19216.981132075474</v>
      </c>
      <c r="H48" s="34">
        <v>3728.2773584905658</v>
      </c>
      <c r="I48" s="34">
        <v>1.2811320754716982</v>
      </c>
      <c r="J48" s="34">
        <v>463.22075471698116</v>
      </c>
      <c r="K48" s="34">
        <v>1.8301886792452833</v>
      </c>
      <c r="L48" s="34">
        <v>85.835849056603777</v>
      </c>
      <c r="M48" s="34">
        <v>128.84528301886795</v>
      </c>
      <c r="N48" s="34">
        <v>36.237735849056612</v>
      </c>
      <c r="O48" s="34">
        <v>30.564150943396225</v>
      </c>
      <c r="P48" s="34">
        <v>4.5847524233691388</v>
      </c>
      <c r="Q48" s="35">
        <v>0.66619318181818177</v>
      </c>
      <c r="R48" s="35">
        <v>1.1856287425149701</v>
      </c>
      <c r="S48" s="35">
        <v>13.291139240506329</v>
      </c>
      <c r="T48" s="12">
        <v>-15.14</v>
      </c>
      <c r="U48" s="12">
        <v>-46.4</v>
      </c>
      <c r="V48" s="12">
        <v>-31.5</v>
      </c>
      <c r="W48" s="12">
        <v>-25.9</v>
      </c>
      <c r="X48" s="12" t="s">
        <v>156</v>
      </c>
      <c r="Y48" s="12" t="s">
        <v>156</v>
      </c>
      <c r="Z48" s="3"/>
      <c r="AA48" s="105">
        <f>(T48+1000)/(U48+1000)</f>
        <v>1.0327810402684563</v>
      </c>
    </row>
    <row r="49" spans="1:27" s="20" customFormat="1" ht="12">
      <c r="A49" s="20">
        <v>2960</v>
      </c>
      <c r="B49" s="21">
        <v>902.20800000000008</v>
      </c>
      <c r="C49" s="20">
        <v>348</v>
      </c>
      <c r="D49" s="21">
        <v>0.1657142857142857</v>
      </c>
      <c r="E49" s="21">
        <v>0.3342857142857143</v>
      </c>
      <c r="F49" s="34">
        <v>867.41379310344848</v>
      </c>
      <c r="G49" s="34">
        <v>19627.758620689656</v>
      </c>
      <c r="H49" s="34">
        <v>2666.187931034483</v>
      </c>
      <c r="I49" s="34">
        <v>1.0086206896551726</v>
      </c>
      <c r="J49" s="34">
        <v>662.66379310344826</v>
      </c>
      <c r="K49" s="34">
        <v>2.8241379310344827</v>
      </c>
      <c r="L49" s="34">
        <v>143.8293103448276</v>
      </c>
      <c r="M49" s="34">
        <v>179.5344827586207</v>
      </c>
      <c r="N49" s="34">
        <v>54.868965517241385</v>
      </c>
      <c r="O49" s="34">
        <v>34.898275862068971</v>
      </c>
      <c r="P49" s="34">
        <v>5.8962549993940128</v>
      </c>
      <c r="Q49" s="35">
        <v>0.80112359550561796</v>
      </c>
      <c r="R49" s="35">
        <v>1.5722543352601155</v>
      </c>
      <c r="S49" s="35">
        <v>22.627906976744185</v>
      </c>
      <c r="T49" s="12"/>
      <c r="U49" s="12"/>
      <c r="V49" s="12" t="s">
        <v>156</v>
      </c>
      <c r="W49" s="12" t="s">
        <v>156</v>
      </c>
      <c r="X49" s="12" t="s">
        <v>156</v>
      </c>
      <c r="Y49" s="12" t="s">
        <v>156</v>
      </c>
      <c r="Z49" s="3"/>
    </row>
    <row r="50" spans="1:27" s="20" customFormat="1" ht="12">
      <c r="A50" s="20">
        <v>3020</v>
      </c>
      <c r="B50" s="21">
        <v>920.49600000000009</v>
      </c>
      <c r="C50" s="20">
        <v>409</v>
      </c>
      <c r="D50" s="21">
        <v>0.19476190476190475</v>
      </c>
      <c r="E50" s="21">
        <v>0.30523809523809525</v>
      </c>
      <c r="F50" s="34">
        <v>564.20537897310521</v>
      </c>
      <c r="G50" s="34">
        <v>16299.266503667484</v>
      </c>
      <c r="H50" s="34">
        <v>2846.1026894865531</v>
      </c>
      <c r="I50" s="34">
        <v>0</v>
      </c>
      <c r="J50" s="34">
        <v>1609.0823960880198</v>
      </c>
      <c r="K50" s="34">
        <v>1.7239608801955995</v>
      </c>
      <c r="L50" s="34">
        <v>387.73447432762839</v>
      </c>
      <c r="M50" s="34">
        <v>447.44621026894868</v>
      </c>
      <c r="N50" s="34">
        <v>167.69437652811737</v>
      </c>
      <c r="O50" s="34">
        <v>101.71369193154037</v>
      </c>
      <c r="P50" s="34">
        <v>3.6584936855806101</v>
      </c>
      <c r="Q50" s="35">
        <v>0.86654991243432578</v>
      </c>
      <c r="R50" s="35">
        <v>1.6486902927580893</v>
      </c>
      <c r="S50" s="35">
        <v>28.888888888888889</v>
      </c>
      <c r="T50" s="12">
        <v>-15.15</v>
      </c>
      <c r="U50" s="12">
        <v>-47.2</v>
      </c>
      <c r="V50" s="12">
        <v>-32</v>
      </c>
      <c r="W50" s="12">
        <v>-29.6</v>
      </c>
      <c r="X50" s="12">
        <v>-30.4</v>
      </c>
      <c r="Y50" s="12">
        <v>-29.3</v>
      </c>
      <c r="Z50" s="3"/>
      <c r="AA50" s="105">
        <f>(T50+1000)/(U50+1000)</f>
        <v>1.0336376994122587</v>
      </c>
    </row>
    <row r="51" spans="1:27" s="20" customFormat="1" ht="12">
      <c r="A51" s="20">
        <v>3080</v>
      </c>
      <c r="B51" s="21">
        <v>938.78399999999999</v>
      </c>
      <c r="C51" s="20">
        <v>476</v>
      </c>
      <c r="D51" s="21">
        <v>0.22666666666666666</v>
      </c>
      <c r="E51" s="21">
        <v>0.27333333333333332</v>
      </c>
      <c r="F51" s="34">
        <v>1205.8823529411764</v>
      </c>
      <c r="G51" s="34">
        <v>10961.470588235294</v>
      </c>
      <c r="H51" s="34">
        <v>2498.8294117647056</v>
      </c>
      <c r="I51" s="34">
        <v>0</v>
      </c>
      <c r="J51" s="34">
        <v>1811.3558823529411</v>
      </c>
      <c r="K51" s="34">
        <v>1.085294117647059</v>
      </c>
      <c r="L51" s="34">
        <v>411.80882352941177</v>
      </c>
      <c r="M51" s="34">
        <v>440.87058823529412</v>
      </c>
      <c r="N51" s="34">
        <v>155.1970588235294</v>
      </c>
      <c r="O51" s="34">
        <v>78.141176470588235</v>
      </c>
      <c r="P51" s="34">
        <v>2.5431553031362788</v>
      </c>
      <c r="Q51" s="35">
        <v>0.93408096280087527</v>
      </c>
      <c r="R51" s="35">
        <v>1.9861111111111109</v>
      </c>
      <c r="S51" s="35">
        <v>9.09</v>
      </c>
      <c r="T51" s="12"/>
      <c r="U51" s="12"/>
      <c r="V51" s="12" t="s">
        <v>156</v>
      </c>
      <c r="W51" s="12" t="s">
        <v>156</v>
      </c>
      <c r="X51" s="12" t="s">
        <v>156</v>
      </c>
      <c r="Y51" s="12" t="s">
        <v>156</v>
      </c>
      <c r="Z51" s="3"/>
    </row>
    <row r="52" spans="1:27" s="20" customFormat="1" ht="12">
      <c r="A52" s="20">
        <v>3140</v>
      </c>
      <c r="B52" s="21">
        <v>957.072</v>
      </c>
      <c r="C52" s="20">
        <v>492</v>
      </c>
      <c r="D52" s="21">
        <v>0.23428571428571426</v>
      </c>
      <c r="E52" s="21">
        <v>0.26571428571428574</v>
      </c>
      <c r="F52" s="34">
        <v>555.7317073170733</v>
      </c>
      <c r="G52" s="34">
        <v>19393.902439024394</v>
      </c>
      <c r="H52" s="34">
        <v>2351.6524390243903</v>
      </c>
      <c r="I52" s="34">
        <v>0</v>
      </c>
      <c r="J52" s="34">
        <v>1004.1731707317075</v>
      </c>
      <c r="K52" s="34">
        <v>0.68048780487804894</v>
      </c>
      <c r="L52" s="34">
        <v>179.42195121951221</v>
      </c>
      <c r="M52" s="34">
        <v>164.67804878048781</v>
      </c>
      <c r="N52" s="34">
        <v>48.087804878048786</v>
      </c>
      <c r="O52" s="34">
        <v>20.187804878048784</v>
      </c>
      <c r="P52" s="34">
        <v>5.7791746932981853</v>
      </c>
      <c r="Q52" s="35">
        <v>1.0895316804407713</v>
      </c>
      <c r="R52" s="35">
        <v>2.3820224719101124</v>
      </c>
      <c r="S52" s="35">
        <v>34.897959183673471</v>
      </c>
      <c r="T52" s="12"/>
      <c r="U52" s="12">
        <v>-48.3</v>
      </c>
      <c r="V52" s="12">
        <v>-32.9</v>
      </c>
      <c r="W52" s="12">
        <v>-30.2</v>
      </c>
      <c r="X52" s="12">
        <v>-30.7</v>
      </c>
      <c r="Y52" s="12">
        <v>-29.5</v>
      </c>
      <c r="Z52" s="3"/>
    </row>
    <row r="53" spans="1:27" s="20" customFormat="1" ht="12">
      <c r="A53" s="20">
        <v>3200</v>
      </c>
      <c r="B53" s="21">
        <v>975.36</v>
      </c>
      <c r="C53" s="20">
        <v>533</v>
      </c>
      <c r="D53" s="21">
        <v>0.25380952380952382</v>
      </c>
      <c r="E53" s="21">
        <v>0.24619047619047618</v>
      </c>
      <c r="F53" s="34">
        <v>756.58536585365846</v>
      </c>
      <c r="G53" s="34">
        <v>17362.66416510319</v>
      </c>
      <c r="H53" s="34">
        <v>1902.3272045028141</v>
      </c>
      <c r="I53" s="34">
        <v>0</v>
      </c>
      <c r="J53" s="34">
        <v>795.48161350844282</v>
      </c>
      <c r="K53" s="34">
        <v>0.67898686679174469</v>
      </c>
      <c r="L53" s="34">
        <v>142.68424015009379</v>
      </c>
      <c r="M53" s="34">
        <v>124.64258911819887</v>
      </c>
      <c r="N53" s="34">
        <v>33.85234521575984</v>
      </c>
      <c r="O53" s="34">
        <v>10.766791744840525</v>
      </c>
      <c r="P53" s="34">
        <v>6.4358393556969755</v>
      </c>
      <c r="Q53" s="35">
        <v>1.1447470817120622</v>
      </c>
      <c r="R53" s="35">
        <v>3.144144144144144</v>
      </c>
      <c r="S53" s="35">
        <v>22.948717948717949</v>
      </c>
      <c r="T53" s="12"/>
      <c r="U53" s="12"/>
      <c r="V53" s="12" t="s">
        <v>156</v>
      </c>
      <c r="W53" s="12" t="s">
        <v>156</v>
      </c>
      <c r="X53" s="12" t="s">
        <v>156</v>
      </c>
      <c r="Y53" s="12" t="s">
        <v>156</v>
      </c>
      <c r="Z53" s="3"/>
    </row>
    <row r="54" spans="1:27" s="20" customFormat="1" ht="12">
      <c r="A54" s="20">
        <v>3260</v>
      </c>
      <c r="B54" s="21">
        <v>993.64800000000002</v>
      </c>
      <c r="C54" s="20">
        <v>440</v>
      </c>
      <c r="D54" s="21">
        <v>0.20952380952380953</v>
      </c>
      <c r="E54" s="21">
        <v>0.29047619047619044</v>
      </c>
      <c r="F54" s="34">
        <v>7763.6363636363631</v>
      </c>
      <c r="G54" s="34">
        <v>8137.9545454545441</v>
      </c>
      <c r="H54" s="34">
        <v>1446.8090909090906</v>
      </c>
      <c r="I54" s="34">
        <v>1.2477272727272726</v>
      </c>
      <c r="J54" s="34">
        <v>763.74772727272716</v>
      </c>
      <c r="K54" s="34">
        <v>0.97045454545454535</v>
      </c>
      <c r="L54" s="34">
        <v>144.59772727272724</v>
      </c>
      <c r="M54" s="34">
        <v>131.01136363636363</v>
      </c>
      <c r="N54" s="34">
        <v>33.134090909090901</v>
      </c>
      <c r="O54" s="34">
        <v>11.368181818181816</v>
      </c>
      <c r="P54" s="34">
        <v>3.6814048291000314</v>
      </c>
      <c r="Q54" s="35">
        <v>1.1037037037037036</v>
      </c>
      <c r="R54" s="35">
        <v>2.9146341463414633</v>
      </c>
      <c r="S54" s="35">
        <v>1.0482142857142858</v>
      </c>
      <c r="T54" s="12">
        <v>-20.58</v>
      </c>
      <c r="U54" s="12">
        <v>-47.8</v>
      </c>
      <c r="V54" s="12">
        <v>-33.1</v>
      </c>
      <c r="W54" s="12">
        <v>-30.7</v>
      </c>
      <c r="X54" s="12">
        <v>-31.5</v>
      </c>
      <c r="Y54" s="12">
        <v>-30.3</v>
      </c>
      <c r="Z54" s="3">
        <v>-205</v>
      </c>
      <c r="AA54" s="105">
        <f>(T54+1000)/(U54+1000)</f>
        <v>1.0285864314219701</v>
      </c>
    </row>
    <row r="55" spans="1:27" s="20" customFormat="1" ht="12">
      <c r="A55" s="20">
        <v>3320</v>
      </c>
      <c r="B55" s="21">
        <v>1011.936</v>
      </c>
      <c r="C55" s="20">
        <v>576</v>
      </c>
      <c r="D55" s="21">
        <v>0.2742857142857143</v>
      </c>
      <c r="E55" s="21">
        <v>0.2257142857142857</v>
      </c>
      <c r="F55" s="34">
        <v>148.125</v>
      </c>
      <c r="G55" s="34">
        <v>18433.333333333332</v>
      </c>
      <c r="H55" s="34">
        <v>2123.0427083333329</v>
      </c>
      <c r="I55" s="34">
        <v>0</v>
      </c>
      <c r="J55" s="34">
        <v>949.06979166666656</v>
      </c>
      <c r="K55" s="34">
        <v>0.65833333333333333</v>
      </c>
      <c r="L55" s="34">
        <v>202.93125000000001</v>
      </c>
      <c r="M55" s="34">
        <v>151.41666666666666</v>
      </c>
      <c r="N55" s="34">
        <v>48.469791666666659</v>
      </c>
      <c r="O55" s="34">
        <v>15.388541666666665</v>
      </c>
      <c r="P55" s="34">
        <v>6.0002142933676206</v>
      </c>
      <c r="Q55" s="35">
        <v>1.3402173913043478</v>
      </c>
      <c r="R55" s="35">
        <v>3.1497326203208558</v>
      </c>
      <c r="S55" s="35">
        <v>124.44444444444444</v>
      </c>
      <c r="T55" s="12"/>
      <c r="U55" s="12"/>
      <c r="V55" s="12" t="s">
        <v>156</v>
      </c>
      <c r="W55" s="12" t="s">
        <v>156</v>
      </c>
      <c r="X55" s="12" t="s">
        <v>156</v>
      </c>
      <c r="Y55" s="12" t="s">
        <v>156</v>
      </c>
      <c r="Z55" s="3"/>
    </row>
    <row r="56" spans="1:27" s="20" customFormat="1" ht="12">
      <c r="A56" s="20">
        <v>3380</v>
      </c>
      <c r="B56" s="21">
        <v>1030.2240000000002</v>
      </c>
      <c r="C56" s="20">
        <v>387</v>
      </c>
      <c r="D56" s="21">
        <v>0.18428571428571427</v>
      </c>
      <c r="E56" s="21">
        <v>0.31571428571428573</v>
      </c>
      <c r="F56" s="34">
        <v>291.24031007751938</v>
      </c>
      <c r="G56" s="34">
        <v>18502.325581395351</v>
      </c>
      <c r="H56" s="34">
        <v>2009.9007751937986</v>
      </c>
      <c r="I56" s="34">
        <v>0</v>
      </c>
      <c r="J56" s="34">
        <v>915.86511627906987</v>
      </c>
      <c r="K56" s="34">
        <v>2.2271317829457367</v>
      </c>
      <c r="L56" s="34">
        <v>193.93178294573644</v>
      </c>
      <c r="M56" s="34">
        <v>163.95116279069768</v>
      </c>
      <c r="N56" s="34">
        <v>55.164341085271325</v>
      </c>
      <c r="O56" s="34">
        <v>27.924806201550389</v>
      </c>
      <c r="P56" s="34">
        <v>6.3239255182105625</v>
      </c>
      <c r="Q56" s="35">
        <v>1.1828631138975967</v>
      </c>
      <c r="R56" s="35">
        <v>1.9754601226993866</v>
      </c>
      <c r="S56" s="35">
        <v>63.529411764705884</v>
      </c>
      <c r="T56" s="12">
        <v>-14.32</v>
      </c>
      <c r="U56" s="12">
        <v>-47.7</v>
      </c>
      <c r="V56" s="12">
        <v>-34</v>
      </c>
      <c r="W56" s="12">
        <v>-31.2</v>
      </c>
      <c r="X56" s="12">
        <v>-31.4</v>
      </c>
      <c r="Y56" s="12">
        <v>-30.3</v>
      </c>
      <c r="Z56" s="3"/>
      <c r="AA56" s="105">
        <f>(T56+1000)/(U56+1000)</f>
        <v>1.0350519794182504</v>
      </c>
    </row>
    <row r="57" spans="1:27" s="20" customFormat="1" ht="12">
      <c r="A57" s="20">
        <v>3440</v>
      </c>
      <c r="B57" s="21">
        <v>1048.5119999999999</v>
      </c>
      <c r="C57" s="20">
        <v>439</v>
      </c>
      <c r="D57" s="21">
        <v>0.20904761904761904</v>
      </c>
      <c r="E57" s="21">
        <v>0.29095238095238096</v>
      </c>
      <c r="F57" s="34">
        <v>292.27790432801822</v>
      </c>
      <c r="G57" s="34">
        <v>13764.89749430524</v>
      </c>
      <c r="H57" s="34">
        <v>1712.3309794988611</v>
      </c>
      <c r="I57" s="34">
        <v>0</v>
      </c>
      <c r="J57" s="34">
        <v>862.77653758542147</v>
      </c>
      <c r="K57" s="34">
        <v>0.97425968109339411</v>
      </c>
      <c r="L57" s="34">
        <v>197.9138952164009</v>
      </c>
      <c r="M57" s="34">
        <v>169.79954441913441</v>
      </c>
      <c r="N57" s="34">
        <v>64.440318906605924</v>
      </c>
      <c r="O57" s="34">
        <v>29.645330296127568</v>
      </c>
      <c r="P57" s="34">
        <v>5.3453680683169393</v>
      </c>
      <c r="Q57" s="35">
        <v>1.1655737704918032</v>
      </c>
      <c r="R57" s="35">
        <v>2.173708920187793</v>
      </c>
      <c r="S57" s="35">
        <v>47.095238095238095</v>
      </c>
      <c r="T57" s="12"/>
      <c r="U57" s="12"/>
      <c r="V57" s="12" t="s">
        <v>156</v>
      </c>
      <c r="W57" s="12" t="s">
        <v>156</v>
      </c>
      <c r="X57" s="12" t="s">
        <v>156</v>
      </c>
      <c r="Y57" s="12" t="s">
        <v>156</v>
      </c>
      <c r="Z57" s="3"/>
    </row>
    <row r="58" spans="1:27" s="20" customFormat="1" ht="12">
      <c r="A58" s="20">
        <v>3500</v>
      </c>
      <c r="B58" s="21">
        <v>1066.8</v>
      </c>
      <c r="C58" s="20">
        <v>482</v>
      </c>
      <c r="D58" s="21">
        <v>0.22952380952380952</v>
      </c>
      <c r="E58" s="21">
        <v>0.27047619047619048</v>
      </c>
      <c r="F58" s="34">
        <v>235.68464730290458</v>
      </c>
      <c r="G58" s="34">
        <v>12726.970954356848</v>
      </c>
      <c r="H58" s="34">
        <v>1932.6141078838175</v>
      </c>
      <c r="I58" s="34">
        <v>0</v>
      </c>
      <c r="J58" s="34">
        <v>973.61327800829895</v>
      </c>
      <c r="K58" s="34">
        <v>0.82489626556016593</v>
      </c>
      <c r="L58" s="34">
        <v>233.68132780082991</v>
      </c>
      <c r="M58" s="34">
        <v>168.27883817427389</v>
      </c>
      <c r="N58" s="34">
        <v>62.102904564315359</v>
      </c>
      <c r="O58" s="34">
        <v>23.568464730290458</v>
      </c>
      <c r="P58" s="34">
        <v>4.3792068769767258</v>
      </c>
      <c r="Q58" s="35">
        <v>1.3886554621848739</v>
      </c>
      <c r="R58" s="35">
        <v>2.6349999999999998</v>
      </c>
      <c r="S58" s="35">
        <v>54</v>
      </c>
      <c r="T58" s="12"/>
      <c r="U58" s="12">
        <v>-46.7</v>
      </c>
      <c r="V58" s="12">
        <v>-34.5</v>
      </c>
      <c r="W58" s="12">
        <v>-31.7</v>
      </c>
      <c r="X58" s="12">
        <v>-31.8</v>
      </c>
      <c r="Y58" s="12">
        <v>-30.7</v>
      </c>
      <c r="Z58" s="3"/>
    </row>
    <row r="59" spans="1:27" s="20" customFormat="1" ht="12">
      <c r="A59" s="20">
        <v>3560</v>
      </c>
      <c r="B59" s="21">
        <v>1085.088</v>
      </c>
      <c r="C59" s="20">
        <v>381</v>
      </c>
      <c r="D59" s="21">
        <v>0.18142857142857141</v>
      </c>
      <c r="E59" s="21">
        <v>0.31857142857142862</v>
      </c>
      <c r="F59" s="34">
        <v>316.06299212598429</v>
      </c>
      <c r="G59" s="34">
        <v>4442.4409448818906</v>
      </c>
      <c r="H59" s="34">
        <v>1140.6362204724412</v>
      </c>
      <c r="I59" s="34">
        <v>1.0535433070866145</v>
      </c>
      <c r="J59" s="34">
        <v>883.57165354330721</v>
      </c>
      <c r="K59" s="34">
        <v>1.4047244094488192</v>
      </c>
      <c r="L59" s="34">
        <v>244.07086614173235</v>
      </c>
      <c r="M59" s="34">
        <v>176.46850393700791</v>
      </c>
      <c r="N59" s="34">
        <v>65.846456692913407</v>
      </c>
      <c r="O59" s="34">
        <v>24.758267716535439</v>
      </c>
      <c r="P59" s="34">
        <v>2.1946564885496183</v>
      </c>
      <c r="Q59" s="35">
        <v>1.3830845771144278</v>
      </c>
      <c r="R59" s="35">
        <v>2.6595744680851063</v>
      </c>
      <c r="S59" s="35">
        <v>14.055555555555555</v>
      </c>
      <c r="T59" s="12"/>
      <c r="U59" s="12"/>
      <c r="V59" s="12" t="s">
        <v>156</v>
      </c>
      <c r="W59" s="12" t="s">
        <v>156</v>
      </c>
      <c r="X59" s="12" t="s">
        <v>156</v>
      </c>
      <c r="Y59" s="12" t="s">
        <v>156</v>
      </c>
      <c r="Z59" s="3"/>
    </row>
    <row r="60" spans="1:27" s="20" customFormat="1" ht="12">
      <c r="A60" s="20">
        <v>3620</v>
      </c>
      <c r="B60" s="21">
        <v>1103.376</v>
      </c>
      <c r="C60" s="20">
        <v>385</v>
      </c>
      <c r="D60" s="21">
        <v>0.18333333333333332</v>
      </c>
      <c r="E60" s="21">
        <v>0.31666666666666665</v>
      </c>
      <c r="F60" s="34">
        <v>328.18181818181819</v>
      </c>
      <c r="G60" s="34">
        <v>7030</v>
      </c>
      <c r="H60" s="34">
        <v>1312.0363636363636</v>
      </c>
      <c r="I60" s="34">
        <v>1.3818181818181821</v>
      </c>
      <c r="J60" s="34">
        <v>852.06363636363642</v>
      </c>
      <c r="K60" s="34">
        <v>1.9</v>
      </c>
      <c r="L60" s="34">
        <v>238.36363636363635</v>
      </c>
      <c r="M60" s="34">
        <v>156.31818181818181</v>
      </c>
      <c r="N60" s="34">
        <v>62.354545454545459</v>
      </c>
      <c r="O60" s="34">
        <v>21.245454545454546</v>
      </c>
      <c r="P60" s="34">
        <v>3.2484635645302893</v>
      </c>
      <c r="Q60" s="35">
        <v>1.5248618784530388</v>
      </c>
      <c r="R60" s="35">
        <v>2.934959349593496</v>
      </c>
      <c r="S60" s="35">
        <v>21.421052631578949</v>
      </c>
      <c r="T60" s="12">
        <v>-13.73</v>
      </c>
      <c r="U60" s="12">
        <v>-46.2</v>
      </c>
      <c r="V60" s="12">
        <v>-34.5</v>
      </c>
      <c r="W60" s="12">
        <v>-32.1</v>
      </c>
      <c r="X60" s="12">
        <v>-31.8</v>
      </c>
      <c r="Y60" s="12">
        <v>-31</v>
      </c>
      <c r="Z60" s="3"/>
      <c r="AA60" s="105">
        <f>(T60+1000)/(U60+1000)</f>
        <v>1.0340427762633677</v>
      </c>
    </row>
    <row r="61" spans="1:27" s="20" customFormat="1" ht="12">
      <c r="A61" s="20">
        <v>3680</v>
      </c>
      <c r="B61" s="21">
        <v>1121.664</v>
      </c>
      <c r="C61" s="20">
        <v>464</v>
      </c>
      <c r="D61" s="21">
        <v>0.22095238095238093</v>
      </c>
      <c r="E61" s="21">
        <v>0.2790476190476191</v>
      </c>
      <c r="F61" s="34">
        <v>416.76724137931046</v>
      </c>
      <c r="G61" s="34">
        <v>4773.8793103448288</v>
      </c>
      <c r="H61" s="34">
        <v>1092.8142241379312</v>
      </c>
      <c r="I61" s="34">
        <v>1.0103448275862073</v>
      </c>
      <c r="J61" s="34">
        <v>955.02844827586239</v>
      </c>
      <c r="K61" s="34">
        <v>1.2629310344827589</v>
      </c>
      <c r="L61" s="34">
        <v>260.66896551724147</v>
      </c>
      <c r="M61" s="34">
        <v>156.09827586206902</v>
      </c>
      <c r="N61" s="34">
        <v>54.306034482758633</v>
      </c>
      <c r="O61" s="34">
        <v>16.544396551724144</v>
      </c>
      <c r="P61" s="34">
        <v>2.3311748381128585</v>
      </c>
      <c r="Q61" s="35">
        <v>1.6699029126213594</v>
      </c>
      <c r="R61" s="35">
        <v>3.282442748091603</v>
      </c>
      <c r="S61" s="35">
        <v>11.454545454545455</v>
      </c>
      <c r="T61" s="12"/>
      <c r="U61" s="12"/>
      <c r="V61" s="12" t="s">
        <v>156</v>
      </c>
      <c r="W61" s="12" t="s">
        <v>156</v>
      </c>
      <c r="X61" s="12" t="s">
        <v>156</v>
      </c>
      <c r="Y61" s="12" t="s">
        <v>156</v>
      </c>
      <c r="Z61" s="3"/>
    </row>
    <row r="62" spans="1:27" s="20" customFormat="1" ht="12">
      <c r="A62" s="20">
        <v>3740</v>
      </c>
      <c r="B62" s="21">
        <v>1139.952</v>
      </c>
      <c r="C62" s="20">
        <v>463</v>
      </c>
      <c r="D62" s="21">
        <v>0.22047619047619046</v>
      </c>
      <c r="E62" s="21">
        <v>0.27952380952380951</v>
      </c>
      <c r="F62" s="34">
        <v>367.66738660907129</v>
      </c>
      <c r="G62" s="34">
        <v>7213.8876889848816</v>
      </c>
      <c r="H62" s="34">
        <v>1128.485313174946</v>
      </c>
      <c r="I62" s="34">
        <v>0.76069114470842336</v>
      </c>
      <c r="J62" s="34">
        <v>621.23110151187905</v>
      </c>
      <c r="K62" s="34">
        <v>1.0142548596112311</v>
      </c>
      <c r="L62" s="34">
        <v>146.81339092872568</v>
      </c>
      <c r="M62" s="34">
        <v>72.392440604751627</v>
      </c>
      <c r="N62" s="34">
        <v>23.074298056155506</v>
      </c>
      <c r="O62" s="34">
        <v>5.5784017278617712</v>
      </c>
      <c r="P62" s="34">
        <v>4.1228896456778497</v>
      </c>
      <c r="Q62" s="35">
        <v>2.0280210157618215</v>
      </c>
      <c r="R62" s="35">
        <v>4.1363636363636358</v>
      </c>
      <c r="S62" s="35">
        <v>19.620689655172413</v>
      </c>
      <c r="T62" s="12">
        <v>-15.95</v>
      </c>
      <c r="U62" s="12">
        <v>-46</v>
      </c>
      <c r="V62" s="12">
        <v>-35.9</v>
      </c>
      <c r="W62" s="12">
        <v>-32.700000000000003</v>
      </c>
      <c r="X62" s="12">
        <v>-32.1</v>
      </c>
      <c r="Y62" s="12">
        <v>-31.6</v>
      </c>
      <c r="Z62" s="3"/>
      <c r="AA62" s="105">
        <f>(T62+1000)/(U62+1000)</f>
        <v>1.0314989517819706</v>
      </c>
    </row>
    <row r="63" spans="1:27" s="20" customFormat="1" ht="12">
      <c r="A63" s="20">
        <v>3800</v>
      </c>
      <c r="B63" s="21">
        <v>1158.24</v>
      </c>
      <c r="C63" s="20">
        <v>598</v>
      </c>
      <c r="D63" s="21">
        <v>0.28476190476190477</v>
      </c>
      <c r="E63" s="21">
        <v>0.21523809523809523</v>
      </c>
      <c r="F63" s="34">
        <v>234.314381270903</v>
      </c>
      <c r="G63" s="34">
        <v>6016.5886287625417</v>
      </c>
      <c r="H63" s="34">
        <v>800.75050167224083</v>
      </c>
      <c r="I63" s="34">
        <v>0.37792642140468224</v>
      </c>
      <c r="J63" s="34">
        <v>417.68428093645485</v>
      </c>
      <c r="K63" s="34">
        <v>0.45351170568561872</v>
      </c>
      <c r="L63" s="34">
        <v>95.993311036789294</v>
      </c>
      <c r="M63" s="34">
        <v>44.670903010033442</v>
      </c>
      <c r="N63" s="34">
        <v>14.361204013377925</v>
      </c>
      <c r="O63" s="34">
        <v>3.023411371237458</v>
      </c>
      <c r="P63" s="34">
        <v>4.9379652605459059</v>
      </c>
      <c r="Q63" s="35">
        <v>2.1489001692047376</v>
      </c>
      <c r="R63" s="35">
        <v>4.75</v>
      </c>
      <c r="S63" s="35">
        <v>25.677419354838708</v>
      </c>
      <c r="T63" s="12"/>
      <c r="U63" s="12"/>
      <c r="V63" s="12" t="s">
        <v>156</v>
      </c>
      <c r="W63" s="12" t="s">
        <v>156</v>
      </c>
      <c r="X63" s="12" t="s">
        <v>156</v>
      </c>
      <c r="Y63" s="12" t="s">
        <v>156</v>
      </c>
      <c r="Z63" s="3"/>
    </row>
    <row r="64" spans="1:27" s="20" customFormat="1" ht="12">
      <c r="A64" s="20">
        <v>3860</v>
      </c>
      <c r="B64" s="21">
        <v>1176.528</v>
      </c>
      <c r="C64" s="20">
        <v>564</v>
      </c>
      <c r="D64" s="21">
        <v>0.26857142857142857</v>
      </c>
      <c r="E64" s="21">
        <v>0.23142857142857143</v>
      </c>
      <c r="F64" s="34">
        <v>112.02127659574468</v>
      </c>
      <c r="G64" s="34">
        <v>8617.021276595744</v>
      </c>
      <c r="H64" s="34">
        <v>1162.3499999999999</v>
      </c>
      <c r="I64" s="34">
        <v>0</v>
      </c>
      <c r="J64" s="34">
        <v>568.89574468085118</v>
      </c>
      <c r="K64" s="34">
        <v>0.60319148936170208</v>
      </c>
      <c r="L64" s="34">
        <v>129.68617021276594</v>
      </c>
      <c r="M64" s="34">
        <v>55.493617021276599</v>
      </c>
      <c r="N64" s="34">
        <v>19.21595744680851</v>
      </c>
      <c r="O64" s="34">
        <v>3.8776595744680851</v>
      </c>
      <c r="P64" s="34">
        <v>4.9773530436513855</v>
      </c>
      <c r="Q64" s="35">
        <v>2.3369565217391304</v>
      </c>
      <c r="R64" s="35">
        <v>4.9555555555555557</v>
      </c>
      <c r="S64" s="35">
        <v>76.92307692307692</v>
      </c>
      <c r="T64" s="12"/>
      <c r="U64" s="12">
        <v>-46.4</v>
      </c>
      <c r="V64" s="12">
        <v>-36.299999999999997</v>
      </c>
      <c r="W64" s="12">
        <v>-33</v>
      </c>
      <c r="X64" s="12">
        <v>-31.9</v>
      </c>
      <c r="Y64" s="12">
        <v>-31.8</v>
      </c>
      <c r="Z64" s="3"/>
    </row>
    <row r="65" spans="1:27" s="20" customFormat="1" ht="12">
      <c r="A65" s="20">
        <v>3920</v>
      </c>
      <c r="B65" s="21">
        <v>1194.816</v>
      </c>
      <c r="C65" s="20">
        <v>576</v>
      </c>
      <c r="D65" s="21">
        <v>0.2742857142857143</v>
      </c>
      <c r="E65" s="21">
        <v>0.2257142857142857</v>
      </c>
      <c r="F65" s="34">
        <v>164.58333333333331</v>
      </c>
      <c r="G65" s="34">
        <v>18927.083333333332</v>
      </c>
      <c r="H65" s="34">
        <v>2182.5395833333332</v>
      </c>
      <c r="I65" s="34">
        <v>0</v>
      </c>
      <c r="J65" s="34">
        <v>1148.8739583333331</v>
      </c>
      <c r="K65" s="34">
        <v>0.90520833333333339</v>
      </c>
      <c r="L65" s="34">
        <v>264.64999999999998</v>
      </c>
      <c r="M65" s="34">
        <v>122.12083333333334</v>
      </c>
      <c r="N65" s="34">
        <v>45.671875</v>
      </c>
      <c r="O65" s="34">
        <v>9.6281250000000007</v>
      </c>
      <c r="P65" s="34">
        <v>5.6813971296593637</v>
      </c>
      <c r="Q65" s="35">
        <v>2.1671159029649596</v>
      </c>
      <c r="R65" s="35">
        <v>4.7435897435897436</v>
      </c>
      <c r="S65" s="35">
        <v>115</v>
      </c>
      <c r="T65" s="12"/>
      <c r="U65" s="12"/>
      <c r="V65" s="12" t="s">
        <v>156</v>
      </c>
      <c r="W65" s="12" t="s">
        <v>156</v>
      </c>
      <c r="X65" s="12" t="s">
        <v>156</v>
      </c>
      <c r="Y65" s="12" t="s">
        <v>156</v>
      </c>
      <c r="Z65" s="3"/>
    </row>
    <row r="66" spans="1:27" s="20" customFormat="1" thickBot="1">
      <c r="A66" s="112">
        <v>3980</v>
      </c>
      <c r="B66" s="114">
        <v>1213.104</v>
      </c>
      <c r="C66" s="112">
        <v>562</v>
      </c>
      <c r="D66" s="114">
        <v>0.26761904761904759</v>
      </c>
      <c r="E66" s="114">
        <v>0.23238095238095241</v>
      </c>
      <c r="F66" s="115">
        <v>468.89679715302498</v>
      </c>
      <c r="G66" s="115">
        <v>14414.234875444843</v>
      </c>
      <c r="H66" s="115">
        <v>1230.4199288256232</v>
      </c>
      <c r="I66" s="115">
        <v>0.60782918149466203</v>
      </c>
      <c r="J66" s="115">
        <v>549.91174377224206</v>
      </c>
      <c r="K66" s="115">
        <v>0.78149466192170847</v>
      </c>
      <c r="L66" s="115">
        <v>118.09252669039148</v>
      </c>
      <c r="M66" s="115">
        <v>54.878291814946635</v>
      </c>
      <c r="N66" s="115">
        <v>19.797864768683279</v>
      </c>
      <c r="O66" s="115">
        <v>4.6021352313167272</v>
      </c>
      <c r="P66" s="115">
        <v>8.0963761400770604</v>
      </c>
      <c r="Q66" s="113">
        <v>2.1518987341772151</v>
      </c>
      <c r="R66" s="113">
        <v>4.3018867924528301</v>
      </c>
      <c r="S66" s="113">
        <v>30.74074074074074</v>
      </c>
      <c r="T66" s="116">
        <v>-17.59</v>
      </c>
      <c r="U66" s="116">
        <v>-46.9</v>
      </c>
      <c r="V66" s="116">
        <v>-37.200000000000003</v>
      </c>
      <c r="W66" s="116">
        <v>-33.4</v>
      </c>
      <c r="X66" s="116">
        <v>-32</v>
      </c>
      <c r="Y66" s="116">
        <v>-32.5</v>
      </c>
      <c r="Z66" s="117">
        <v>-188</v>
      </c>
      <c r="AA66" s="118">
        <f>(T66+1000)/(U66+1000)</f>
        <v>1.0307522820270696</v>
      </c>
    </row>
    <row r="68" spans="1:27">
      <c r="A68" s="32" t="s">
        <v>51</v>
      </c>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Y20"/>
  <sheetViews>
    <sheetView workbookViewId="0"/>
  </sheetViews>
  <sheetFormatPr baseColWidth="10" defaultRowHeight="13"/>
  <cols>
    <col min="1" max="1" width="6.140625" customWidth="1"/>
    <col min="2" max="2" width="4.85546875" style="8" bestFit="1" customWidth="1"/>
    <col min="3" max="3" width="7.5703125" bestFit="1" customWidth="1"/>
    <col min="4" max="4" width="3.85546875" bestFit="1" customWidth="1"/>
    <col min="5" max="5" width="5" bestFit="1" customWidth="1"/>
    <col min="6" max="9" width="3.85546875" bestFit="1" customWidth="1"/>
    <col min="10" max="10" width="5" bestFit="1" customWidth="1"/>
    <col min="11" max="12" width="3.85546875" bestFit="1" customWidth="1"/>
    <col min="13" max="13" width="6.28515625" bestFit="1" customWidth="1"/>
    <col min="14" max="15" width="4" bestFit="1" customWidth="1"/>
    <col min="16" max="16" width="3.85546875" bestFit="1" customWidth="1"/>
    <col min="17" max="17" width="4.28515625" bestFit="1" customWidth="1"/>
    <col min="18" max="18" width="7.42578125" bestFit="1" customWidth="1"/>
    <col min="19" max="24" width="5.85546875" bestFit="1" customWidth="1"/>
    <col min="25" max="25" width="6.7109375" bestFit="1" customWidth="1"/>
  </cols>
  <sheetData>
    <row r="1" spans="1:25" s="68" customFormat="1" ht="14" thickBot="1">
      <c r="A1" s="66" t="s">
        <v>31</v>
      </c>
      <c r="B1" s="67"/>
    </row>
    <row r="2" spans="1:25" ht="14">
      <c r="A2" s="106" t="s">
        <v>53</v>
      </c>
      <c r="B2" s="109" t="s">
        <v>54</v>
      </c>
      <c r="C2" s="106" t="s">
        <v>201</v>
      </c>
      <c r="D2" s="106" t="s">
        <v>127</v>
      </c>
      <c r="E2" s="106" t="s">
        <v>130</v>
      </c>
      <c r="F2" s="106" t="s">
        <v>131</v>
      </c>
      <c r="G2" s="106" t="s">
        <v>133</v>
      </c>
      <c r="H2" s="106" t="s">
        <v>303</v>
      </c>
      <c r="I2" s="106" t="s">
        <v>304</v>
      </c>
      <c r="J2" s="107" t="s">
        <v>56</v>
      </c>
      <c r="K2" s="106" t="s">
        <v>278</v>
      </c>
      <c r="L2" s="106" t="s">
        <v>279</v>
      </c>
      <c r="M2" s="107" t="s">
        <v>231</v>
      </c>
      <c r="N2" s="107" t="s">
        <v>232</v>
      </c>
      <c r="O2" s="107" t="s">
        <v>233</v>
      </c>
      <c r="P2" s="107" t="s">
        <v>57</v>
      </c>
      <c r="Q2" s="107" t="s">
        <v>234</v>
      </c>
      <c r="R2" s="106" t="s">
        <v>40</v>
      </c>
      <c r="S2" s="109" t="s">
        <v>187</v>
      </c>
      <c r="T2" s="109" t="s">
        <v>101</v>
      </c>
      <c r="U2" s="106" t="s">
        <v>255</v>
      </c>
      <c r="V2" s="111" t="s">
        <v>281</v>
      </c>
      <c r="W2" s="111" t="s">
        <v>282</v>
      </c>
      <c r="X2" s="111" t="s">
        <v>208</v>
      </c>
      <c r="Y2" s="110" t="s">
        <v>41</v>
      </c>
    </row>
    <row r="3" spans="1:25" s="68" customFormat="1" ht="14" thickBot="1">
      <c r="A3" s="65" t="s">
        <v>55</v>
      </c>
      <c r="B3" s="7" t="s">
        <v>151</v>
      </c>
      <c r="C3" s="4" t="s">
        <v>286</v>
      </c>
      <c r="D3" s="4" t="s">
        <v>286</v>
      </c>
      <c r="E3" s="4" t="s">
        <v>286</v>
      </c>
      <c r="F3" s="4" t="s">
        <v>286</v>
      </c>
      <c r="G3" s="4" t="s">
        <v>286</v>
      </c>
      <c r="H3" s="4" t="s">
        <v>286</v>
      </c>
      <c r="I3" s="4" t="s">
        <v>286</v>
      </c>
      <c r="J3" s="4" t="s">
        <v>286</v>
      </c>
      <c r="K3" s="4" t="s">
        <v>286</v>
      </c>
      <c r="L3" s="4" t="s">
        <v>286</v>
      </c>
      <c r="M3" s="4" t="s">
        <v>286</v>
      </c>
      <c r="N3" s="4" t="s">
        <v>286</v>
      </c>
      <c r="O3" s="4" t="s">
        <v>286</v>
      </c>
      <c r="P3" s="4" t="s">
        <v>286</v>
      </c>
      <c r="Q3" s="4" t="s">
        <v>286</v>
      </c>
      <c r="R3" s="7" t="s">
        <v>271</v>
      </c>
      <c r="S3" s="7" t="s">
        <v>271</v>
      </c>
      <c r="T3" s="7" t="s">
        <v>271</v>
      </c>
      <c r="U3" s="7" t="s">
        <v>271</v>
      </c>
      <c r="V3" s="7" t="s">
        <v>118</v>
      </c>
      <c r="W3" s="7" t="s">
        <v>118</v>
      </c>
      <c r="X3" s="7" t="s">
        <v>118</v>
      </c>
      <c r="Y3" s="4"/>
    </row>
    <row r="4" spans="1:25" s="20" customFormat="1" thickTop="1">
      <c r="A4" s="20">
        <v>160</v>
      </c>
      <c r="B4" s="35">
        <f>A4/3.28</f>
        <v>48.780487804878049</v>
      </c>
      <c r="C4" s="34">
        <v>999366.12415741885</v>
      </c>
      <c r="D4" s="34">
        <v>617.83048113512257</v>
      </c>
      <c r="E4" s="34">
        <v>9.0142480034468715</v>
      </c>
      <c r="F4" s="35">
        <v>3.3119765136259853</v>
      </c>
      <c r="G4" s="35">
        <v>0.17522077579733805</v>
      </c>
      <c r="H4" s="35">
        <v>6.0770211259192387E-2</v>
      </c>
      <c r="I4" s="35">
        <v>7.0898579802391129E-2</v>
      </c>
      <c r="J4" s="35">
        <v>4.0513474172794925E-2</v>
      </c>
      <c r="K4" s="35">
        <v>2.4814502930836895</v>
      </c>
      <c r="L4" s="35">
        <v>0.89028359494716847</v>
      </c>
      <c r="M4" s="35">
        <v>0</v>
      </c>
      <c r="N4" s="35">
        <v>0</v>
      </c>
      <c r="O4" s="35">
        <v>0</v>
      </c>
      <c r="P4" s="35">
        <v>0</v>
      </c>
      <c r="Q4" s="35">
        <v>0</v>
      </c>
      <c r="R4" s="34">
        <f>E4/F4+G4</f>
        <v>2.8969333140236375</v>
      </c>
      <c r="S4" s="35">
        <f>H4/I4</f>
        <v>0.85714285714285698</v>
      </c>
      <c r="T4" s="35">
        <f>K4/L4</f>
        <v>2.7872582480091017</v>
      </c>
      <c r="U4" s="35">
        <f>E4/D4</f>
        <v>1.4590163934426232E-2</v>
      </c>
      <c r="V4" s="20">
        <v>-13.65</v>
      </c>
      <c r="W4" s="20">
        <v>-41.67</v>
      </c>
      <c r="Y4" s="105">
        <f>(V4+1000)/(W4+1000)</f>
        <v>1.0292383625682175</v>
      </c>
    </row>
    <row r="5" spans="1:25" s="20" customFormat="1" ht="12">
      <c r="A5" s="20">
        <v>710</v>
      </c>
      <c r="B5" s="35">
        <f t="shared" ref="B5:B18" si="0">A5/3.28</f>
        <v>216.46341463414635</v>
      </c>
      <c r="C5" s="34">
        <v>998270.85084323864</v>
      </c>
      <c r="D5" s="34">
        <v>525.6168868989721</v>
      </c>
      <c r="E5" s="34">
        <v>1199.6904517770433</v>
      </c>
      <c r="F5" s="35">
        <v>1.1425145690418497</v>
      </c>
      <c r="G5" s="35">
        <v>0.27183621440767453</v>
      </c>
      <c r="H5" s="35">
        <v>6.5200568031361053E-2</v>
      </c>
      <c r="I5" s="35">
        <v>7.4228338989549503E-2</v>
      </c>
      <c r="J5" s="35">
        <v>7.1219082003486672E-2</v>
      </c>
      <c r="K5" s="35">
        <v>1.4695204948606759</v>
      </c>
      <c r="L5" s="35">
        <v>0.74729881820559974</v>
      </c>
      <c r="M5" s="35">
        <v>0</v>
      </c>
      <c r="N5" s="35">
        <v>0</v>
      </c>
      <c r="O5" s="35">
        <v>0</v>
      </c>
      <c r="P5" s="35">
        <v>0</v>
      </c>
      <c r="Q5" s="35">
        <v>0</v>
      </c>
      <c r="R5" s="34">
        <f t="shared" ref="R5:R18" si="1">E5/F5+G5</f>
        <v>1050.315734370685</v>
      </c>
      <c r="S5" s="35">
        <f>H5/I5</f>
        <v>0.8783783783783784</v>
      </c>
      <c r="T5" s="35">
        <f t="shared" ref="T5:T18" si="2">K5/L5</f>
        <v>1.9664429530201342</v>
      </c>
      <c r="U5" s="35">
        <f t="shared" ref="U5:U18" si="3">E5/D5</f>
        <v>2.2824427480916034</v>
      </c>
      <c r="V5" s="20">
        <v>-14.18</v>
      </c>
      <c r="W5" s="20">
        <v>-50.47</v>
      </c>
      <c r="Y5" s="105">
        <f t="shared" ref="Y5:Y18" si="4">(V5+1000)/(W5+1000)</f>
        <v>1.0382189083020021</v>
      </c>
    </row>
    <row r="6" spans="1:25" s="20" customFormat="1" ht="12">
      <c r="A6" s="20">
        <v>781</v>
      </c>
      <c r="B6" s="35">
        <f t="shared" si="0"/>
        <v>238.10975609756099</v>
      </c>
      <c r="C6" s="34">
        <v>993223.956976783</v>
      </c>
      <c r="D6" s="34">
        <v>496.5617192050712</v>
      </c>
      <c r="E6" s="34">
        <v>6274.3689297126602</v>
      </c>
      <c r="F6" s="35">
        <v>2.6918872146380175</v>
      </c>
      <c r="G6" s="35">
        <v>0.47344244887770953</v>
      </c>
      <c r="H6" s="35">
        <v>0.18394897695248588</v>
      </c>
      <c r="I6" s="35">
        <v>0.20907861861266153</v>
      </c>
      <c r="J6" s="35">
        <v>4.4228169321909171E-2</v>
      </c>
      <c r="K6" s="35">
        <v>0.99211825274373533</v>
      </c>
      <c r="L6" s="35">
        <v>0.51767061819961879</v>
      </c>
      <c r="M6" s="35">
        <v>0</v>
      </c>
      <c r="N6" s="35">
        <v>0</v>
      </c>
      <c r="O6" s="35">
        <v>0</v>
      </c>
      <c r="P6" s="35">
        <v>0</v>
      </c>
      <c r="Q6" s="35">
        <v>0</v>
      </c>
      <c r="R6" s="34">
        <f t="shared" si="1"/>
        <v>2331.3173558170629</v>
      </c>
      <c r="S6" s="35">
        <f>H6/I6</f>
        <v>0.8798076923076924</v>
      </c>
      <c r="T6" s="35">
        <f t="shared" si="2"/>
        <v>1.9165048543689318</v>
      </c>
      <c r="U6" s="35">
        <f t="shared" si="3"/>
        <v>12.635627530364371</v>
      </c>
      <c r="V6" s="20">
        <v>-13.85</v>
      </c>
      <c r="W6" s="20">
        <v>-52.73</v>
      </c>
      <c r="Y6" s="105">
        <f t="shared" si="4"/>
        <v>1.0410442640429867</v>
      </c>
    </row>
    <row r="7" spans="1:25" s="20" customFormat="1" ht="12">
      <c r="A7" s="20">
        <v>850</v>
      </c>
      <c r="B7" s="35">
        <f t="shared" si="0"/>
        <v>259.14634146341467</v>
      </c>
      <c r="C7" s="34">
        <v>992166.51903442701</v>
      </c>
      <c r="D7" s="34">
        <v>543.99725022562575</v>
      </c>
      <c r="E7" s="34">
        <v>7278.0999947007012</v>
      </c>
      <c r="F7" s="35">
        <v>2.3489419159465097</v>
      </c>
      <c r="G7" s="35">
        <v>0.78432135892049559</v>
      </c>
      <c r="H7" s="35">
        <v>0.12267590485679547</v>
      </c>
      <c r="I7" s="35">
        <v>0.13172576669049349</v>
      </c>
      <c r="J7" s="35">
        <v>3.7204987538536329E-2</v>
      </c>
      <c r="K7" s="35">
        <v>5.8854268125149494</v>
      </c>
      <c r="L7" s="35">
        <v>2.0734239001205923</v>
      </c>
      <c r="M7" s="35">
        <v>0</v>
      </c>
      <c r="N7" s="35">
        <v>0</v>
      </c>
      <c r="O7" s="35">
        <v>0</v>
      </c>
      <c r="P7" s="35">
        <v>0</v>
      </c>
      <c r="Q7" s="35">
        <v>0</v>
      </c>
      <c r="R7" s="34">
        <f t="shared" si="1"/>
        <v>3099.2432254685095</v>
      </c>
      <c r="S7" s="35">
        <f>H7/I7</f>
        <v>0.93129770992366412</v>
      </c>
      <c r="T7" s="35">
        <f t="shared" si="2"/>
        <v>2.8385063045586807</v>
      </c>
      <c r="U7" s="35">
        <f t="shared" si="3"/>
        <v>13.378927911275417</v>
      </c>
      <c r="V7" s="20">
        <v>-13.31</v>
      </c>
      <c r="W7" s="20">
        <v>-51.55</v>
      </c>
      <c r="Y7" s="105">
        <f t="shared" si="4"/>
        <v>1.040318414254837</v>
      </c>
    </row>
    <row r="8" spans="1:25" s="20" customFormat="1" ht="12">
      <c r="A8" s="20">
        <v>1004</v>
      </c>
      <c r="B8" s="35">
        <f t="shared" si="0"/>
        <v>306.09756097560978</v>
      </c>
      <c r="C8" s="34">
        <v>993967.149823874</v>
      </c>
      <c r="D8" s="34">
        <v>525.40985222204176</v>
      </c>
      <c r="E8" s="34">
        <v>5501.7630899663036</v>
      </c>
      <c r="F8" s="35">
        <v>3.0642223442567933</v>
      </c>
      <c r="G8" s="35">
        <v>0.19452196818907652</v>
      </c>
      <c r="H8" s="35">
        <v>6.8182957921944357E-2</v>
      </c>
      <c r="I8" s="35">
        <v>8.7234078517781741E-2</v>
      </c>
      <c r="J8" s="35">
        <v>3.9104931749350438E-2</v>
      </c>
      <c r="K8" s="35">
        <v>1.3506241811891035</v>
      </c>
      <c r="L8" s="35">
        <v>0.87334347573549309</v>
      </c>
      <c r="M8" s="35">
        <v>0</v>
      </c>
      <c r="N8" s="35">
        <v>0</v>
      </c>
      <c r="O8" s="35">
        <v>0</v>
      </c>
      <c r="P8" s="35">
        <v>0</v>
      </c>
      <c r="Q8" s="35">
        <v>0</v>
      </c>
      <c r="R8" s="34">
        <f t="shared" si="1"/>
        <v>1795.6788151619062</v>
      </c>
      <c r="S8" s="35">
        <f>H8/I8</f>
        <v>0.7816091954022989</v>
      </c>
      <c r="T8" s="35">
        <f t="shared" si="2"/>
        <v>1.5464982778415615</v>
      </c>
      <c r="U8" s="35">
        <f t="shared" si="3"/>
        <v>10.471374045801527</v>
      </c>
      <c r="V8" s="20">
        <v>-15.68</v>
      </c>
      <c r="W8" s="20">
        <v>-53.69</v>
      </c>
      <c r="Y8" s="105">
        <f t="shared" si="4"/>
        <v>1.040166541619554</v>
      </c>
    </row>
    <row r="9" spans="1:25" s="20" customFormat="1" ht="12">
      <c r="A9" s="20">
        <v>1150</v>
      </c>
      <c r="B9" s="35">
        <f t="shared" si="0"/>
        <v>350.60975609756099</v>
      </c>
      <c r="C9" s="34">
        <v>993354.77446455299</v>
      </c>
      <c r="D9" s="34">
        <v>561.36516523315834</v>
      </c>
      <c r="E9" s="34">
        <v>6077.4318336442821</v>
      </c>
      <c r="F9" s="35">
        <v>2.5211130897388796</v>
      </c>
      <c r="G9" s="35">
        <v>0.37424344348877225</v>
      </c>
      <c r="H9" s="35">
        <v>0</v>
      </c>
      <c r="I9" s="35">
        <v>0.86116233232900274</v>
      </c>
      <c r="J9" s="35">
        <v>4.1247261244730278E-2</v>
      </c>
      <c r="K9" s="35">
        <v>1.857132786774929</v>
      </c>
      <c r="L9" s="35">
        <v>0.77363765602920931</v>
      </c>
      <c r="M9" s="35">
        <v>0</v>
      </c>
      <c r="N9" s="35">
        <v>0</v>
      </c>
      <c r="O9" s="35">
        <v>0</v>
      </c>
      <c r="P9" s="35">
        <v>0</v>
      </c>
      <c r="Q9" s="35">
        <v>0</v>
      </c>
      <c r="R9" s="34">
        <f t="shared" si="1"/>
        <v>2410.9887685831536</v>
      </c>
      <c r="S9" s="35"/>
      <c r="T9" s="35">
        <f t="shared" si="2"/>
        <v>2.4005201560468139</v>
      </c>
      <c r="U9" s="35">
        <f t="shared" si="3"/>
        <v>10.826164874551971</v>
      </c>
      <c r="V9" s="20">
        <v>-15.09</v>
      </c>
      <c r="W9" s="20">
        <v>-52.29</v>
      </c>
      <c r="Y9" s="105">
        <f t="shared" si="4"/>
        <v>1.0392525139546906</v>
      </c>
    </row>
    <row r="10" spans="1:25" s="20" customFormat="1" ht="12">
      <c r="A10" s="20">
        <v>1525</v>
      </c>
      <c r="B10" s="35">
        <f t="shared" si="0"/>
        <v>464.93902439024396</v>
      </c>
      <c r="C10" s="34">
        <v>999393.02131671226</v>
      </c>
      <c r="D10" s="34">
        <v>573.99276181408027</v>
      </c>
      <c r="E10" s="34">
        <v>18.157943255981447</v>
      </c>
      <c r="F10" s="35">
        <v>3.2038682100553935</v>
      </c>
      <c r="G10" s="35">
        <v>9.0789716279907243E-2</v>
      </c>
      <c r="H10" s="35">
        <v>0</v>
      </c>
      <c r="I10" s="35">
        <v>0</v>
      </c>
      <c r="J10" s="35">
        <v>2.7236914883972171E-2</v>
      </c>
      <c r="K10" s="35">
        <v>9.3563846499571071</v>
      </c>
      <c r="L10" s="35">
        <v>2.1496987265831367</v>
      </c>
      <c r="M10" s="35">
        <v>0</v>
      </c>
      <c r="N10" s="35">
        <v>0</v>
      </c>
      <c r="O10" s="35">
        <v>0</v>
      </c>
      <c r="P10" s="35">
        <v>0</v>
      </c>
      <c r="Q10" s="35">
        <v>0</v>
      </c>
      <c r="R10" s="34">
        <f t="shared" si="1"/>
        <v>5.7582960135091259</v>
      </c>
      <c r="S10" s="35"/>
      <c r="T10" s="35">
        <f t="shared" si="2"/>
        <v>4.3524167057719385</v>
      </c>
      <c r="U10" s="35">
        <f t="shared" si="3"/>
        <v>3.1634446397188043E-2</v>
      </c>
      <c r="V10" s="20">
        <v>-13.29</v>
      </c>
      <c r="W10" s="20">
        <v>-39.44</v>
      </c>
      <c r="Y10" s="105">
        <f t="shared" si="4"/>
        <v>1.0272237028400102</v>
      </c>
    </row>
    <row r="11" spans="1:25" s="20" customFormat="1" ht="12">
      <c r="A11" s="20">
        <v>1675</v>
      </c>
      <c r="B11" s="35">
        <f t="shared" si="0"/>
        <v>510.67073170731709</v>
      </c>
      <c r="C11" s="34">
        <v>987929.2552991386</v>
      </c>
      <c r="D11" s="34">
        <v>543.0392893541682</v>
      </c>
      <c r="E11" s="34">
        <v>11502.376651172177</v>
      </c>
      <c r="F11" s="35">
        <v>6.1192482883705805</v>
      </c>
      <c r="G11" s="35">
        <v>1.2198271444196409</v>
      </c>
      <c r="H11" s="35">
        <v>5.5309557249035649E-2</v>
      </c>
      <c r="I11" s="35">
        <v>6.2348955444367457E-2</v>
      </c>
      <c r="J11" s="35">
        <v>5.3298300621797988E-2</v>
      </c>
      <c r="K11" s="35">
        <v>13.72682648089703</v>
      </c>
      <c r="L11" s="35">
        <v>4.0919016081150188</v>
      </c>
      <c r="M11" s="35">
        <v>0</v>
      </c>
      <c r="N11" s="35">
        <v>0</v>
      </c>
      <c r="O11" s="35">
        <v>0</v>
      </c>
      <c r="P11" s="35">
        <v>0</v>
      </c>
      <c r="Q11" s="35">
        <v>0</v>
      </c>
      <c r="R11" s="34">
        <f t="shared" si="1"/>
        <v>1880.924017777123</v>
      </c>
      <c r="S11" s="35">
        <f t="shared" ref="S11:S18" si="5">H11/I11</f>
        <v>0.88709677419354838</v>
      </c>
      <c r="T11" s="35">
        <f t="shared" si="2"/>
        <v>3.3546325878594252</v>
      </c>
      <c r="U11" s="35">
        <f t="shared" si="3"/>
        <v>21.18148148148148</v>
      </c>
      <c r="V11" s="20">
        <v>-14.71</v>
      </c>
      <c r="W11" s="20">
        <v>-54.14</v>
      </c>
      <c r="Y11" s="105">
        <f t="shared" si="4"/>
        <v>1.0416869304125345</v>
      </c>
    </row>
    <row r="12" spans="1:25" s="20" customFormat="1" ht="12">
      <c r="A12" s="20">
        <v>1750</v>
      </c>
      <c r="B12" s="35">
        <f t="shared" si="0"/>
        <v>533.53658536585374</v>
      </c>
      <c r="C12" s="34">
        <v>979369.18293983175</v>
      </c>
      <c r="D12" s="34">
        <v>593.25237980954898</v>
      </c>
      <c r="E12" s="34">
        <v>20005.676862187775</v>
      </c>
      <c r="F12" s="35">
        <v>17.396371903533907</v>
      </c>
      <c r="G12" s="35">
        <v>1.5665884877004701</v>
      </c>
      <c r="H12" s="35">
        <v>0.30366477746183695</v>
      </c>
      <c r="I12" s="35">
        <v>0.11865047596190979</v>
      </c>
      <c r="J12" s="35">
        <v>0.12568906351897224</v>
      </c>
      <c r="K12" s="35">
        <v>9.3542828633359907</v>
      </c>
      <c r="L12" s="35">
        <v>3.0225705995042444</v>
      </c>
      <c r="M12" s="35">
        <v>0</v>
      </c>
      <c r="N12" s="35">
        <v>0</v>
      </c>
      <c r="O12" s="35">
        <v>0</v>
      </c>
      <c r="P12" s="35">
        <v>0</v>
      </c>
      <c r="Q12" s="35">
        <v>0</v>
      </c>
      <c r="R12" s="34">
        <f t="shared" si="1"/>
        <v>1151.5579184686267</v>
      </c>
      <c r="S12" s="35">
        <f t="shared" si="5"/>
        <v>2.5593220338983054</v>
      </c>
      <c r="T12" s="35">
        <f t="shared" si="2"/>
        <v>3.0948103792415171</v>
      </c>
      <c r="U12" s="35">
        <f t="shared" si="3"/>
        <v>33.722033898305085</v>
      </c>
      <c r="V12" s="20">
        <v>-14.8</v>
      </c>
      <c r="W12" s="20">
        <v>-54.21</v>
      </c>
      <c r="X12" s="20">
        <v>-48.48</v>
      </c>
      <c r="Y12" s="105">
        <f t="shared" si="4"/>
        <v>1.0416688694107572</v>
      </c>
    </row>
    <row r="13" spans="1:25" s="20" customFormat="1" ht="12">
      <c r="A13" s="20">
        <v>1825</v>
      </c>
      <c r="B13" s="35">
        <f t="shared" si="0"/>
        <v>556.40243902439033</v>
      </c>
      <c r="C13" s="34">
        <v>990867.07159456739</v>
      </c>
      <c r="D13" s="34">
        <v>547.62946962048625</v>
      </c>
      <c r="E13" s="34">
        <v>8573.8238837457393</v>
      </c>
      <c r="F13" s="35">
        <v>8.9009922249712137</v>
      </c>
      <c r="G13" s="35">
        <v>0.74695048981323686</v>
      </c>
      <c r="H13" s="35">
        <v>0.22247447203332255</v>
      </c>
      <c r="I13" s="35">
        <v>0.18220759926711033</v>
      </c>
      <c r="J13" s="35">
        <v>0.11073390010708363</v>
      </c>
      <c r="K13" s="35">
        <v>0.83654428171805895</v>
      </c>
      <c r="L13" s="35">
        <v>0.47514909864130428</v>
      </c>
      <c r="M13" s="35">
        <v>0</v>
      </c>
      <c r="N13" s="35">
        <v>0</v>
      </c>
      <c r="O13" s="35">
        <v>0</v>
      </c>
      <c r="P13" s="35">
        <v>0</v>
      </c>
      <c r="Q13" s="35">
        <v>0</v>
      </c>
      <c r="R13" s="34">
        <f t="shared" si="1"/>
        <v>963.99056053278991</v>
      </c>
      <c r="S13" s="35">
        <f t="shared" si="5"/>
        <v>1.2209944751381214</v>
      </c>
      <c r="T13" s="35">
        <f t="shared" si="2"/>
        <v>1.7605932203389829</v>
      </c>
      <c r="U13" s="35">
        <f t="shared" si="3"/>
        <v>15.656250000000004</v>
      </c>
      <c r="V13" s="20">
        <v>-14.43</v>
      </c>
      <c r="W13" s="20">
        <v>-54.22</v>
      </c>
      <c r="X13" s="20">
        <v>-43.94</v>
      </c>
      <c r="Y13" s="105">
        <f t="shared" si="4"/>
        <v>1.0420710947577663</v>
      </c>
    </row>
    <row r="14" spans="1:25" s="20" customFormat="1" ht="12">
      <c r="A14" s="20">
        <v>1970</v>
      </c>
      <c r="B14" s="35">
        <f t="shared" si="0"/>
        <v>600.60975609756099</v>
      </c>
      <c r="C14" s="34">
        <v>996264.74788655736</v>
      </c>
      <c r="D14" s="34">
        <v>578.88479247720875</v>
      </c>
      <c r="E14" s="34">
        <v>3138.6409842123662</v>
      </c>
      <c r="F14" s="35">
        <v>10.445051472596582</v>
      </c>
      <c r="G14" s="35">
        <v>1.858260384184651</v>
      </c>
      <c r="H14" s="35">
        <v>1.2673154918641669</v>
      </c>
      <c r="I14" s="35">
        <v>1.1979699177653347</v>
      </c>
      <c r="J14" s="35">
        <v>0.4623038273255487</v>
      </c>
      <c r="K14" s="35">
        <v>1.6090183207569639</v>
      </c>
      <c r="L14" s="35">
        <v>0.84219697238871682</v>
      </c>
      <c r="M14" s="35">
        <v>0</v>
      </c>
      <c r="N14" s="35">
        <v>0</v>
      </c>
      <c r="O14" s="35">
        <v>0</v>
      </c>
      <c r="P14" s="35">
        <v>0</v>
      </c>
      <c r="Q14" s="35">
        <v>0</v>
      </c>
      <c r="R14" s="34">
        <f t="shared" si="1"/>
        <v>302.34897528844709</v>
      </c>
      <c r="S14" s="35">
        <f t="shared" si="5"/>
        <v>1.0578859060402683</v>
      </c>
      <c r="T14" s="35">
        <f t="shared" si="2"/>
        <v>1.9105011933174227</v>
      </c>
      <c r="U14" s="35">
        <f t="shared" si="3"/>
        <v>5.421875</v>
      </c>
      <c r="V14" s="20">
        <v>-15.42</v>
      </c>
      <c r="W14" s="20">
        <v>-52.92</v>
      </c>
      <c r="X14" s="20">
        <v>-40.99</v>
      </c>
      <c r="Y14" s="105">
        <f t="shared" si="4"/>
        <v>1.0395953879292139</v>
      </c>
    </row>
    <row r="15" spans="1:25" s="20" customFormat="1" ht="12">
      <c r="A15" s="20">
        <v>2125</v>
      </c>
      <c r="B15" s="35">
        <f t="shared" si="0"/>
        <v>647.86585365853659</v>
      </c>
      <c r="C15" s="34">
        <v>988015.89454203681</v>
      </c>
      <c r="D15" s="34">
        <v>581.48068882230473</v>
      </c>
      <c r="E15" s="34">
        <v>11359.927043181957</v>
      </c>
      <c r="F15" s="35">
        <v>18.55925950254915</v>
      </c>
      <c r="G15" s="35">
        <v>3.0076587352877833</v>
      </c>
      <c r="H15" s="35">
        <v>0.65266194555744894</v>
      </c>
      <c r="I15" s="35">
        <v>1.876779050819577</v>
      </c>
      <c r="J15" s="35">
        <v>7.3186362558669393E-2</v>
      </c>
      <c r="K15" s="35">
        <v>13.403129877354125</v>
      </c>
      <c r="L15" s="35">
        <v>5.1250504849303828</v>
      </c>
      <c r="M15" s="35">
        <v>0</v>
      </c>
      <c r="N15" s="35">
        <v>0</v>
      </c>
      <c r="O15" s="35">
        <v>0</v>
      </c>
      <c r="P15" s="35">
        <v>0</v>
      </c>
      <c r="Q15" s="35">
        <v>0</v>
      </c>
      <c r="R15" s="34">
        <f t="shared" si="1"/>
        <v>615.09711422361966</v>
      </c>
      <c r="S15" s="35">
        <f t="shared" si="5"/>
        <v>0.34775641025641019</v>
      </c>
      <c r="T15" s="35">
        <f t="shared" si="2"/>
        <v>2.6152190923317682</v>
      </c>
      <c r="U15" s="35">
        <f t="shared" si="3"/>
        <v>19.536206896551725</v>
      </c>
      <c r="V15" s="20">
        <v>-12.05</v>
      </c>
      <c r="W15" s="20">
        <v>-52.71</v>
      </c>
      <c r="X15" s="20">
        <v>-44.35</v>
      </c>
      <c r="Y15" s="105">
        <f t="shared" si="4"/>
        <v>1.0429224419132475</v>
      </c>
    </row>
    <row r="16" spans="1:25" s="20" customFormat="1" ht="12">
      <c r="A16" s="20">
        <v>2275</v>
      </c>
      <c r="B16" s="35">
        <f t="shared" si="0"/>
        <v>693.59756097560978</v>
      </c>
      <c r="C16" s="34">
        <v>996634.22025886457</v>
      </c>
      <c r="D16" s="34">
        <v>739.48059869394444</v>
      </c>
      <c r="E16" s="34">
        <v>2611.8898635997575</v>
      </c>
      <c r="F16" s="35">
        <v>9.0018900165703499</v>
      </c>
      <c r="G16" s="35">
        <v>1.586907205655627</v>
      </c>
      <c r="H16" s="35">
        <v>0.14729081501953054</v>
      </c>
      <c r="I16" s="35">
        <v>0.47516420461780057</v>
      </c>
      <c r="J16" s="35">
        <v>5.6495107130778842E-2</v>
      </c>
      <c r="K16" s="35">
        <v>1.7553836858491998</v>
      </c>
      <c r="L16" s="35">
        <v>1.3861478071016096</v>
      </c>
      <c r="M16" s="35">
        <v>0</v>
      </c>
      <c r="N16" s="35">
        <v>0</v>
      </c>
      <c r="O16" s="35">
        <v>0</v>
      </c>
      <c r="P16" s="35">
        <v>0</v>
      </c>
      <c r="Q16" s="35">
        <v>0</v>
      </c>
      <c r="R16" s="34">
        <f t="shared" si="1"/>
        <v>291.73596021473327</v>
      </c>
      <c r="S16" s="35">
        <f t="shared" si="5"/>
        <v>0.30997876857749468</v>
      </c>
      <c r="T16" s="35">
        <f t="shared" si="2"/>
        <v>1.2663755458515282</v>
      </c>
      <c r="U16" s="35">
        <f t="shared" si="3"/>
        <v>3.5320600272851297</v>
      </c>
      <c r="V16" s="20">
        <v>-14.98</v>
      </c>
      <c r="W16" s="20">
        <v>-51.09</v>
      </c>
      <c r="Y16" s="105">
        <f t="shared" si="4"/>
        <v>1.0380541884899517</v>
      </c>
    </row>
    <row r="17" spans="1:25" s="20" customFormat="1" ht="12">
      <c r="A17" s="20">
        <v>2426</v>
      </c>
      <c r="B17" s="35">
        <f t="shared" si="0"/>
        <v>739.63414634146341</v>
      </c>
      <c r="C17" s="34">
        <v>997257.55573798995</v>
      </c>
      <c r="D17" s="34">
        <v>596.69260437691196</v>
      </c>
      <c r="E17" s="34">
        <v>2132.4752471859438</v>
      </c>
      <c r="F17" s="35">
        <v>8.8032182387352123</v>
      </c>
      <c r="G17" s="35">
        <v>0.98113884612311031</v>
      </c>
      <c r="H17" s="35">
        <v>0.13315455768813642</v>
      </c>
      <c r="I17" s="35">
        <v>0.4485206153705647</v>
      </c>
      <c r="J17" s="35">
        <v>4.8055780218274793E-2</v>
      </c>
      <c r="K17" s="35">
        <v>1.8541521867551025</v>
      </c>
      <c r="L17" s="35">
        <v>1.0081702224958897</v>
      </c>
      <c r="M17" s="35">
        <v>0</v>
      </c>
      <c r="N17" s="35">
        <v>0</v>
      </c>
      <c r="O17" s="35">
        <v>0</v>
      </c>
      <c r="P17" s="35">
        <v>0</v>
      </c>
      <c r="Q17" s="35">
        <v>0</v>
      </c>
      <c r="R17" s="34">
        <f t="shared" si="1"/>
        <v>243.21928282428757</v>
      </c>
      <c r="S17" s="35">
        <f t="shared" si="5"/>
        <v>0.29687500000000006</v>
      </c>
      <c r="T17" s="35">
        <f t="shared" si="2"/>
        <v>1.8391261171797422</v>
      </c>
      <c r="U17" s="35">
        <f t="shared" si="3"/>
        <v>3.5738255033557049</v>
      </c>
      <c r="V17" s="20">
        <v>-15.51</v>
      </c>
      <c r="W17" s="20">
        <v>-50.36</v>
      </c>
      <c r="X17" s="20">
        <v>-38.409999999999997</v>
      </c>
      <c r="Y17" s="105">
        <f t="shared" si="4"/>
        <v>1.0366981171812477</v>
      </c>
    </row>
    <row r="18" spans="1:25" s="20" customFormat="1" thickBot="1">
      <c r="A18" s="112">
        <v>2500</v>
      </c>
      <c r="B18" s="113">
        <f t="shared" si="0"/>
        <v>762.19512195121956</v>
      </c>
      <c r="C18" s="115">
        <v>997515.86429958662</v>
      </c>
      <c r="D18" s="115">
        <v>566.34966314932899</v>
      </c>
      <c r="E18" s="115">
        <v>1886.1645141987369</v>
      </c>
      <c r="F18" s="113">
        <v>10.5735280750865</v>
      </c>
      <c r="G18" s="113">
        <v>2.8207415201730712</v>
      </c>
      <c r="H18" s="113">
        <v>0.12007413352989306</v>
      </c>
      <c r="I18" s="113">
        <v>0.23414456038329148</v>
      </c>
      <c r="J18" s="113">
        <v>4.6028417853125676E-2</v>
      </c>
      <c r="K18" s="113">
        <v>13.907586516099864</v>
      </c>
      <c r="L18" s="113">
        <v>3.9194198419715929</v>
      </c>
      <c r="M18" s="113">
        <v>0</v>
      </c>
      <c r="N18" s="113">
        <v>0</v>
      </c>
      <c r="O18" s="113">
        <v>0</v>
      </c>
      <c r="P18" s="113">
        <v>0</v>
      </c>
      <c r="Q18" s="113">
        <v>0</v>
      </c>
      <c r="R18" s="115">
        <f t="shared" si="1"/>
        <v>181.20628140850468</v>
      </c>
      <c r="S18" s="113">
        <f t="shared" si="5"/>
        <v>0.51282051282051277</v>
      </c>
      <c r="T18" s="113">
        <f t="shared" si="2"/>
        <v>3.5483788613734997</v>
      </c>
      <c r="U18" s="113">
        <f t="shared" si="3"/>
        <v>3.330388692579505</v>
      </c>
      <c r="V18" s="112">
        <v>-13.44</v>
      </c>
      <c r="W18" s="112">
        <v>-29.22</v>
      </c>
      <c r="X18" s="112">
        <v>-35.29</v>
      </c>
      <c r="Y18" s="118">
        <f t="shared" si="4"/>
        <v>1.0162549702301242</v>
      </c>
    </row>
    <row r="19" spans="1:25" s="20" customFormat="1" ht="12">
      <c r="B19" s="35"/>
    </row>
    <row r="20" spans="1:25" s="20" customFormat="1" ht="12">
      <c r="A20" s="32" t="s">
        <v>51</v>
      </c>
      <c r="B20" s="35"/>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Z60"/>
  <sheetViews>
    <sheetView workbookViewId="0"/>
  </sheetViews>
  <sheetFormatPr baseColWidth="10" defaultRowHeight="13"/>
  <cols>
    <col min="1" max="1" width="7.140625" bestFit="1" customWidth="1"/>
    <col min="2" max="2" width="5.42578125" style="8" bestFit="1" customWidth="1"/>
    <col min="3" max="3" width="6.5703125" bestFit="1" customWidth="1"/>
    <col min="4" max="4" width="8.7109375" bestFit="1" customWidth="1"/>
    <col min="5" max="5" width="5.140625" bestFit="1" customWidth="1"/>
    <col min="6" max="6" width="5.85546875" style="17" bestFit="1" customWidth="1"/>
    <col min="7" max="7" width="5" style="17" bestFit="1" customWidth="1"/>
    <col min="8" max="11" width="3.85546875" style="8" bestFit="1" customWidth="1"/>
    <col min="12" max="12" width="5" style="8" bestFit="1" customWidth="1"/>
    <col min="13" max="14" width="3.85546875" style="8" bestFit="1" customWidth="1"/>
    <col min="15" max="15" width="7.42578125" style="8" bestFit="1" customWidth="1"/>
    <col min="16" max="18" width="5.85546875" style="8" bestFit="1" customWidth="1"/>
    <col min="19" max="19" width="5.7109375" bestFit="1" customWidth="1"/>
    <col min="20" max="22" width="4.5703125" bestFit="1" customWidth="1"/>
    <col min="23" max="23" width="4.85546875" bestFit="1" customWidth="1"/>
    <col min="24" max="24" width="5.28515625" bestFit="1" customWidth="1"/>
    <col min="25" max="25" width="4.5703125" bestFit="1" customWidth="1"/>
    <col min="26" max="26" width="6.7109375" bestFit="1" customWidth="1"/>
  </cols>
  <sheetData>
    <row r="1" spans="1:26" ht="14" thickBot="1">
      <c r="A1" s="20" t="s">
        <v>12</v>
      </c>
    </row>
    <row r="2" spans="1:26" ht="14">
      <c r="A2" s="106" t="s">
        <v>61</v>
      </c>
      <c r="B2" s="106" t="s">
        <v>63</v>
      </c>
      <c r="C2" s="106" t="s">
        <v>64</v>
      </c>
      <c r="D2" s="107" t="s">
        <v>305</v>
      </c>
      <c r="E2" s="107" t="s">
        <v>66</v>
      </c>
      <c r="F2" s="108" t="s">
        <v>127</v>
      </c>
      <c r="G2" s="108" t="s">
        <v>130</v>
      </c>
      <c r="H2" s="109" t="s">
        <v>131</v>
      </c>
      <c r="I2" s="109" t="s">
        <v>133</v>
      </c>
      <c r="J2" s="109" t="s">
        <v>303</v>
      </c>
      <c r="K2" s="109" t="s">
        <v>304</v>
      </c>
      <c r="L2" s="109" t="s">
        <v>56</v>
      </c>
      <c r="M2" s="109" t="s">
        <v>278</v>
      </c>
      <c r="N2" s="109" t="s">
        <v>279</v>
      </c>
      <c r="O2" s="109" t="s">
        <v>40</v>
      </c>
      <c r="P2" s="109" t="s">
        <v>187</v>
      </c>
      <c r="Q2" s="109" t="s">
        <v>101</v>
      </c>
      <c r="R2" s="109" t="s">
        <v>255</v>
      </c>
      <c r="S2" s="110" t="s">
        <v>281</v>
      </c>
      <c r="T2" s="110" t="s">
        <v>282</v>
      </c>
      <c r="U2" s="111" t="s">
        <v>154</v>
      </c>
      <c r="V2" s="111" t="s">
        <v>155</v>
      </c>
      <c r="W2" s="111" t="s">
        <v>173</v>
      </c>
      <c r="X2" s="111" t="s">
        <v>125</v>
      </c>
      <c r="Y2" s="110" t="s">
        <v>283</v>
      </c>
      <c r="Z2" s="110" t="s">
        <v>41</v>
      </c>
    </row>
    <row r="3" spans="1:26" ht="15" thickBot="1">
      <c r="A3" s="4" t="s">
        <v>62</v>
      </c>
      <c r="B3" s="4" t="s">
        <v>65</v>
      </c>
      <c r="C3" s="4" t="s">
        <v>59</v>
      </c>
      <c r="D3" s="37" t="s">
        <v>110</v>
      </c>
      <c r="E3" s="37" t="s">
        <v>110</v>
      </c>
      <c r="F3" s="48" t="s">
        <v>39</v>
      </c>
      <c r="G3" s="48" t="s">
        <v>39</v>
      </c>
      <c r="H3" s="50" t="s">
        <v>39</v>
      </c>
      <c r="I3" s="50" t="s">
        <v>39</v>
      </c>
      <c r="J3" s="50" t="s">
        <v>39</v>
      </c>
      <c r="K3" s="50" t="s">
        <v>39</v>
      </c>
      <c r="L3" s="50" t="s">
        <v>39</v>
      </c>
      <c r="M3" s="50" t="s">
        <v>39</v>
      </c>
      <c r="N3" s="50" t="s">
        <v>39</v>
      </c>
      <c r="O3" s="7" t="s">
        <v>271</v>
      </c>
      <c r="P3" s="7" t="s">
        <v>271</v>
      </c>
      <c r="Q3" s="7" t="s">
        <v>271</v>
      </c>
      <c r="R3" s="7" t="s">
        <v>271</v>
      </c>
      <c r="S3" s="7" t="s">
        <v>118</v>
      </c>
      <c r="T3" s="7" t="s">
        <v>118</v>
      </c>
      <c r="U3" s="7" t="s">
        <v>118</v>
      </c>
      <c r="V3" s="7" t="s">
        <v>118</v>
      </c>
      <c r="W3" s="7" t="s">
        <v>118</v>
      </c>
      <c r="X3" s="7" t="s">
        <v>118</v>
      </c>
      <c r="Y3" s="7" t="s">
        <v>118</v>
      </c>
      <c r="Z3" s="4"/>
    </row>
    <row r="4" spans="1:26" s="20" customFormat="1" thickTop="1">
      <c r="A4" s="20">
        <v>60</v>
      </c>
      <c r="B4" s="35">
        <f>A4/3.28</f>
        <v>18.292682926829269</v>
      </c>
      <c r="C4" s="20">
        <v>287</v>
      </c>
      <c r="D4" s="21">
        <f>(C4/2.1)/1000</f>
        <v>0.13666666666666666</v>
      </c>
      <c r="E4" s="21">
        <f>0.5-D4</f>
        <v>0.36333333333333334</v>
      </c>
      <c r="F4" s="34">
        <v>25415.609756097561</v>
      </c>
      <c r="G4" s="34">
        <v>24.902512195122</v>
      </c>
      <c r="H4" s="35">
        <v>12.202682926829269</v>
      </c>
      <c r="I4" s="35">
        <v>18.726731707317075</v>
      </c>
      <c r="J4" s="35">
        <v>2.3607804878048784</v>
      </c>
      <c r="K4" s="35">
        <v>9.7302439024390264</v>
      </c>
      <c r="L4" s="35">
        <v>2.5442195121951223</v>
      </c>
      <c r="M4" s="35">
        <v>3.5225609756097565</v>
      </c>
      <c r="N4" s="35">
        <v>5.5031707317073177</v>
      </c>
      <c r="O4" s="35">
        <v>0.80514010658415003</v>
      </c>
      <c r="P4" s="35">
        <v>0.24262295081967211</v>
      </c>
      <c r="Q4" s="35">
        <f>G4/F4</f>
        <v>9.7981171548117336E-4</v>
      </c>
      <c r="R4" s="35">
        <v>0.64009661835748788</v>
      </c>
      <c r="S4" s="12">
        <v>-13.91</v>
      </c>
      <c r="T4" s="12"/>
      <c r="U4" s="35" t="s">
        <v>156</v>
      </c>
      <c r="V4" s="35" t="s">
        <v>156</v>
      </c>
      <c r="W4" s="35" t="s">
        <v>156</v>
      </c>
      <c r="X4" s="35" t="s">
        <v>156</v>
      </c>
      <c r="Y4" s="3"/>
      <c r="Z4" s="105"/>
    </row>
    <row r="5" spans="1:26" s="20" customFormat="1" ht="12">
      <c r="A5" s="20">
        <v>150</v>
      </c>
      <c r="B5" s="35">
        <f t="shared" ref="B5:B58" si="0">A5/3.28</f>
        <v>45.731707317073173</v>
      </c>
      <c r="C5" s="20">
        <v>438</v>
      </c>
      <c r="D5" s="21">
        <f t="shared" ref="D5:D58" si="1">(C5/2.1)/1000</f>
        <v>0.20857142857142855</v>
      </c>
      <c r="E5" s="21">
        <f t="shared" ref="E5:E58" si="2">0.5-D5</f>
        <v>0.29142857142857148</v>
      </c>
      <c r="F5" s="34">
        <v>139781.91780821924</v>
      </c>
      <c r="G5" s="34">
        <v>1133.5218082191784</v>
      </c>
      <c r="H5" s="35">
        <v>9.3895890410958938</v>
      </c>
      <c r="I5" s="35">
        <v>2.1308219178082197</v>
      </c>
      <c r="J5" s="35">
        <v>0.24452054794520553</v>
      </c>
      <c r="K5" s="35">
        <v>0.34372602739726038</v>
      </c>
      <c r="L5" s="35">
        <v>0.33953424657534259</v>
      </c>
      <c r="M5" s="35">
        <v>0.13972602739726034</v>
      </c>
      <c r="N5" s="35">
        <v>0.14671232876712334</v>
      </c>
      <c r="O5" s="35">
        <v>98.392480291085505</v>
      </c>
      <c r="P5" s="35">
        <v>0.71138211382113814</v>
      </c>
      <c r="Q5" s="35">
        <f t="shared" ref="Q5:Q58" si="3">G5/F5</f>
        <v>8.1092163134746098E-3</v>
      </c>
      <c r="R5" s="35">
        <v>0.95238095238095244</v>
      </c>
    </row>
    <row r="6" spans="1:26" s="20" customFormat="1" ht="12">
      <c r="A6" s="20">
        <v>210</v>
      </c>
      <c r="B6" s="35">
        <f t="shared" si="0"/>
        <v>64.024390243902445</v>
      </c>
      <c r="C6" s="20">
        <v>412</v>
      </c>
      <c r="D6" s="21">
        <f t="shared" si="1"/>
        <v>0.19619047619047617</v>
      </c>
      <c r="E6" s="21">
        <f t="shared" si="2"/>
        <v>0.30380952380952386</v>
      </c>
      <c r="F6" s="34">
        <v>118246.79611650489</v>
      </c>
      <c r="G6" s="34">
        <v>1871.6906893203891</v>
      </c>
      <c r="H6" s="35">
        <v>9.8688689320388381</v>
      </c>
      <c r="I6" s="35">
        <v>1.2341893203883501</v>
      </c>
      <c r="J6" s="35">
        <v>0.18582524271844664</v>
      </c>
      <c r="K6" s="35">
        <v>0.22453883495145635</v>
      </c>
      <c r="L6" s="35">
        <v>6.0393203883495165E-2</v>
      </c>
      <c r="M6" s="35">
        <v>9.6009708737864102E-2</v>
      </c>
      <c r="N6" s="35">
        <v>0.14401456310679614</v>
      </c>
      <c r="O6" s="35">
        <v>168.57433751743378</v>
      </c>
      <c r="P6" s="35">
        <v>0.82758620689655171</v>
      </c>
      <c r="Q6" s="35">
        <f t="shared" si="3"/>
        <v>1.5828679937139864E-2</v>
      </c>
      <c r="R6" s="35">
        <v>0.66666666666666674</v>
      </c>
      <c r="S6" s="12">
        <v>-10.61</v>
      </c>
      <c r="T6" s="12">
        <v>-72.5</v>
      </c>
      <c r="U6" s="35" t="s">
        <v>156</v>
      </c>
      <c r="V6" s="35" t="s">
        <v>156</v>
      </c>
      <c r="W6" s="35" t="s">
        <v>156</v>
      </c>
      <c r="X6" s="35" t="s">
        <v>156</v>
      </c>
      <c r="Y6" s="3">
        <v>-297</v>
      </c>
      <c r="Z6" s="105">
        <f>(S6+1000)/(T6+1000)</f>
        <v>1.0667277628032346</v>
      </c>
    </row>
    <row r="7" spans="1:26" s="20" customFormat="1" ht="12">
      <c r="A7" s="20">
        <v>270</v>
      </c>
      <c r="B7" s="35">
        <f t="shared" si="0"/>
        <v>82.317073170731717</v>
      </c>
      <c r="C7" s="20">
        <v>421</v>
      </c>
      <c r="D7" s="21">
        <f t="shared" si="1"/>
        <v>0.20047619047619047</v>
      </c>
      <c r="E7" s="21">
        <f t="shared" si="2"/>
        <v>0.29952380952380953</v>
      </c>
      <c r="F7" s="34">
        <v>86790.04750593823</v>
      </c>
      <c r="G7" s="34">
        <v>1972.1615201900238</v>
      </c>
      <c r="H7" s="35">
        <v>10.566004750593825</v>
      </c>
      <c r="I7" s="35">
        <v>1.2565059382422803</v>
      </c>
      <c r="J7" s="35">
        <v>0.20916864608076011</v>
      </c>
      <c r="K7" s="35">
        <v>0.36305700712589078</v>
      </c>
      <c r="L7" s="35">
        <v>6.5738717339667449E-2</v>
      </c>
      <c r="M7" s="35">
        <v>0.15090023752969123</v>
      </c>
      <c r="N7" s="35">
        <v>0.14342992874109264</v>
      </c>
      <c r="O7" s="35">
        <v>166.81410337419436</v>
      </c>
      <c r="P7" s="35">
        <v>0.57613168724279828</v>
      </c>
      <c r="Q7" s="35">
        <f t="shared" si="3"/>
        <v>2.2723360302978141E-2</v>
      </c>
      <c r="R7" s="35">
        <v>1.0520833333333335</v>
      </c>
    </row>
    <row r="8" spans="1:26" s="20" customFormat="1" ht="12">
      <c r="A8" s="20">
        <v>330</v>
      </c>
      <c r="B8" s="35">
        <f t="shared" si="0"/>
        <v>100.60975609756098</v>
      </c>
      <c r="C8" s="20">
        <v>451</v>
      </c>
      <c r="D8" s="21">
        <f t="shared" si="1"/>
        <v>0.21476190476190476</v>
      </c>
      <c r="E8" s="21">
        <f t="shared" si="2"/>
        <v>0.28523809523809524</v>
      </c>
      <c r="F8" s="34">
        <v>117728.07095343681</v>
      </c>
      <c r="G8" s="34">
        <v>3586.0310421286031</v>
      </c>
      <c r="H8" s="35">
        <v>13.960286031042127</v>
      </c>
      <c r="I8" s="35">
        <v>4.4440221729490021</v>
      </c>
      <c r="J8" s="35">
        <v>0.30946119733924615</v>
      </c>
      <c r="K8" s="35">
        <v>0.22711529933481156</v>
      </c>
      <c r="L8" s="35">
        <v>8.2345898004434592E-2</v>
      </c>
      <c r="M8" s="35">
        <v>0.12086252771618625</v>
      </c>
      <c r="N8" s="35">
        <v>0.13547228381374721</v>
      </c>
      <c r="O8" s="35">
        <v>194.84736956051097</v>
      </c>
      <c r="P8" s="35">
        <v>1.3625730994152045</v>
      </c>
      <c r="Q8" s="35">
        <f t="shared" si="3"/>
        <v>3.0460288808664259E-2</v>
      </c>
      <c r="R8" s="35">
        <v>0.89215686274509809</v>
      </c>
      <c r="S8" s="12"/>
      <c r="T8" s="12">
        <v>-71</v>
      </c>
      <c r="U8" s="35" t="s">
        <v>156</v>
      </c>
      <c r="V8" s="35" t="s">
        <v>156</v>
      </c>
      <c r="W8" s="35" t="s">
        <v>156</v>
      </c>
      <c r="X8" s="35" t="s">
        <v>156</v>
      </c>
      <c r="Y8" s="3"/>
    </row>
    <row r="9" spans="1:26" s="20" customFormat="1" ht="12">
      <c r="A9" s="20">
        <v>390</v>
      </c>
      <c r="B9" s="35">
        <f t="shared" si="0"/>
        <v>118.90243902439025</v>
      </c>
      <c r="C9" s="20">
        <v>509</v>
      </c>
      <c r="D9" s="21">
        <f t="shared" si="1"/>
        <v>0.24238095238095239</v>
      </c>
      <c r="E9" s="21">
        <f t="shared" si="2"/>
        <v>0.25761904761904764</v>
      </c>
      <c r="F9" s="34">
        <v>62868.66404715128</v>
      </c>
      <c r="G9" s="34">
        <v>2083.2220039292733</v>
      </c>
      <c r="H9" s="35">
        <v>7.6005717092337912</v>
      </c>
      <c r="I9" s="35">
        <v>8.2818703339882127</v>
      </c>
      <c r="J9" s="35">
        <v>8.928094302554028E-2</v>
      </c>
      <c r="K9" s="35">
        <v>0.14242436149312379</v>
      </c>
      <c r="L9" s="35">
        <v>5.3143418467583498E-2</v>
      </c>
      <c r="M9" s="35">
        <v>6.9086444007858558E-2</v>
      </c>
      <c r="N9" s="35">
        <v>8.2903732809430267E-2</v>
      </c>
      <c r="O9" s="35">
        <v>131.16509402395772</v>
      </c>
      <c r="P9" s="35">
        <v>0.62686567164179097</v>
      </c>
      <c r="Q9" s="35">
        <f t="shared" si="3"/>
        <v>3.3136094674556214E-2</v>
      </c>
      <c r="R9" s="35">
        <v>0.83333333333333337</v>
      </c>
    </row>
    <row r="10" spans="1:26" s="20" customFormat="1" ht="12">
      <c r="A10" s="20">
        <v>450</v>
      </c>
      <c r="B10" s="35">
        <f t="shared" si="0"/>
        <v>137.19512195121953</v>
      </c>
      <c r="C10" s="20">
        <v>337</v>
      </c>
      <c r="D10" s="21">
        <f t="shared" si="1"/>
        <v>0.16047619047619049</v>
      </c>
      <c r="E10" s="21">
        <f t="shared" si="2"/>
        <v>0.33952380952380951</v>
      </c>
      <c r="F10" s="34">
        <v>36136.617210682489</v>
      </c>
      <c r="G10" s="34">
        <v>2290.1983145400591</v>
      </c>
      <c r="H10" s="35">
        <v>8.5369584569732933</v>
      </c>
      <c r="I10" s="35">
        <v>2.0691810089020768</v>
      </c>
      <c r="J10" s="35">
        <v>0.28350741839762605</v>
      </c>
      <c r="K10" s="35">
        <v>0.22003560830860527</v>
      </c>
      <c r="L10" s="35">
        <v>9.9439169139465863E-2</v>
      </c>
      <c r="M10" s="35">
        <v>9.3091988130563783E-2</v>
      </c>
      <c r="N10" s="35">
        <v>5.0777448071216612E-2</v>
      </c>
      <c r="O10" s="35">
        <v>215.93137841611809</v>
      </c>
      <c r="P10" s="35">
        <v>1.2884615384615385</v>
      </c>
      <c r="Q10" s="35">
        <f t="shared" si="3"/>
        <v>6.3376112412177985E-2</v>
      </c>
      <c r="R10" s="35">
        <v>1.8333333333333333</v>
      </c>
      <c r="S10" s="12">
        <v>-17.420000000000002</v>
      </c>
      <c r="T10" s="12">
        <v>-68.900000000000006</v>
      </c>
      <c r="U10" s="35" t="s">
        <v>156</v>
      </c>
      <c r="V10" s="35" t="s">
        <v>156</v>
      </c>
      <c r="W10" s="35" t="s">
        <v>156</v>
      </c>
      <c r="X10" s="35" t="s">
        <v>156</v>
      </c>
      <c r="Y10" s="3"/>
      <c r="Z10" s="105">
        <f>(S10+1000)/(T10+1000)</f>
        <v>1.0552894425947803</v>
      </c>
    </row>
    <row r="11" spans="1:26" s="20" customFormat="1" ht="12">
      <c r="A11" s="20">
        <v>510</v>
      </c>
      <c r="B11" s="35">
        <f t="shared" si="0"/>
        <v>155.48780487804879</v>
      </c>
      <c r="C11" s="20">
        <v>367</v>
      </c>
      <c r="D11" s="21">
        <f t="shared" si="1"/>
        <v>0.17476190476190476</v>
      </c>
      <c r="E11" s="21">
        <f t="shared" si="2"/>
        <v>0.32523809523809522</v>
      </c>
      <c r="F11" s="34">
        <v>24063.188010899183</v>
      </c>
      <c r="G11" s="34">
        <v>1522.4553869209806</v>
      </c>
      <c r="H11" s="35">
        <v>7.3976158038147144</v>
      </c>
      <c r="I11" s="35">
        <v>1.3027247956403267</v>
      </c>
      <c r="J11" s="35">
        <v>8.0024523160762931E-2</v>
      </c>
      <c r="K11" s="35">
        <v>8.7468664850136241E-2</v>
      </c>
      <c r="L11" s="35">
        <v>6.6997275204359663E-2</v>
      </c>
      <c r="M11" s="35">
        <v>4.6525885558583106E-2</v>
      </c>
      <c r="N11" s="35">
        <v>7.8163487738419621E-2</v>
      </c>
      <c r="O11" s="35">
        <v>174.98802139037429</v>
      </c>
      <c r="P11" s="35">
        <v>0.91489361702127647</v>
      </c>
      <c r="Q11" s="35">
        <f t="shared" si="3"/>
        <v>6.3269064191801991E-2</v>
      </c>
      <c r="R11" s="35">
        <v>0.59523809523809523</v>
      </c>
    </row>
    <row r="12" spans="1:26" s="20" customFormat="1" ht="12">
      <c r="A12" s="20">
        <v>570</v>
      </c>
      <c r="B12" s="35">
        <f t="shared" si="0"/>
        <v>173.78048780487805</v>
      </c>
      <c r="C12" s="20">
        <v>303</v>
      </c>
      <c r="D12" s="21">
        <f t="shared" si="1"/>
        <v>0.14428571428571427</v>
      </c>
      <c r="E12" s="21">
        <f t="shared" si="2"/>
        <v>0.35571428571428576</v>
      </c>
      <c r="F12" s="34">
        <v>39075.742574257434</v>
      </c>
      <c r="G12" s="34">
        <v>369.83402970297044</v>
      </c>
      <c r="H12" s="35">
        <v>5.4558118811881204</v>
      </c>
      <c r="I12" s="35">
        <v>9.46693069306931</v>
      </c>
      <c r="J12" s="35">
        <v>0.34268316831683182</v>
      </c>
      <c r="K12" s="35">
        <v>0.17503960396039608</v>
      </c>
      <c r="L12" s="35">
        <v>9.3683168316831697E-2</v>
      </c>
      <c r="M12" s="35">
        <v>7.1495049504950517E-2</v>
      </c>
      <c r="N12" s="35">
        <v>9.8613861386138646E-2</v>
      </c>
      <c r="O12" s="35">
        <v>24.783247976210145</v>
      </c>
      <c r="P12" s="35">
        <v>1.9577464788732397</v>
      </c>
      <c r="Q12" s="35">
        <f t="shared" si="3"/>
        <v>9.4645425867507897E-3</v>
      </c>
      <c r="R12" s="35">
        <v>0.72499999999999998</v>
      </c>
      <c r="S12" s="12">
        <v>-20.260000000000002</v>
      </c>
      <c r="T12" s="12"/>
      <c r="U12" s="35" t="s">
        <v>156</v>
      </c>
      <c r="V12" s="35" t="s">
        <v>156</v>
      </c>
      <c r="W12" s="35" t="s">
        <v>156</v>
      </c>
      <c r="X12" s="35" t="s">
        <v>156</v>
      </c>
      <c r="Y12" s="3"/>
    </row>
    <row r="13" spans="1:26" s="20" customFormat="1" ht="12">
      <c r="A13" s="20">
        <v>630</v>
      </c>
      <c r="B13" s="35">
        <f t="shared" si="0"/>
        <v>192.07317073170734</v>
      </c>
      <c r="C13" s="20">
        <v>361</v>
      </c>
      <c r="D13" s="21">
        <f t="shared" si="1"/>
        <v>0.17190476190476189</v>
      </c>
      <c r="E13" s="21">
        <f t="shared" si="2"/>
        <v>0.32809523809523811</v>
      </c>
      <c r="F13" s="34">
        <v>35461.551246537398</v>
      </c>
      <c r="G13" s="34">
        <v>289.3131994459834</v>
      </c>
      <c r="H13" s="35">
        <v>6.149468144044322</v>
      </c>
      <c r="I13" s="35">
        <v>3.137717451523546</v>
      </c>
      <c r="J13" s="35">
        <v>0.24048199445983381</v>
      </c>
      <c r="K13" s="35">
        <v>0.54394736842105262</v>
      </c>
      <c r="L13" s="35">
        <v>0.11260664819944599</v>
      </c>
      <c r="M13" s="35">
        <v>0.21948753462603882</v>
      </c>
      <c r="N13" s="35">
        <v>0.1927673130193906</v>
      </c>
      <c r="O13" s="35">
        <v>31.15187011919441</v>
      </c>
      <c r="P13" s="35">
        <v>0.44210526315789478</v>
      </c>
      <c r="Q13" s="35">
        <f t="shared" si="3"/>
        <v>8.1585037674919269E-3</v>
      </c>
      <c r="R13" s="35">
        <v>1.1386138613861387</v>
      </c>
    </row>
    <row r="14" spans="1:26" s="20" customFormat="1" ht="12">
      <c r="A14" s="20">
        <v>690</v>
      </c>
      <c r="B14" s="35">
        <f t="shared" si="0"/>
        <v>210.36585365853659</v>
      </c>
      <c r="C14" s="20">
        <v>354</v>
      </c>
      <c r="D14" s="21">
        <f t="shared" si="1"/>
        <v>0.16857142857142857</v>
      </c>
      <c r="E14" s="21">
        <f t="shared" si="2"/>
        <v>0.33142857142857141</v>
      </c>
      <c r="F14" s="34">
        <v>32086.779661016946</v>
      </c>
      <c r="G14" s="34">
        <v>21.542576271186441</v>
      </c>
      <c r="H14" s="35">
        <v>3.4072542372881354</v>
      </c>
      <c r="I14" s="35">
        <v>9.1089491525423725</v>
      </c>
      <c r="J14" s="35">
        <v>8.4542372881355923E-2</v>
      </c>
      <c r="K14" s="35">
        <v>9.6338983050847468E-2</v>
      </c>
      <c r="L14" s="35">
        <v>7.0779661016949144E-2</v>
      </c>
      <c r="M14" s="35">
        <v>7.8644067796610165E-2</v>
      </c>
      <c r="N14" s="35">
        <v>0</v>
      </c>
      <c r="O14" s="35">
        <v>1.7211749921457744</v>
      </c>
      <c r="P14" s="35">
        <v>0.87755102040816313</v>
      </c>
      <c r="Q14" s="35">
        <f t="shared" si="3"/>
        <v>6.7138480392156866E-4</v>
      </c>
      <c r="R14" s="35"/>
      <c r="S14" s="12">
        <v>-18.72</v>
      </c>
      <c r="T14" s="12"/>
      <c r="U14" s="35" t="s">
        <v>156</v>
      </c>
      <c r="V14" s="35" t="s">
        <v>156</v>
      </c>
      <c r="W14" s="35" t="s">
        <v>156</v>
      </c>
      <c r="X14" s="35" t="s">
        <v>156</v>
      </c>
      <c r="Y14" s="3"/>
    </row>
    <row r="15" spans="1:26" s="20" customFormat="1" ht="12">
      <c r="A15" s="20">
        <v>750</v>
      </c>
      <c r="B15" s="35">
        <f t="shared" si="0"/>
        <v>228.65853658536588</v>
      </c>
      <c r="C15" s="20">
        <v>327</v>
      </c>
      <c r="D15" s="21">
        <f t="shared" si="1"/>
        <v>0.15571428571428569</v>
      </c>
      <c r="E15" s="21">
        <f t="shared" si="2"/>
        <v>0.34428571428571431</v>
      </c>
      <c r="F15" s="34">
        <v>48398.990825688081</v>
      </c>
      <c r="G15" s="34">
        <v>30.677752293577985</v>
      </c>
      <c r="H15" s="35">
        <v>4.2097614678899085</v>
      </c>
      <c r="I15" s="35">
        <v>2.5603486238532112</v>
      </c>
      <c r="J15" s="35">
        <v>0.11055045871559636</v>
      </c>
      <c r="K15" s="35">
        <v>0.19235779816513762</v>
      </c>
      <c r="L15" s="35">
        <v>0.11055045871559636</v>
      </c>
      <c r="M15" s="35">
        <v>1.4813761467889912</v>
      </c>
      <c r="N15" s="35">
        <v>9.2862385321100943E-2</v>
      </c>
      <c r="O15" s="35">
        <v>4.531352057478772</v>
      </c>
      <c r="P15" s="35">
        <v>0.57471264367816111</v>
      </c>
      <c r="Q15" s="35">
        <f t="shared" si="3"/>
        <v>6.3385107354956601E-4</v>
      </c>
      <c r="R15" s="35">
        <v>15.952380952380953</v>
      </c>
    </row>
    <row r="16" spans="1:26" s="20" customFormat="1" ht="12">
      <c r="A16" s="20">
        <v>810</v>
      </c>
      <c r="B16" s="35">
        <f t="shared" si="0"/>
        <v>246.95121951219514</v>
      </c>
      <c r="C16" s="20">
        <v>486</v>
      </c>
      <c r="D16" s="21">
        <f t="shared" si="1"/>
        <v>0.23142857142857143</v>
      </c>
      <c r="E16" s="21">
        <f t="shared" si="2"/>
        <v>0.26857142857142857</v>
      </c>
      <c r="F16" s="34">
        <v>16722.716049382718</v>
      </c>
      <c r="G16" s="34">
        <v>14.80558024691358</v>
      </c>
      <c r="H16" s="35">
        <v>1.6885185185185188</v>
      </c>
      <c r="I16" s="35">
        <v>0.65219753086419763</v>
      </c>
      <c r="J16" s="35">
        <v>9.7481481481481488E-2</v>
      </c>
      <c r="K16" s="35">
        <v>0.17639506172839506</v>
      </c>
      <c r="L16" s="35">
        <v>5.2222222222222218E-2</v>
      </c>
      <c r="M16" s="35">
        <v>0.10908641975308642</v>
      </c>
      <c r="N16" s="35">
        <v>8.9358024691358021E-2</v>
      </c>
      <c r="O16" s="35">
        <v>6.3252354982647496</v>
      </c>
      <c r="P16" s="35">
        <v>0.55263157894736847</v>
      </c>
      <c r="Q16" s="35">
        <f t="shared" si="3"/>
        <v>8.8535739070090211E-4</v>
      </c>
      <c r="R16" s="35">
        <v>1.2207792207792207</v>
      </c>
      <c r="S16" s="12">
        <v>-18.07</v>
      </c>
      <c r="T16" s="12"/>
      <c r="U16" s="35" t="s">
        <v>156</v>
      </c>
      <c r="V16" s="35" t="s">
        <v>156</v>
      </c>
      <c r="W16" s="35" t="s">
        <v>156</v>
      </c>
      <c r="X16" s="35" t="s">
        <v>156</v>
      </c>
      <c r="Y16" s="3"/>
    </row>
    <row r="17" spans="1:26" s="20" customFormat="1" ht="12">
      <c r="A17" s="20">
        <v>870</v>
      </c>
      <c r="B17" s="35">
        <f t="shared" si="0"/>
        <v>265.2439024390244</v>
      </c>
      <c r="C17" s="20">
        <v>334</v>
      </c>
      <c r="D17" s="21">
        <f t="shared" si="1"/>
        <v>0.15904761904761905</v>
      </c>
      <c r="E17" s="21">
        <f t="shared" si="2"/>
        <v>0.34095238095238095</v>
      </c>
      <c r="F17" s="34">
        <v>97131.616766467065</v>
      </c>
      <c r="G17" s="34">
        <v>64.813005988023946</v>
      </c>
      <c r="H17" s="35">
        <v>3.890838323353293</v>
      </c>
      <c r="I17" s="35">
        <v>9.2436886227544921</v>
      </c>
      <c r="J17" s="35">
        <v>7.5029940119760483E-2</v>
      </c>
      <c r="K17" s="35">
        <v>0.20150898203592815</v>
      </c>
      <c r="L17" s="35">
        <v>8.1461077844311378E-2</v>
      </c>
      <c r="M17" s="35">
        <v>0.20579640718562875</v>
      </c>
      <c r="N17" s="35">
        <v>0.97967664670658683</v>
      </c>
      <c r="O17" s="35">
        <v>4.9345519830259503</v>
      </c>
      <c r="P17" s="35">
        <v>0.37234042553191488</v>
      </c>
      <c r="Q17" s="35">
        <f t="shared" si="3"/>
        <v>6.6726991834032215E-4</v>
      </c>
      <c r="R17" s="35">
        <v>0.21006564551422319</v>
      </c>
    </row>
    <row r="18" spans="1:26" s="20" customFormat="1" ht="12">
      <c r="A18" s="20">
        <v>930</v>
      </c>
      <c r="B18" s="35">
        <f t="shared" si="0"/>
        <v>283.53658536585368</v>
      </c>
      <c r="C18" s="20">
        <v>368</v>
      </c>
      <c r="D18" s="21">
        <f t="shared" si="1"/>
        <v>0.17523809523809525</v>
      </c>
      <c r="E18" s="21">
        <f t="shared" si="2"/>
        <v>0.32476190476190475</v>
      </c>
      <c r="F18" s="34">
        <v>43829.619565217392</v>
      </c>
      <c r="G18" s="34">
        <v>131.36469021739128</v>
      </c>
      <c r="H18" s="35">
        <v>3.6027391304347822</v>
      </c>
      <c r="I18" s="35">
        <v>6.8941304347826078</v>
      </c>
      <c r="J18" s="35">
        <v>0.11490217391304347</v>
      </c>
      <c r="K18" s="35">
        <v>0.1186086956521739</v>
      </c>
      <c r="L18" s="35">
        <v>4.8184782608695645E-2</v>
      </c>
      <c r="M18" s="35">
        <v>7.7836956521739137E-2</v>
      </c>
      <c r="N18" s="35">
        <v>0.16864673913043476</v>
      </c>
      <c r="O18" s="35">
        <v>12.51465395480226</v>
      </c>
      <c r="P18" s="35">
        <v>0.96875</v>
      </c>
      <c r="Q18" s="35">
        <f t="shared" si="3"/>
        <v>2.9971670190274838E-3</v>
      </c>
      <c r="R18" s="35">
        <v>0.46153846153846162</v>
      </c>
      <c r="S18" s="12">
        <v>-21.84</v>
      </c>
      <c r="T18" s="12">
        <v>-41.8</v>
      </c>
      <c r="U18" s="35">
        <v>-33.299999999999997</v>
      </c>
      <c r="V18" s="35">
        <v>-30.5</v>
      </c>
      <c r="W18" s="35" t="s">
        <v>156</v>
      </c>
      <c r="X18" s="35" t="s">
        <v>156</v>
      </c>
      <c r="Y18" s="3"/>
      <c r="Z18" s="105">
        <f>(S18+1000)/(T18+1000)</f>
        <v>1.0208307242746817</v>
      </c>
    </row>
    <row r="19" spans="1:26" s="20" customFormat="1" ht="12">
      <c r="A19" s="20">
        <v>990</v>
      </c>
      <c r="B19" s="35">
        <f t="shared" si="0"/>
        <v>301.82926829268297</v>
      </c>
      <c r="C19" s="20">
        <v>398</v>
      </c>
      <c r="D19" s="21">
        <f t="shared" si="1"/>
        <v>0.18952380952380951</v>
      </c>
      <c r="E19" s="21">
        <f t="shared" si="2"/>
        <v>0.31047619047619046</v>
      </c>
      <c r="F19" s="34">
        <v>27587.135678391958</v>
      </c>
      <c r="G19" s="34">
        <v>1785.6281407035176</v>
      </c>
      <c r="H19" s="35">
        <v>6.5675075376884422</v>
      </c>
      <c r="I19" s="35">
        <v>1.5890452261306534</v>
      </c>
      <c r="J19" s="35">
        <v>9.9929648241206037E-2</v>
      </c>
      <c r="K19" s="35">
        <v>0.13760804020100503</v>
      </c>
      <c r="L19" s="35">
        <v>4.7507537688442208E-2</v>
      </c>
      <c r="M19" s="35">
        <v>8.6824120603015087E-2</v>
      </c>
      <c r="N19" s="35">
        <v>8.3547738693467336E-2</v>
      </c>
      <c r="O19" s="35">
        <v>218.91946173930506</v>
      </c>
      <c r="P19" s="35">
        <v>0.72619047619047616</v>
      </c>
      <c r="Q19" s="35">
        <f t="shared" si="3"/>
        <v>6.4726840855106896E-2</v>
      </c>
      <c r="R19" s="35">
        <v>1.0392156862745099</v>
      </c>
    </row>
    <row r="20" spans="1:26" s="20" customFormat="1" ht="12">
      <c r="A20" s="20">
        <v>1050</v>
      </c>
      <c r="B20" s="35">
        <f t="shared" si="0"/>
        <v>320.1219512195122</v>
      </c>
      <c r="C20" s="20">
        <v>358</v>
      </c>
      <c r="D20" s="21">
        <f t="shared" si="1"/>
        <v>0.17047619047619048</v>
      </c>
      <c r="E20" s="21">
        <f t="shared" si="2"/>
        <v>0.32952380952380955</v>
      </c>
      <c r="F20" s="34">
        <v>22035.754189944135</v>
      </c>
      <c r="G20" s="34">
        <v>7110.6865921787712</v>
      </c>
      <c r="H20" s="35">
        <v>12.950837988826816</v>
      </c>
      <c r="I20" s="35">
        <v>1.3279441340782125</v>
      </c>
      <c r="J20" s="35">
        <v>0.10437988826815645</v>
      </c>
      <c r="K20" s="35">
        <v>0.12950837988826816</v>
      </c>
      <c r="L20" s="35">
        <v>5.0256983240223464E-2</v>
      </c>
      <c r="M20" s="35">
        <v>6.572067039106147E-2</v>
      </c>
      <c r="N20" s="35">
        <v>8.3117318435754192E-2</v>
      </c>
      <c r="O20" s="35">
        <v>497.98971165561125</v>
      </c>
      <c r="P20" s="35">
        <v>0.80597014925373145</v>
      </c>
      <c r="Q20" s="35">
        <f t="shared" si="3"/>
        <v>0.32268859649122805</v>
      </c>
      <c r="R20" s="35">
        <v>0.79069767441860483</v>
      </c>
      <c r="S20" s="12">
        <v>-18.25</v>
      </c>
      <c r="T20" s="12">
        <v>-61.3</v>
      </c>
      <c r="U20" s="35" t="s">
        <v>156</v>
      </c>
      <c r="V20" s="35" t="s">
        <v>156</v>
      </c>
      <c r="W20" s="35" t="s">
        <v>156</v>
      </c>
      <c r="X20" s="35" t="s">
        <v>156</v>
      </c>
      <c r="Y20" s="3">
        <v>-285</v>
      </c>
      <c r="Z20" s="105">
        <f>(S20+1000)/(T20+1000)</f>
        <v>1.0458612975391499</v>
      </c>
    </row>
    <row r="21" spans="1:26" s="20" customFormat="1" ht="12">
      <c r="A21" s="20">
        <v>1110</v>
      </c>
      <c r="B21" s="35">
        <f t="shared" si="0"/>
        <v>338.41463414634148</v>
      </c>
      <c r="C21" s="20">
        <v>490</v>
      </c>
      <c r="D21" s="21">
        <f t="shared" si="1"/>
        <v>0.23333333333333331</v>
      </c>
      <c r="E21" s="21">
        <f t="shared" si="2"/>
        <v>0.26666666666666672</v>
      </c>
      <c r="F21" s="34">
        <v>22617.142857142862</v>
      </c>
      <c r="G21" s="34">
        <v>2272.8000000000002</v>
      </c>
      <c r="H21" s="35">
        <v>4.70857142857143</v>
      </c>
      <c r="I21" s="35">
        <v>0.85828571428571454</v>
      </c>
      <c r="J21" s="35">
        <v>6.1714285714285735E-2</v>
      </c>
      <c r="K21" s="35">
        <v>3.5428571428571441E-2</v>
      </c>
      <c r="L21" s="35">
        <v>2.4000000000000011E-2</v>
      </c>
      <c r="M21" s="35">
        <v>4.2285714285714295E-2</v>
      </c>
      <c r="N21" s="35">
        <v>4.2285714285714295E-2</v>
      </c>
      <c r="O21" s="35">
        <v>408.27345514268126</v>
      </c>
      <c r="P21" s="35">
        <v>1.7419354838709677</v>
      </c>
      <c r="Q21" s="35">
        <f t="shared" si="3"/>
        <v>0.10049014653865587</v>
      </c>
      <c r="R21" s="35">
        <v>1</v>
      </c>
    </row>
    <row r="22" spans="1:26" s="20" customFormat="1" ht="12">
      <c r="A22" s="20">
        <v>1170</v>
      </c>
      <c r="B22" s="35">
        <f t="shared" si="0"/>
        <v>356.70731707317077</v>
      </c>
      <c r="C22" s="20">
        <v>367</v>
      </c>
      <c r="D22" s="21">
        <f t="shared" si="1"/>
        <v>0.17476190476190476</v>
      </c>
      <c r="E22" s="21">
        <f t="shared" si="2"/>
        <v>0.32523809523809522</v>
      </c>
      <c r="F22" s="34">
        <v>18926.730245231607</v>
      </c>
      <c r="G22" s="34">
        <v>11903.554768392369</v>
      </c>
      <c r="H22" s="35">
        <v>15.111607629427791</v>
      </c>
      <c r="I22" s="35">
        <v>1.0068201634877383</v>
      </c>
      <c r="J22" s="35">
        <v>5.769209809264305E-2</v>
      </c>
      <c r="K22" s="35">
        <v>0.11910626702997275</v>
      </c>
      <c r="L22" s="35">
        <v>0.10049591280653949</v>
      </c>
      <c r="M22" s="35">
        <v>6.8858310626703001E-2</v>
      </c>
      <c r="N22" s="35">
        <v>2.9776566757493187E-2</v>
      </c>
      <c r="O22" s="35">
        <v>738.50594619558944</v>
      </c>
      <c r="P22" s="35">
        <v>0.484375</v>
      </c>
      <c r="Q22" s="35">
        <f t="shared" si="3"/>
        <v>0.62892822025565376</v>
      </c>
      <c r="R22" s="35">
        <v>2.3125</v>
      </c>
      <c r="S22" s="12"/>
      <c r="T22" s="12">
        <v>-56.7</v>
      </c>
      <c r="U22" s="35" t="s">
        <v>156</v>
      </c>
      <c r="V22" s="35" t="s">
        <v>156</v>
      </c>
      <c r="W22" s="35" t="s">
        <v>156</v>
      </c>
      <c r="X22" s="35" t="s">
        <v>156</v>
      </c>
      <c r="Y22" s="3"/>
    </row>
    <row r="23" spans="1:26" s="20" customFormat="1" ht="12">
      <c r="A23" s="20">
        <v>1230</v>
      </c>
      <c r="B23" s="35">
        <f t="shared" si="0"/>
        <v>375</v>
      </c>
      <c r="C23" s="20">
        <v>374</v>
      </c>
      <c r="D23" s="21">
        <f t="shared" si="1"/>
        <v>0.17809523809523808</v>
      </c>
      <c r="E23" s="21">
        <f t="shared" si="2"/>
        <v>0.32190476190476192</v>
      </c>
      <c r="F23" s="34">
        <v>18743.636363636364</v>
      </c>
      <c r="G23" s="34">
        <v>13122.352941176472</v>
      </c>
      <c r="H23" s="35">
        <v>19.340106951871658</v>
      </c>
      <c r="I23" s="35">
        <v>1.1549839572192515</v>
      </c>
      <c r="J23" s="35">
        <v>9.5796791443850282E-2</v>
      </c>
      <c r="K23" s="35">
        <v>9.9411764705882366E-2</v>
      </c>
      <c r="L23" s="35">
        <v>8.85668449197861E-2</v>
      </c>
      <c r="M23" s="35">
        <v>6.3262032085561512E-2</v>
      </c>
      <c r="N23" s="35">
        <v>2.3497326203208557E-2</v>
      </c>
      <c r="O23" s="35">
        <v>640.26810124349595</v>
      </c>
      <c r="P23" s="35">
        <v>0.96363636363636362</v>
      </c>
      <c r="Q23" s="35">
        <f t="shared" si="3"/>
        <v>0.70009643201542915</v>
      </c>
      <c r="R23" s="35">
        <v>2.692307692307693</v>
      </c>
    </row>
    <row r="24" spans="1:26" s="20" customFormat="1" ht="12">
      <c r="A24" s="20">
        <v>1290</v>
      </c>
      <c r="B24" s="35">
        <f t="shared" si="0"/>
        <v>393.29268292682929</v>
      </c>
      <c r="C24" s="20">
        <v>312</v>
      </c>
      <c r="D24" s="21">
        <f t="shared" si="1"/>
        <v>0.14857142857142855</v>
      </c>
      <c r="E24" s="21">
        <f t="shared" si="2"/>
        <v>0.35142857142857142</v>
      </c>
      <c r="F24" s="34">
        <v>30064.038461538465</v>
      </c>
      <c r="G24" s="34">
        <v>21746.068846153848</v>
      </c>
      <c r="H24" s="35">
        <v>22.636730769230773</v>
      </c>
      <c r="I24" s="35">
        <v>1.2796730769230771</v>
      </c>
      <c r="J24" s="35">
        <v>8.5153846153846163E-2</v>
      </c>
      <c r="K24" s="35">
        <v>9.9346153846153862E-2</v>
      </c>
      <c r="L24" s="35">
        <v>6.6230769230769246E-2</v>
      </c>
      <c r="M24" s="35">
        <v>4.9673076923076931E-2</v>
      </c>
      <c r="N24" s="35">
        <v>0</v>
      </c>
      <c r="O24" s="35">
        <v>909.25328849767573</v>
      </c>
      <c r="P24" s="35">
        <v>0.8571428571428571</v>
      </c>
      <c r="Q24" s="35">
        <f t="shared" si="3"/>
        <v>0.72332494099134537</v>
      </c>
      <c r="R24" s="35"/>
      <c r="S24" s="12">
        <v>-14.97</v>
      </c>
      <c r="T24" s="12">
        <v>-53.1</v>
      </c>
      <c r="U24" s="35" t="s">
        <v>156</v>
      </c>
      <c r="V24" s="35" t="s">
        <v>156</v>
      </c>
      <c r="W24" s="35" t="s">
        <v>156</v>
      </c>
      <c r="X24" s="35" t="s">
        <v>156</v>
      </c>
      <c r="Y24" s="3"/>
      <c r="Z24" s="105">
        <f>(S24+1000)/(T24+1000)</f>
        <v>1.0402682437427395</v>
      </c>
    </row>
    <row r="25" spans="1:26" s="20" customFormat="1" ht="12">
      <c r="A25" s="20">
        <v>1350</v>
      </c>
      <c r="B25" s="35">
        <f t="shared" si="0"/>
        <v>411.58536585365857</v>
      </c>
      <c r="C25" s="20">
        <v>298</v>
      </c>
      <c r="D25" s="21">
        <f t="shared" si="1"/>
        <v>0.14190476190476189</v>
      </c>
      <c r="E25" s="21">
        <f t="shared" si="2"/>
        <v>0.35809523809523813</v>
      </c>
      <c r="F25" s="34">
        <v>34950.335570469804</v>
      </c>
      <c r="G25" s="34">
        <v>9348.9750335570498</v>
      </c>
      <c r="H25" s="35">
        <v>14.207248322147654</v>
      </c>
      <c r="I25" s="35">
        <v>1.5494228187919465</v>
      </c>
      <c r="J25" s="35">
        <v>9.3369127516778533E-2</v>
      </c>
      <c r="K25" s="35">
        <v>0.32300671140939602</v>
      </c>
      <c r="L25" s="35">
        <v>0.12869798657718121</v>
      </c>
      <c r="M25" s="35">
        <v>9.5892617449664444E-2</v>
      </c>
      <c r="N25" s="35">
        <v>7.3181208053691299E-2</v>
      </c>
      <c r="O25" s="35">
        <v>593.334401024984</v>
      </c>
      <c r="P25" s="35">
        <v>0.2890625</v>
      </c>
      <c r="Q25" s="35">
        <f t="shared" si="3"/>
        <v>0.26749314079422387</v>
      </c>
      <c r="R25" s="35">
        <v>1.3103448275862066</v>
      </c>
    </row>
    <row r="26" spans="1:26" s="20" customFormat="1" ht="12">
      <c r="A26" s="20">
        <v>1410</v>
      </c>
      <c r="B26" s="35">
        <f t="shared" si="0"/>
        <v>429.8780487804878</v>
      </c>
      <c r="C26" s="20">
        <v>357</v>
      </c>
      <c r="D26" s="21">
        <f t="shared" si="1"/>
        <v>0.17</v>
      </c>
      <c r="E26" s="21">
        <f t="shared" si="2"/>
        <v>0.32999999999999996</v>
      </c>
      <c r="F26" s="34">
        <v>55440</v>
      </c>
      <c r="G26" s="34">
        <v>26343.705882352937</v>
      </c>
      <c r="H26" s="35">
        <v>19.605882352941173</v>
      </c>
      <c r="I26" s="35">
        <v>2.4439411764705876</v>
      </c>
      <c r="J26" s="35">
        <v>0.22905882352941173</v>
      </c>
      <c r="K26" s="35">
        <v>0.38629411764705873</v>
      </c>
      <c r="L26" s="35">
        <v>1.3782352941176468</v>
      </c>
      <c r="M26" s="35">
        <v>0.14170588235294115</v>
      </c>
      <c r="N26" s="35">
        <v>0.36105882352941165</v>
      </c>
      <c r="O26" s="35">
        <v>1194.7354520644424</v>
      </c>
      <c r="P26" s="35">
        <v>0.59296482412060303</v>
      </c>
      <c r="Q26" s="35">
        <f t="shared" si="3"/>
        <v>0.47517507002801113</v>
      </c>
      <c r="R26" s="35">
        <v>0.39247311827956993</v>
      </c>
      <c r="S26" s="12">
        <v>-15.56</v>
      </c>
      <c r="T26" s="12">
        <v>-49.4</v>
      </c>
      <c r="U26" s="35" t="s">
        <v>156</v>
      </c>
      <c r="V26" s="35" t="s">
        <v>156</v>
      </c>
      <c r="W26" s="35" t="s">
        <v>156</v>
      </c>
      <c r="X26" s="35" t="s">
        <v>156</v>
      </c>
      <c r="Y26" s="3"/>
      <c r="Z26" s="105">
        <f>(S26+1000)/(T26+1000)</f>
        <v>1.035598569324637</v>
      </c>
    </row>
    <row r="27" spans="1:26" s="20" customFormat="1" ht="12">
      <c r="A27" s="20">
        <v>1470</v>
      </c>
      <c r="B27" s="35">
        <f t="shared" si="0"/>
        <v>448.17073170731709</v>
      </c>
      <c r="C27" s="20">
        <v>361</v>
      </c>
      <c r="D27" s="21">
        <f t="shared" si="1"/>
        <v>0.17190476190476189</v>
      </c>
      <c r="E27" s="21">
        <f t="shared" si="2"/>
        <v>0.32809523809523811</v>
      </c>
      <c r="F27" s="34">
        <v>33667.479224376737</v>
      </c>
      <c r="G27" s="34">
        <v>23528.109418282551</v>
      </c>
      <c r="H27" s="35">
        <v>13.93268698060942</v>
      </c>
      <c r="I27" s="35">
        <v>19.297725761772856</v>
      </c>
      <c r="J27" s="35">
        <v>0.18322437673130193</v>
      </c>
      <c r="K27" s="35">
        <v>0.21948753462603882</v>
      </c>
      <c r="L27" s="35">
        <v>7.4625761772853201</v>
      </c>
      <c r="M27" s="35">
        <v>0.10878947368421055</v>
      </c>
      <c r="N27" s="35">
        <v>0.29010526315789475</v>
      </c>
      <c r="O27" s="35">
        <v>708.02940669691566</v>
      </c>
      <c r="P27" s="35">
        <v>0.83478260869565202</v>
      </c>
      <c r="Q27" s="35">
        <f t="shared" si="3"/>
        <v>0.6988378684807256</v>
      </c>
      <c r="R27" s="35">
        <v>0.375</v>
      </c>
    </row>
    <row r="28" spans="1:26" s="20" customFormat="1" ht="12">
      <c r="A28" s="20">
        <v>1530</v>
      </c>
      <c r="B28" s="35">
        <f t="shared" si="0"/>
        <v>466.46341463414637</v>
      </c>
      <c r="C28" s="20">
        <v>528</v>
      </c>
      <c r="D28" s="21">
        <f t="shared" si="1"/>
        <v>0.25142857142857139</v>
      </c>
      <c r="E28" s="21">
        <f t="shared" si="2"/>
        <v>0.24857142857142861</v>
      </c>
      <c r="F28" s="34">
        <v>17657.045454545463</v>
      </c>
      <c r="G28" s="34">
        <v>24065.287500000009</v>
      </c>
      <c r="H28" s="35">
        <v>10.084090909090911</v>
      </c>
      <c r="I28" s="35">
        <v>0.92140909090909118</v>
      </c>
      <c r="J28" s="35">
        <v>0.11567045454545459</v>
      </c>
      <c r="K28" s="35">
        <v>0.10776136363636367</v>
      </c>
      <c r="L28" s="35">
        <v>2.2422272727272734</v>
      </c>
      <c r="M28" s="35">
        <v>3.5590909090909097E-2</v>
      </c>
      <c r="N28" s="35">
        <v>6.6238636363636388E-2</v>
      </c>
      <c r="O28" s="35">
        <v>2186.6600790513839</v>
      </c>
      <c r="P28" s="35">
        <v>1.073394495412844</v>
      </c>
      <c r="Q28" s="35">
        <f t="shared" si="3"/>
        <v>1.3629283314669651</v>
      </c>
      <c r="R28" s="35">
        <v>0.53731343283582078</v>
      </c>
      <c r="S28" s="12"/>
      <c r="T28" s="12">
        <v>-46.8</v>
      </c>
      <c r="U28" s="35">
        <v>-32.6</v>
      </c>
      <c r="V28" s="35">
        <v>-33.1</v>
      </c>
      <c r="W28" s="35">
        <v>-29.2</v>
      </c>
      <c r="X28" s="35">
        <v>-29.3</v>
      </c>
      <c r="Y28" s="3"/>
    </row>
    <row r="29" spans="1:26" s="20" customFormat="1" ht="12">
      <c r="A29" s="20">
        <v>1590</v>
      </c>
      <c r="B29" s="35">
        <f t="shared" si="0"/>
        <v>484.75609756097566</v>
      </c>
      <c r="C29" s="20">
        <v>432</v>
      </c>
      <c r="D29" s="21">
        <f t="shared" si="1"/>
        <v>0.20571428571428568</v>
      </c>
      <c r="E29" s="21">
        <f t="shared" si="2"/>
        <v>0.29428571428571432</v>
      </c>
      <c r="F29" s="34">
        <v>28353.61111111112</v>
      </c>
      <c r="G29" s="34">
        <v>25592.925000000007</v>
      </c>
      <c r="H29" s="35">
        <v>14.019444444444447</v>
      </c>
      <c r="I29" s="35">
        <v>1.3719027777777781</v>
      </c>
      <c r="J29" s="35">
        <v>0.29040277777777784</v>
      </c>
      <c r="K29" s="35">
        <v>0.16165277777777781</v>
      </c>
      <c r="L29" s="35">
        <v>1.9012083333333338</v>
      </c>
      <c r="M29" s="35">
        <v>8.2972222222222253E-2</v>
      </c>
      <c r="N29" s="35">
        <v>9.727777777777781E-2</v>
      </c>
      <c r="O29" s="35">
        <v>1662.8125290454502</v>
      </c>
      <c r="P29" s="35">
        <v>1.7964601769911506</v>
      </c>
      <c r="Q29" s="35">
        <f t="shared" si="3"/>
        <v>0.90263370332996962</v>
      </c>
      <c r="R29" s="35">
        <v>0.85294117647058831</v>
      </c>
    </row>
    <row r="30" spans="1:26" s="20" customFormat="1" ht="12">
      <c r="A30" s="20">
        <v>1650</v>
      </c>
      <c r="B30" s="35">
        <f t="shared" si="0"/>
        <v>503.04878048780489</v>
      </c>
      <c r="C30" s="20">
        <v>462</v>
      </c>
      <c r="D30" s="21">
        <f t="shared" si="1"/>
        <v>0.22</v>
      </c>
      <c r="E30" s="21">
        <f t="shared" si="2"/>
        <v>0.28000000000000003</v>
      </c>
      <c r="F30" s="34">
        <v>21967.272727272728</v>
      </c>
      <c r="G30" s="34">
        <v>37721.218181818178</v>
      </c>
      <c r="H30" s="35">
        <v>16.290909090909093</v>
      </c>
      <c r="I30" s="35">
        <v>1.0627272727272727</v>
      </c>
      <c r="J30" s="35">
        <v>9.1636363636363641E-2</v>
      </c>
      <c r="K30" s="35">
        <v>0.1081818181818182</v>
      </c>
      <c r="L30" s="35">
        <v>1.5654545454545457</v>
      </c>
      <c r="M30" s="35">
        <v>7.2545454545454552E-2</v>
      </c>
      <c r="N30" s="35">
        <v>6.7454545454545461E-2</v>
      </c>
      <c r="O30" s="35">
        <v>2173.6780344701133</v>
      </c>
      <c r="P30" s="35">
        <v>0.84705882352941164</v>
      </c>
      <c r="Q30" s="35">
        <f t="shared" si="3"/>
        <v>1.7171552723059094</v>
      </c>
      <c r="R30" s="35">
        <v>1.0754716981132075</v>
      </c>
      <c r="S30" s="12">
        <v>-16.38</v>
      </c>
      <c r="T30" s="12">
        <v>-50.4</v>
      </c>
      <c r="U30" s="35" t="s">
        <v>156</v>
      </c>
      <c r="V30" s="35" t="s">
        <v>156</v>
      </c>
      <c r="W30" s="35" t="s">
        <v>156</v>
      </c>
      <c r="X30" s="35" t="s">
        <v>156</v>
      </c>
      <c r="Y30" s="3"/>
      <c r="Z30" s="105">
        <f>(S30+1000)/(T30+1000)</f>
        <v>1.0358256107834878</v>
      </c>
    </row>
    <row r="31" spans="1:26" s="20" customFormat="1" ht="12">
      <c r="A31" s="20">
        <v>1710</v>
      </c>
      <c r="B31" s="35">
        <f t="shared" si="0"/>
        <v>521.34146341463418</v>
      </c>
      <c r="C31" s="20">
        <v>400</v>
      </c>
      <c r="D31" s="21">
        <f t="shared" si="1"/>
        <v>0.19047619047619049</v>
      </c>
      <c r="E31" s="21">
        <f t="shared" si="2"/>
        <v>0.30952380952380953</v>
      </c>
      <c r="F31" s="34">
        <v>45435</v>
      </c>
      <c r="G31" s="34">
        <v>26341.25</v>
      </c>
      <c r="H31" s="35">
        <v>20.637499999999999</v>
      </c>
      <c r="I31" s="35">
        <v>2.3075000000000001</v>
      </c>
      <c r="J31" s="35">
        <v>0.82874999999999999</v>
      </c>
      <c r="K31" s="35">
        <v>0.50375000000000003</v>
      </c>
      <c r="L31" s="35">
        <v>1.4429999999999998</v>
      </c>
      <c r="M31" s="35">
        <v>0.24374999999999999</v>
      </c>
      <c r="N31" s="35">
        <v>0.33637499999999998</v>
      </c>
      <c r="O31" s="35">
        <v>1148.0169971671389</v>
      </c>
      <c r="P31" s="35">
        <v>1.645161290322581</v>
      </c>
      <c r="Q31" s="35">
        <f t="shared" si="3"/>
        <v>0.57975679542203151</v>
      </c>
      <c r="R31" s="35">
        <v>0.72463768115942029</v>
      </c>
    </row>
    <row r="32" spans="1:26" s="20" customFormat="1" ht="12">
      <c r="A32" s="20">
        <v>1770</v>
      </c>
      <c r="B32" s="35">
        <f t="shared" si="0"/>
        <v>539.63414634146341</v>
      </c>
      <c r="C32" s="20">
        <v>409</v>
      </c>
      <c r="D32" s="21">
        <f t="shared" si="1"/>
        <v>0.19476190476190475</v>
      </c>
      <c r="E32" s="21">
        <f t="shared" si="2"/>
        <v>0.30523809523809525</v>
      </c>
      <c r="F32" s="34">
        <v>17474.694376528118</v>
      </c>
      <c r="G32" s="34">
        <v>15769.759755501223</v>
      </c>
      <c r="H32" s="35">
        <v>9.7795599022004911</v>
      </c>
      <c r="I32" s="35">
        <v>0.98579217603911995</v>
      </c>
      <c r="J32" s="35">
        <v>0.43569193154034241</v>
      </c>
      <c r="K32" s="35">
        <v>0.1896356968215159</v>
      </c>
      <c r="L32" s="35">
        <v>0.74757212713936438</v>
      </c>
      <c r="M32" s="35">
        <v>9.7168704156479227E-2</v>
      </c>
      <c r="N32" s="35">
        <v>7.9929095354523236E-2</v>
      </c>
      <c r="O32" s="35">
        <v>1464.8624253894307</v>
      </c>
      <c r="P32" s="35">
        <v>2.2975206611570251</v>
      </c>
      <c r="Q32" s="35">
        <f t="shared" si="3"/>
        <v>0.90243408071748887</v>
      </c>
      <c r="R32" s="35">
        <v>1.2156862745098038</v>
      </c>
      <c r="S32" s="12">
        <v>-15.9</v>
      </c>
      <c r="T32" s="12">
        <v>-48.6</v>
      </c>
      <c r="U32" s="35" t="s">
        <v>156</v>
      </c>
      <c r="V32" s="35" t="s">
        <v>156</v>
      </c>
      <c r="W32" s="35" t="s">
        <v>156</v>
      </c>
      <c r="X32" s="35" t="s">
        <v>156</v>
      </c>
      <c r="Y32" s="3"/>
      <c r="Z32" s="105">
        <f>(S32+1000)/(T32+1000)</f>
        <v>1.0343704015135591</v>
      </c>
    </row>
    <row r="33" spans="1:26" s="20" customFormat="1" ht="12">
      <c r="A33" s="20">
        <v>1830</v>
      </c>
      <c r="B33" s="35">
        <f t="shared" si="0"/>
        <v>557.92682926829275</v>
      </c>
      <c r="C33" s="20">
        <v>465</v>
      </c>
      <c r="D33" s="21">
        <f t="shared" si="1"/>
        <v>0.22142857142857142</v>
      </c>
      <c r="E33" s="21">
        <f t="shared" si="2"/>
        <v>0.27857142857142858</v>
      </c>
      <c r="F33" s="34">
        <v>15876.77419354839</v>
      </c>
      <c r="G33" s="34">
        <v>8615.2132258064521</v>
      </c>
      <c r="H33" s="35">
        <v>4.9064516129032265</v>
      </c>
      <c r="I33" s="35">
        <v>9.2555806451612916</v>
      </c>
      <c r="J33" s="35">
        <v>5.7870967741935488E-2</v>
      </c>
      <c r="K33" s="35">
        <v>5.0322580645161298E-2</v>
      </c>
      <c r="L33" s="35">
        <v>0.24406451612903229</v>
      </c>
      <c r="M33" s="35">
        <v>5.4096774193548393E-2</v>
      </c>
      <c r="N33" s="35">
        <v>6.2903225806451621E-2</v>
      </c>
      <c r="O33" s="35">
        <v>608.33170471706489</v>
      </c>
      <c r="P33" s="35">
        <v>1.1499999999999999</v>
      </c>
      <c r="Q33" s="35">
        <f t="shared" si="3"/>
        <v>0.54262995245641832</v>
      </c>
      <c r="R33" s="35">
        <v>0.86</v>
      </c>
    </row>
    <row r="34" spans="1:26" s="20" customFormat="1" ht="12">
      <c r="A34" s="20">
        <v>1890</v>
      </c>
      <c r="B34" s="35">
        <f t="shared" si="0"/>
        <v>576.21951219512198</v>
      </c>
      <c r="C34" s="20">
        <v>463</v>
      </c>
      <c r="D34" s="21">
        <f t="shared" si="1"/>
        <v>0.22047619047619046</v>
      </c>
      <c r="E34" s="21">
        <f t="shared" si="2"/>
        <v>0.27952380952380951</v>
      </c>
      <c r="F34" s="34">
        <v>31632.073434125268</v>
      </c>
      <c r="G34" s="34">
        <v>8851.4909071274287</v>
      </c>
      <c r="H34" s="35">
        <v>5.4896544276457879</v>
      </c>
      <c r="I34" s="35">
        <v>11.057913606911447</v>
      </c>
      <c r="J34" s="35">
        <v>0.14706695464362854</v>
      </c>
      <c r="K34" s="35">
        <v>0.23581425485961124</v>
      </c>
      <c r="L34" s="35">
        <v>0.49191360691144709</v>
      </c>
      <c r="M34" s="35">
        <v>6.5926565874730017E-2</v>
      </c>
      <c r="N34" s="35">
        <v>0.32963282937365013</v>
      </c>
      <c r="O34" s="35">
        <v>534.91189089794671</v>
      </c>
      <c r="P34" s="35">
        <v>0.62365591397849474</v>
      </c>
      <c r="Q34" s="35">
        <f t="shared" si="3"/>
        <v>0.2798264529058116</v>
      </c>
      <c r="R34" s="35">
        <v>0.2</v>
      </c>
      <c r="S34" s="12"/>
      <c r="T34" s="12">
        <v>-50.2</v>
      </c>
      <c r="U34" s="35" t="s">
        <v>156</v>
      </c>
      <c r="V34" s="35" t="s">
        <v>156</v>
      </c>
      <c r="W34" s="35" t="s">
        <v>156</v>
      </c>
      <c r="X34" s="35" t="s">
        <v>156</v>
      </c>
      <c r="Y34" s="3"/>
    </row>
    <row r="35" spans="1:26" s="20" customFormat="1" ht="12">
      <c r="A35" s="20">
        <v>1950</v>
      </c>
      <c r="B35" s="35">
        <f t="shared" si="0"/>
        <v>594.51219512195121</v>
      </c>
      <c r="C35" s="20">
        <v>464</v>
      </c>
      <c r="D35" s="21">
        <f t="shared" si="1"/>
        <v>0.22095238095238093</v>
      </c>
      <c r="E35" s="21">
        <f t="shared" si="2"/>
        <v>0.2790476190476191</v>
      </c>
      <c r="F35" s="34">
        <v>19562.801724137938</v>
      </c>
      <c r="G35" s="34">
        <v>9116.1519396551757</v>
      </c>
      <c r="H35" s="35">
        <v>4.4328879310344842</v>
      </c>
      <c r="I35" s="35">
        <v>0.92825431034482786</v>
      </c>
      <c r="J35" s="35">
        <v>0.23490517241379319</v>
      </c>
      <c r="K35" s="35">
        <v>0.15155172413793108</v>
      </c>
      <c r="L35" s="35">
        <v>0.30689224137931043</v>
      </c>
      <c r="M35" s="35">
        <v>5.5568965517241387E-2</v>
      </c>
      <c r="N35" s="35">
        <v>8.5879310344827625E-2</v>
      </c>
      <c r="O35" s="35">
        <v>1700.4122497055359</v>
      </c>
      <c r="P35" s="35">
        <v>1.55</v>
      </c>
      <c r="Q35" s="35">
        <f t="shared" si="3"/>
        <v>0.46599418979987089</v>
      </c>
      <c r="R35" s="35">
        <v>0.64705882352941158</v>
      </c>
    </row>
    <row r="36" spans="1:26" s="20" customFormat="1" ht="12">
      <c r="A36" s="20">
        <v>2010</v>
      </c>
      <c r="B36" s="35">
        <f t="shared" si="0"/>
        <v>612.80487804878055</v>
      </c>
      <c r="C36" s="20">
        <v>453</v>
      </c>
      <c r="D36" s="21">
        <f t="shared" si="1"/>
        <v>0.21571428571428569</v>
      </c>
      <c r="E36" s="21">
        <f t="shared" si="2"/>
        <v>0.28428571428571431</v>
      </c>
      <c r="F36" s="34">
        <v>26383.973509933781</v>
      </c>
      <c r="G36" s="34">
        <v>1825.6866225165563</v>
      </c>
      <c r="H36" s="35">
        <v>2.9652317880794707</v>
      </c>
      <c r="I36" s="35">
        <v>1.2388079470198676</v>
      </c>
      <c r="J36" s="35">
        <v>6.5894039735099358E-2</v>
      </c>
      <c r="K36" s="35">
        <v>0.1423311258278146</v>
      </c>
      <c r="L36" s="35">
        <v>0.14628476821192057</v>
      </c>
      <c r="M36" s="35">
        <v>0</v>
      </c>
      <c r="N36" s="35">
        <v>0.17923178807947027</v>
      </c>
      <c r="O36" s="35">
        <v>434.26959247648892</v>
      </c>
      <c r="P36" s="35">
        <v>0.46296296296296302</v>
      </c>
      <c r="Q36" s="35">
        <f t="shared" si="3"/>
        <v>6.9196803196803186E-2</v>
      </c>
      <c r="R36" s="35">
        <v>0</v>
      </c>
      <c r="S36" s="12">
        <v>-22.1</v>
      </c>
      <c r="T36" s="12">
        <v>-30.6</v>
      </c>
      <c r="U36" s="35" t="s">
        <v>156</v>
      </c>
      <c r="V36" s="35" t="s">
        <v>156</v>
      </c>
      <c r="W36" s="35" t="s">
        <v>156</v>
      </c>
      <c r="X36" s="35" t="s">
        <v>156</v>
      </c>
      <c r="Y36" s="3">
        <v>-268</v>
      </c>
      <c r="Z36" s="105">
        <f>(S36+1000)/(T36+1000)</f>
        <v>1.0087683102950278</v>
      </c>
    </row>
    <row r="37" spans="1:26" s="20" customFormat="1" ht="12">
      <c r="A37" s="20">
        <v>2070</v>
      </c>
      <c r="B37" s="35">
        <f t="shared" si="0"/>
        <v>631.09756097560978</v>
      </c>
      <c r="C37" s="20">
        <v>416</v>
      </c>
      <c r="D37" s="21">
        <f t="shared" si="1"/>
        <v>0.19809523809523807</v>
      </c>
      <c r="E37" s="21">
        <f t="shared" si="2"/>
        <v>0.3019047619047619</v>
      </c>
      <c r="F37" s="34">
        <v>9144.2307692307695</v>
      </c>
      <c r="G37" s="34">
        <v>5970.5730769230768</v>
      </c>
      <c r="H37" s="35">
        <v>3.0480769230769234</v>
      </c>
      <c r="I37" s="35">
        <v>5.4972067307692312</v>
      </c>
      <c r="J37" s="35">
        <v>0.11125480769230769</v>
      </c>
      <c r="K37" s="35">
        <v>3.3528846153846152E-2</v>
      </c>
      <c r="L37" s="35">
        <v>7.4677884615384618E-2</v>
      </c>
      <c r="M37" s="35">
        <v>3.0480769230769235E-2</v>
      </c>
      <c r="N37" s="35">
        <v>5.1817307692307697E-2</v>
      </c>
      <c r="O37" s="35">
        <v>698.69805600142661</v>
      </c>
      <c r="P37" s="35">
        <v>3.3181818181818183</v>
      </c>
      <c r="Q37" s="35">
        <f t="shared" si="3"/>
        <v>0.65293333333333325</v>
      </c>
      <c r="R37" s="35">
        <v>0.58823529411764708</v>
      </c>
      <c r="S37" s="12"/>
      <c r="T37" s="12"/>
      <c r="U37" s="35" t="s">
        <v>156</v>
      </c>
      <c r="V37" s="35" t="s">
        <v>156</v>
      </c>
      <c r="W37" s="35" t="s">
        <v>156</v>
      </c>
      <c r="X37" s="35" t="s">
        <v>156</v>
      </c>
      <c r="Y37" s="3"/>
    </row>
    <row r="38" spans="1:26" s="20" customFormat="1" ht="12">
      <c r="A38" s="20">
        <v>2130</v>
      </c>
      <c r="B38" s="35">
        <f t="shared" si="0"/>
        <v>649.39024390243901</v>
      </c>
      <c r="C38" s="20">
        <v>373</v>
      </c>
      <c r="D38" s="21">
        <f t="shared" si="1"/>
        <v>0.17761904761904762</v>
      </c>
      <c r="E38" s="21">
        <f t="shared" si="2"/>
        <v>0.32238095238095238</v>
      </c>
      <c r="F38" s="34">
        <v>6552.1983914209113</v>
      </c>
      <c r="G38" s="34">
        <v>7338.7163002680973</v>
      </c>
      <c r="H38" s="35">
        <v>3.6663270777479893</v>
      </c>
      <c r="I38" s="35">
        <v>18.433276139410189</v>
      </c>
      <c r="J38" s="35">
        <v>0.18694638069705091</v>
      </c>
      <c r="K38" s="35">
        <v>5.4450402144772113E-2</v>
      </c>
      <c r="L38" s="35">
        <v>7.0785522788203756E-2</v>
      </c>
      <c r="M38" s="35">
        <v>4.7190348525469168E-2</v>
      </c>
      <c r="N38" s="35">
        <v>7.0785522788203756E-2</v>
      </c>
      <c r="O38" s="35">
        <v>332.0745729303548</v>
      </c>
      <c r="P38" s="35">
        <v>3.4333333333333331</v>
      </c>
      <c r="Q38" s="35">
        <f t="shared" si="3"/>
        <v>1.1200387811634351</v>
      </c>
      <c r="R38" s="35">
        <v>0.66666666666666663</v>
      </c>
      <c r="S38" s="12">
        <v>-20.48</v>
      </c>
      <c r="T38" s="12">
        <v>-52.5</v>
      </c>
      <c r="U38" s="35" t="s">
        <v>156</v>
      </c>
      <c r="V38" s="35" t="s">
        <v>156</v>
      </c>
      <c r="W38" s="35" t="s">
        <v>156</v>
      </c>
      <c r="X38" s="35" t="s">
        <v>156</v>
      </c>
      <c r="Y38" s="3"/>
      <c r="Z38" s="105">
        <f>(S38+1000)/(T38+1000)</f>
        <v>1.0337941952506595</v>
      </c>
    </row>
    <row r="39" spans="1:26" s="20" customFormat="1" ht="12">
      <c r="A39" s="20">
        <v>2190</v>
      </c>
      <c r="B39" s="35">
        <f t="shared" si="0"/>
        <v>667.68292682926835</v>
      </c>
      <c r="C39" s="20">
        <v>327</v>
      </c>
      <c r="D39" s="21">
        <f t="shared" si="1"/>
        <v>0.15571428571428569</v>
      </c>
      <c r="E39" s="21">
        <f t="shared" si="2"/>
        <v>0.34428571428571431</v>
      </c>
      <c r="F39" s="34">
        <v>2542.660550458716</v>
      </c>
      <c r="G39" s="34">
        <v>2800.9064220183491</v>
      </c>
      <c r="H39" s="35">
        <v>1.9899082568807345</v>
      </c>
      <c r="I39" s="35">
        <v>14.196889908256884</v>
      </c>
      <c r="J39" s="35">
        <v>0.18793577981651383</v>
      </c>
      <c r="K39" s="35">
        <v>9.2862385321100943E-2</v>
      </c>
      <c r="L39" s="35">
        <v>0.37587155963302765</v>
      </c>
      <c r="M39" s="35">
        <v>7.959633027522936E-2</v>
      </c>
      <c r="N39" s="35">
        <v>6.190825688073396E-2</v>
      </c>
      <c r="O39" s="35">
        <v>173.03647042753724</v>
      </c>
      <c r="P39" s="35">
        <v>2.0238095238095237</v>
      </c>
      <c r="Q39" s="35">
        <f t="shared" si="3"/>
        <v>1.1015652173913044</v>
      </c>
      <c r="R39" s="35">
        <v>1.2857142857142854</v>
      </c>
    </row>
    <row r="40" spans="1:26" s="20" customFormat="1" ht="12">
      <c r="A40" s="20">
        <v>2250</v>
      </c>
      <c r="B40" s="35">
        <f t="shared" si="0"/>
        <v>685.97560975609758</v>
      </c>
      <c r="C40" s="20">
        <v>384</v>
      </c>
      <c r="D40" s="21">
        <f t="shared" si="1"/>
        <v>0.18285714285714286</v>
      </c>
      <c r="E40" s="21">
        <f t="shared" si="2"/>
        <v>0.31714285714285717</v>
      </c>
      <c r="F40" s="34">
        <v>1248.75</v>
      </c>
      <c r="G40" s="34">
        <v>2369.1562500000005</v>
      </c>
      <c r="H40" s="35">
        <v>1.2140625</v>
      </c>
      <c r="I40" s="35">
        <v>0.55326562500000009</v>
      </c>
      <c r="J40" s="35">
        <v>3.8156250000000003E-2</v>
      </c>
      <c r="K40" s="35">
        <v>0.15956250000000002</v>
      </c>
      <c r="L40" s="35">
        <v>7.4578125000000009E-2</v>
      </c>
      <c r="M40" s="35">
        <v>6.590625E-2</v>
      </c>
      <c r="N40" s="35">
        <v>5.5500000000000008E-2</v>
      </c>
      <c r="O40" s="35">
        <v>1340.5299313052012</v>
      </c>
      <c r="P40" s="35">
        <v>0.23913043478260868</v>
      </c>
      <c r="Q40" s="35">
        <f t="shared" si="3"/>
        <v>1.8972222222222226</v>
      </c>
      <c r="R40" s="35">
        <v>1.1875</v>
      </c>
      <c r="S40" s="12"/>
      <c r="T40" s="12">
        <v>-54.3</v>
      </c>
      <c r="U40" s="35" t="s">
        <v>156</v>
      </c>
      <c r="V40" s="35" t="s">
        <v>156</v>
      </c>
      <c r="W40" s="35" t="s">
        <v>156</v>
      </c>
      <c r="X40" s="35" t="s">
        <v>156</v>
      </c>
      <c r="Y40" s="3"/>
    </row>
    <row r="41" spans="1:26" s="20" customFormat="1" ht="12">
      <c r="A41" s="20">
        <v>2310</v>
      </c>
      <c r="B41" s="35">
        <f t="shared" si="0"/>
        <v>704.26829268292693</v>
      </c>
      <c r="C41" s="20">
        <v>572</v>
      </c>
      <c r="D41" s="21">
        <f t="shared" si="1"/>
        <v>0.27238095238095233</v>
      </c>
      <c r="E41" s="21">
        <f t="shared" si="2"/>
        <v>0.22761904761904767</v>
      </c>
      <c r="F41" s="34">
        <v>584.96503496503522</v>
      </c>
      <c r="G41" s="34">
        <v>7372.4062587412609</v>
      </c>
      <c r="H41" s="35">
        <v>0.98608391608391632</v>
      </c>
      <c r="I41" s="35">
        <v>0.38858391608391624</v>
      </c>
      <c r="J41" s="35">
        <v>0.11448601398601405</v>
      </c>
      <c r="K41" s="35">
        <v>4.5125874125874141E-2</v>
      </c>
      <c r="L41" s="35">
        <v>3.0083916083916092E-2</v>
      </c>
      <c r="M41" s="35">
        <v>2.9248251748251762E-2</v>
      </c>
      <c r="N41" s="35">
        <v>3.8440559440559456E-2</v>
      </c>
      <c r="O41" s="35">
        <v>5363.0455927051671</v>
      </c>
      <c r="P41" s="35">
        <v>2.5370370370370376</v>
      </c>
      <c r="Q41" s="35">
        <f t="shared" si="3"/>
        <v>12.603157142857141</v>
      </c>
      <c r="R41" s="35">
        <v>0.76086956521739135</v>
      </c>
    </row>
    <row r="42" spans="1:26" s="20" customFormat="1" ht="12">
      <c r="A42" s="20">
        <v>2370</v>
      </c>
      <c r="B42" s="35">
        <f t="shared" si="0"/>
        <v>722.56097560975616</v>
      </c>
      <c r="C42" s="20">
        <v>411</v>
      </c>
      <c r="D42" s="21">
        <f t="shared" si="1"/>
        <v>0.1957142857142857</v>
      </c>
      <c r="E42" s="21">
        <f t="shared" si="2"/>
        <v>0.30428571428571427</v>
      </c>
      <c r="F42" s="34">
        <v>544.16058394160586</v>
      </c>
      <c r="G42" s="34">
        <v>5387.0343065693432</v>
      </c>
      <c r="H42" s="35">
        <v>1.2437956204379563</v>
      </c>
      <c r="I42" s="35">
        <v>0.69186131386861327</v>
      </c>
      <c r="J42" s="35">
        <v>0.40423357664233578</v>
      </c>
      <c r="K42" s="35">
        <v>5.1306569343065697E-2</v>
      </c>
      <c r="L42" s="35">
        <v>4.1978102189781021E-2</v>
      </c>
      <c r="M42" s="35">
        <v>2.9540145985401459E-2</v>
      </c>
      <c r="N42" s="35">
        <v>3.5759124087591236E-2</v>
      </c>
      <c r="O42" s="35">
        <v>2783.0522088353409</v>
      </c>
      <c r="P42" s="35">
        <v>7.8787878787878789</v>
      </c>
      <c r="Q42" s="35">
        <f t="shared" si="3"/>
        <v>9.8997142857142855</v>
      </c>
      <c r="R42" s="35">
        <v>0.82608695652173925</v>
      </c>
      <c r="S42" s="12">
        <v>-15.39</v>
      </c>
      <c r="T42" s="12">
        <v>-52.9</v>
      </c>
      <c r="U42" s="35" t="s">
        <v>156</v>
      </c>
      <c r="V42" s="35" t="s">
        <v>156</v>
      </c>
      <c r="W42" s="35" t="s">
        <v>156</v>
      </c>
      <c r="X42" s="35" t="s">
        <v>156</v>
      </c>
      <c r="Y42" s="3"/>
      <c r="Z42" s="105">
        <f>(S42+1000)/(T42+1000)</f>
        <v>1.0396051103368176</v>
      </c>
    </row>
    <row r="43" spans="1:26" s="20" customFormat="1" ht="12">
      <c r="A43" s="20">
        <v>2430</v>
      </c>
      <c r="B43" s="35">
        <f t="shared" si="0"/>
        <v>740.85365853658539</v>
      </c>
      <c r="C43" s="20">
        <v>304</v>
      </c>
      <c r="D43" s="21">
        <f t="shared" si="1"/>
        <v>0.14476190476190476</v>
      </c>
      <c r="E43" s="21">
        <f t="shared" si="2"/>
        <v>0.35523809523809524</v>
      </c>
      <c r="F43" s="34">
        <v>4539.8026315789475</v>
      </c>
      <c r="G43" s="34">
        <v>3460.0657894736846</v>
      </c>
      <c r="H43" s="35">
        <v>1.7177631578947368</v>
      </c>
      <c r="I43" s="35">
        <v>0.66747368421052633</v>
      </c>
      <c r="J43" s="35">
        <v>0.15705263157894739</v>
      </c>
      <c r="K43" s="35">
        <v>8.098026315789475E-2</v>
      </c>
      <c r="L43" s="35">
        <v>7.1164473684210527E-2</v>
      </c>
      <c r="M43" s="35">
        <v>0</v>
      </c>
      <c r="N43" s="35">
        <v>0.19140789473684211</v>
      </c>
      <c r="O43" s="35">
        <v>1450.6172839506173</v>
      </c>
      <c r="P43" s="35">
        <v>1.9393939393939392</v>
      </c>
      <c r="Q43" s="35">
        <f t="shared" si="3"/>
        <v>0.76216216216216226</v>
      </c>
      <c r="R43" s="35">
        <v>0</v>
      </c>
    </row>
    <row r="44" spans="1:26" s="20" customFormat="1" ht="12">
      <c r="A44" s="20">
        <v>2490</v>
      </c>
      <c r="B44" s="35">
        <f t="shared" si="0"/>
        <v>759.14634146341473</v>
      </c>
      <c r="C44" s="20">
        <v>440</v>
      </c>
      <c r="D44" s="21">
        <f t="shared" si="1"/>
        <v>0.20952380952380953</v>
      </c>
      <c r="E44" s="21">
        <f t="shared" si="2"/>
        <v>0.29047619047619044</v>
      </c>
      <c r="F44" s="34">
        <v>3881.8181818181815</v>
      </c>
      <c r="G44" s="34">
        <v>1825.2863636363631</v>
      </c>
      <c r="H44" s="35">
        <v>1.6636363636363634</v>
      </c>
      <c r="I44" s="35">
        <v>1.0397727272727271</v>
      </c>
      <c r="J44" s="35">
        <v>0.29945454545454542</v>
      </c>
      <c r="K44" s="35">
        <v>6.6545454545454547E-2</v>
      </c>
      <c r="L44" s="35">
        <v>0.56979545454545444</v>
      </c>
      <c r="M44" s="35">
        <v>2.9113636363636362E-2</v>
      </c>
      <c r="N44" s="35">
        <v>5.9613636363636348E-2</v>
      </c>
      <c r="O44" s="35">
        <v>675.17948717948707</v>
      </c>
      <c r="P44" s="35">
        <v>4.5</v>
      </c>
      <c r="Q44" s="35">
        <f t="shared" si="3"/>
        <v>0.47021428571428564</v>
      </c>
      <c r="R44" s="35">
        <v>0.4883720930232559</v>
      </c>
      <c r="S44" s="12">
        <v>-21.21</v>
      </c>
      <c r="T44" s="12">
        <v>-50.8</v>
      </c>
      <c r="U44" s="35" t="s">
        <v>156</v>
      </c>
      <c r="V44" s="35" t="s">
        <v>156</v>
      </c>
      <c r="W44" s="35" t="s">
        <v>156</v>
      </c>
      <c r="X44" s="35" t="s">
        <v>156</v>
      </c>
      <c r="Y44" s="3"/>
      <c r="Z44" s="105">
        <f>(S44+1000)/(T44+1000)</f>
        <v>1.031173619890434</v>
      </c>
    </row>
    <row r="45" spans="1:26" s="20" customFormat="1" ht="12">
      <c r="A45" s="20">
        <v>2550</v>
      </c>
      <c r="B45" s="35">
        <f t="shared" si="0"/>
        <v>777.43902439024396</v>
      </c>
      <c r="C45" s="20">
        <v>474</v>
      </c>
      <c r="D45" s="21">
        <f t="shared" si="1"/>
        <v>0.2257142857142857</v>
      </c>
      <c r="E45" s="21">
        <f t="shared" si="2"/>
        <v>0.2742857142857143</v>
      </c>
      <c r="F45" s="34">
        <v>1749.8734177215192</v>
      </c>
      <c r="G45" s="34">
        <v>1479.1291139240509</v>
      </c>
      <c r="H45" s="35">
        <v>0.4860759493670887</v>
      </c>
      <c r="I45" s="35">
        <v>0.25275949367088607</v>
      </c>
      <c r="J45" s="35">
        <v>9.6000000000000016E-2</v>
      </c>
      <c r="K45" s="35">
        <v>8.9924050632911395E-2</v>
      </c>
      <c r="L45" s="35">
        <v>7.0481012658227871E-2</v>
      </c>
      <c r="M45" s="35">
        <v>3.8886075949367098E-2</v>
      </c>
      <c r="N45" s="35">
        <v>3.1594936708860759E-2</v>
      </c>
      <c r="O45" s="35">
        <v>2001.9736842105265</v>
      </c>
      <c r="P45" s="35">
        <v>1.0675675675675678</v>
      </c>
      <c r="Q45" s="35">
        <f t="shared" si="3"/>
        <v>0.84527777777777779</v>
      </c>
      <c r="R45" s="35">
        <v>1.2307692307692311</v>
      </c>
      <c r="S45" s="12"/>
      <c r="T45" s="12"/>
      <c r="U45" s="35" t="s">
        <v>156</v>
      </c>
      <c r="V45" s="35" t="s">
        <v>156</v>
      </c>
      <c r="W45" s="35" t="s">
        <v>156</v>
      </c>
      <c r="X45" s="35" t="s">
        <v>156</v>
      </c>
      <c r="Y45" s="3"/>
    </row>
    <row r="46" spans="1:26" s="20" customFormat="1" ht="12">
      <c r="A46" s="20">
        <v>2610</v>
      </c>
      <c r="B46" s="35">
        <f t="shared" si="0"/>
        <v>795.73170731707319</v>
      </c>
      <c r="C46" s="20">
        <v>454</v>
      </c>
      <c r="D46" s="21">
        <f t="shared" si="1"/>
        <v>0.21619047619047618</v>
      </c>
      <c r="E46" s="21">
        <f t="shared" si="2"/>
        <v>0.28380952380952384</v>
      </c>
      <c r="F46" s="34">
        <v>2415.5066079295157</v>
      </c>
      <c r="G46" s="34">
        <v>12325.411277533041</v>
      </c>
      <c r="H46" s="35">
        <v>2.8093392070484589</v>
      </c>
      <c r="I46" s="35">
        <v>7.2622731277533052</v>
      </c>
      <c r="J46" s="35">
        <v>7.8766519823788558E-2</v>
      </c>
      <c r="K46" s="35">
        <v>5.3823788546255517E-2</v>
      </c>
      <c r="L46" s="35">
        <v>0.25336563876651991</v>
      </c>
      <c r="M46" s="35">
        <v>4.0696035242290755E-2</v>
      </c>
      <c r="N46" s="35">
        <v>5.6449339207048463E-2</v>
      </c>
      <c r="O46" s="35">
        <v>1223.7773722627737</v>
      </c>
      <c r="P46" s="35">
        <v>1.4634146341463414</v>
      </c>
      <c r="Q46" s="35">
        <f t="shared" si="3"/>
        <v>5.1026195652173918</v>
      </c>
      <c r="R46" s="35">
        <v>0.72093023255813959</v>
      </c>
      <c r="S46" s="12"/>
      <c r="T46" s="12">
        <v>-47</v>
      </c>
      <c r="U46" s="35" t="s">
        <v>156</v>
      </c>
      <c r="V46" s="35" t="s">
        <v>156</v>
      </c>
      <c r="W46" s="35" t="s">
        <v>156</v>
      </c>
      <c r="X46" s="35" t="s">
        <v>156</v>
      </c>
      <c r="Y46" s="3"/>
    </row>
    <row r="47" spans="1:26" s="20" customFormat="1" ht="12">
      <c r="A47" s="20">
        <v>2670</v>
      </c>
      <c r="B47" s="35">
        <f t="shared" si="0"/>
        <v>814.02439024390253</v>
      </c>
      <c r="C47" s="20">
        <v>407</v>
      </c>
      <c r="D47" s="21">
        <f t="shared" si="1"/>
        <v>0.19380952380952379</v>
      </c>
      <c r="E47" s="21">
        <f t="shared" si="2"/>
        <v>0.30619047619047624</v>
      </c>
      <c r="F47" s="34">
        <v>3744.2506142506154</v>
      </c>
      <c r="G47" s="34">
        <v>11932.452751842755</v>
      </c>
      <c r="H47" s="35">
        <v>2.243390663390664</v>
      </c>
      <c r="I47" s="35">
        <v>0.72831203931203947</v>
      </c>
      <c r="J47" s="35">
        <v>0.14534643734643737</v>
      </c>
      <c r="K47" s="35">
        <v>9.7950859950859975E-2</v>
      </c>
      <c r="L47" s="35">
        <v>0.16904422604422609</v>
      </c>
      <c r="M47" s="35">
        <v>4.2656019656019666E-2</v>
      </c>
      <c r="N47" s="35">
        <v>0.22591891891891897</v>
      </c>
      <c r="O47" s="35">
        <v>4015.3588516746408</v>
      </c>
      <c r="P47" s="35">
        <v>1.4838709677419355</v>
      </c>
      <c r="Q47" s="35">
        <f t="shared" si="3"/>
        <v>3.186873417721519</v>
      </c>
      <c r="R47" s="35">
        <v>0.1888111888111888</v>
      </c>
    </row>
    <row r="48" spans="1:26" s="20" customFormat="1" ht="12">
      <c r="A48" s="20">
        <v>2730</v>
      </c>
      <c r="B48" s="35">
        <f t="shared" si="0"/>
        <v>832.31707317073176</v>
      </c>
      <c r="C48" s="20">
        <v>488</v>
      </c>
      <c r="D48" s="21">
        <f t="shared" si="1"/>
        <v>0.23238095238095238</v>
      </c>
      <c r="E48" s="21">
        <f t="shared" si="2"/>
        <v>0.26761904761904765</v>
      </c>
      <c r="F48" s="34">
        <v>7923.2786885245914</v>
      </c>
      <c r="G48" s="34">
        <v>4980.1491803278686</v>
      </c>
      <c r="H48" s="35">
        <v>3.9155737704918034</v>
      </c>
      <c r="I48" s="35">
        <v>2.8387909836065575</v>
      </c>
      <c r="J48" s="35">
        <v>9.3282786885245911E-2</v>
      </c>
      <c r="K48" s="35">
        <v>5.6430327868852465E-2</v>
      </c>
      <c r="L48" s="35">
        <v>0.29366803278688525</v>
      </c>
      <c r="M48" s="35">
        <v>0</v>
      </c>
      <c r="N48" s="35">
        <v>7.7159836065573792E-2</v>
      </c>
      <c r="O48" s="35">
        <v>737.32310315430504</v>
      </c>
      <c r="P48" s="35">
        <v>1.653061224489796</v>
      </c>
      <c r="Q48" s="35">
        <f t="shared" si="3"/>
        <v>0.62854651162790687</v>
      </c>
      <c r="R48" s="35">
        <v>0</v>
      </c>
      <c r="S48" s="12">
        <v>-18.59</v>
      </c>
      <c r="T48" s="12">
        <v>-38.1</v>
      </c>
      <c r="U48" s="35" t="s">
        <v>156</v>
      </c>
      <c r="V48" s="35" t="s">
        <v>156</v>
      </c>
      <c r="W48" s="35" t="s">
        <v>156</v>
      </c>
      <c r="X48" s="35" t="s">
        <v>156</v>
      </c>
      <c r="Y48" s="3"/>
      <c r="Z48" s="105">
        <f>(S48+1000)/(T48+1000)</f>
        <v>1.0202827736770974</v>
      </c>
    </row>
    <row r="49" spans="1:26" s="20" customFormat="1" ht="12">
      <c r="A49" s="20">
        <v>2780</v>
      </c>
      <c r="B49" s="35">
        <f t="shared" si="0"/>
        <v>847.56097560975616</v>
      </c>
      <c r="C49" s="20">
        <v>406</v>
      </c>
      <c r="D49" s="21">
        <f t="shared" si="1"/>
        <v>0.1933333333333333</v>
      </c>
      <c r="E49" s="21">
        <f t="shared" si="2"/>
        <v>0.3066666666666667</v>
      </c>
      <c r="F49" s="34">
        <v>6328.9655172413813</v>
      </c>
      <c r="G49" s="34">
        <v>21337.972413793108</v>
      </c>
      <c r="H49" s="35">
        <v>7.9310344827586228</v>
      </c>
      <c r="I49" s="35">
        <v>1.1975862068965522</v>
      </c>
      <c r="J49" s="35">
        <v>0.18400000000000005</v>
      </c>
      <c r="K49" s="35">
        <v>8.7241379310344855E-2</v>
      </c>
      <c r="L49" s="35">
        <v>0.28075862068965524</v>
      </c>
      <c r="M49" s="35">
        <v>0</v>
      </c>
      <c r="N49" s="35">
        <v>0.11737931034482763</v>
      </c>
      <c r="O49" s="35">
        <v>2337.4804517810599</v>
      </c>
      <c r="P49" s="35">
        <v>2.1090909090909089</v>
      </c>
      <c r="Q49" s="35">
        <f t="shared" si="3"/>
        <v>3.3714786967418542</v>
      </c>
      <c r="R49" s="35">
        <v>0</v>
      </c>
    </row>
    <row r="50" spans="1:26" s="20" customFormat="1" ht="12">
      <c r="A50" s="20">
        <v>2850</v>
      </c>
      <c r="B50" s="35">
        <f t="shared" si="0"/>
        <v>868.90243902439033</v>
      </c>
      <c r="C50" s="20">
        <v>385</v>
      </c>
      <c r="D50" s="21">
        <f t="shared" si="1"/>
        <v>0.18333333333333332</v>
      </c>
      <c r="E50" s="21">
        <f t="shared" si="2"/>
        <v>0.31666666666666665</v>
      </c>
      <c r="F50" s="34">
        <v>4974.545454545455</v>
      </c>
      <c r="G50" s="34">
        <v>10259.326363636363</v>
      </c>
      <c r="H50" s="35">
        <v>4.9918181818181822</v>
      </c>
      <c r="I50" s="35">
        <v>9.1079090909090912</v>
      </c>
      <c r="J50" s="35">
        <v>0.21590909090909091</v>
      </c>
      <c r="K50" s="35">
        <v>0.1278181818181818</v>
      </c>
      <c r="L50" s="35">
        <v>0.19690909090909092</v>
      </c>
      <c r="M50" s="35">
        <v>0.1070909090909091</v>
      </c>
      <c r="N50" s="35">
        <v>0.10190909090909092</v>
      </c>
      <c r="O50" s="35">
        <v>727.62587284086726</v>
      </c>
      <c r="P50" s="35">
        <v>1.6891891891891895</v>
      </c>
      <c r="Q50" s="35">
        <f t="shared" si="3"/>
        <v>2.0623645833333328</v>
      </c>
      <c r="R50" s="35">
        <v>1.0508474576271185</v>
      </c>
      <c r="S50" s="12">
        <v>-18.600000000000001</v>
      </c>
      <c r="T50" s="12">
        <v>-44.8</v>
      </c>
      <c r="U50" s="35" t="s">
        <v>156</v>
      </c>
      <c r="V50" s="35" t="s">
        <v>156</v>
      </c>
      <c r="W50" s="35" t="s">
        <v>156</v>
      </c>
      <c r="X50" s="35" t="s">
        <v>156</v>
      </c>
      <c r="Y50" s="3">
        <v>-291</v>
      </c>
      <c r="Z50" s="105">
        <f>(S50+1000)/(T50+1000)</f>
        <v>1.027428810720268</v>
      </c>
    </row>
    <row r="51" spans="1:26" s="20" customFormat="1" ht="12">
      <c r="A51" s="20">
        <v>2910</v>
      </c>
      <c r="B51" s="35">
        <f t="shared" si="0"/>
        <v>887.19512195121956</v>
      </c>
      <c r="C51" s="20">
        <v>471</v>
      </c>
      <c r="D51" s="21">
        <f t="shared" si="1"/>
        <v>0.22428571428571428</v>
      </c>
      <c r="E51" s="21">
        <f t="shared" si="2"/>
        <v>0.27571428571428569</v>
      </c>
      <c r="F51" s="34">
        <v>1524.3312101910826</v>
      </c>
      <c r="G51" s="34">
        <v>10189.416560509551</v>
      </c>
      <c r="H51" s="35">
        <v>4.671337579617834</v>
      </c>
      <c r="I51" s="35">
        <v>10.741617834394903</v>
      </c>
      <c r="J51" s="35">
        <v>8.6050955414012739E-2</v>
      </c>
      <c r="K51" s="35">
        <v>0.14382802547770701</v>
      </c>
      <c r="L51" s="35">
        <v>0.15735031847133757</v>
      </c>
      <c r="M51" s="35">
        <v>6.3923566878980889E-2</v>
      </c>
      <c r="N51" s="35">
        <v>7.8675159235668785E-2</v>
      </c>
      <c r="O51" s="35">
        <v>661.09427340883701</v>
      </c>
      <c r="P51" s="35">
        <v>0.59829059829059827</v>
      </c>
      <c r="Q51" s="35">
        <f t="shared" si="3"/>
        <v>6.6845161290322572</v>
      </c>
      <c r="R51" s="35">
        <v>0.8125</v>
      </c>
    </row>
    <row r="52" spans="1:26" s="20" customFormat="1" ht="12">
      <c r="A52" s="20">
        <v>2970</v>
      </c>
      <c r="B52" s="35">
        <f t="shared" si="0"/>
        <v>905.48780487804879</v>
      </c>
      <c r="C52" s="20">
        <v>348</v>
      </c>
      <c r="D52" s="21">
        <f t="shared" si="1"/>
        <v>0.1657142857142857</v>
      </c>
      <c r="E52" s="21">
        <f t="shared" si="2"/>
        <v>0.3342857142857143</v>
      </c>
      <c r="F52" s="34">
        <v>2097.9310344827586</v>
      </c>
      <c r="G52" s="34">
        <v>26647.758620689659</v>
      </c>
      <c r="H52" s="35">
        <v>7.0603448275862073</v>
      </c>
      <c r="I52" s="35">
        <v>1.4140862068965518</v>
      </c>
      <c r="J52" s="35">
        <v>0.25013793103448279</v>
      </c>
      <c r="K52" s="35">
        <v>0.20374137931034483</v>
      </c>
      <c r="L52" s="35">
        <v>0.22593103448275864</v>
      </c>
      <c r="M52" s="35">
        <v>0.12708620689655176</v>
      </c>
      <c r="N52" s="35">
        <v>8.0689655172413804E-2</v>
      </c>
      <c r="O52" s="35">
        <v>3144.4894072839802</v>
      </c>
      <c r="P52" s="35">
        <v>1.2277227722772279</v>
      </c>
      <c r="Q52" s="35">
        <f t="shared" si="3"/>
        <v>12.701923076923078</v>
      </c>
      <c r="R52" s="35">
        <v>1.575</v>
      </c>
      <c r="S52" s="12"/>
      <c r="T52" s="12">
        <v>-49.4</v>
      </c>
      <c r="U52" s="35" t="s">
        <v>156</v>
      </c>
      <c r="V52" s="35" t="s">
        <v>156</v>
      </c>
      <c r="W52" s="35" t="s">
        <v>156</v>
      </c>
      <c r="X52" s="35" t="s">
        <v>156</v>
      </c>
      <c r="Y52" s="3"/>
    </row>
    <row r="53" spans="1:26" s="20" customFormat="1" ht="12">
      <c r="A53" s="20">
        <v>3030</v>
      </c>
      <c r="B53" s="35">
        <f t="shared" si="0"/>
        <v>923.78048780487813</v>
      </c>
      <c r="C53" s="20">
        <v>375</v>
      </c>
      <c r="D53" s="21">
        <f t="shared" si="1"/>
        <v>0.17857142857142855</v>
      </c>
      <c r="E53" s="21">
        <f t="shared" si="2"/>
        <v>0.32142857142857145</v>
      </c>
      <c r="F53" s="34">
        <v>702</v>
      </c>
      <c r="G53" s="34">
        <v>16776</v>
      </c>
      <c r="H53" s="35">
        <v>5.4</v>
      </c>
      <c r="I53" s="35">
        <v>6.4872000000000014</v>
      </c>
      <c r="J53" s="35">
        <v>0.16920000000000004</v>
      </c>
      <c r="K53" s="35">
        <v>0.13140000000000002</v>
      </c>
      <c r="L53" s="35">
        <v>0.15660000000000002</v>
      </c>
      <c r="M53" s="35">
        <v>0.10260000000000001</v>
      </c>
      <c r="N53" s="35">
        <v>5.4000000000000013E-2</v>
      </c>
      <c r="O53" s="35">
        <v>1411.2658994548758</v>
      </c>
      <c r="P53" s="35">
        <v>1.2876712328767126</v>
      </c>
      <c r="Q53" s="35">
        <f t="shared" si="3"/>
        <v>23.897435897435898</v>
      </c>
      <c r="R53" s="35">
        <v>1.9</v>
      </c>
    </row>
    <row r="54" spans="1:26" s="20" customFormat="1" ht="12">
      <c r="A54" s="20">
        <v>3090</v>
      </c>
      <c r="B54" s="35">
        <f t="shared" si="0"/>
        <v>942.07317073170736</v>
      </c>
      <c r="C54" s="20">
        <v>360</v>
      </c>
      <c r="D54" s="21">
        <f t="shared" si="1"/>
        <v>0.17142857142857143</v>
      </c>
      <c r="E54" s="21">
        <f t="shared" si="2"/>
        <v>0.32857142857142857</v>
      </c>
      <c r="F54" s="34">
        <v>920</v>
      </c>
      <c r="G54" s="34">
        <v>19895</v>
      </c>
      <c r="H54" s="35">
        <v>5.5583333333333336</v>
      </c>
      <c r="I54" s="35">
        <v>0.7992499999999999</v>
      </c>
      <c r="J54" s="35">
        <v>0.27983333333333332</v>
      </c>
      <c r="K54" s="35">
        <v>0.20891666666666667</v>
      </c>
      <c r="L54" s="35">
        <v>0.29325000000000001</v>
      </c>
      <c r="M54" s="35">
        <v>0.13608333333333333</v>
      </c>
      <c r="N54" s="35">
        <v>5.9416666666666666E-2</v>
      </c>
      <c r="O54" s="35">
        <v>3129.3337353029847</v>
      </c>
      <c r="P54" s="35">
        <v>1.3394495412844036</v>
      </c>
      <c r="Q54" s="35">
        <f t="shared" si="3"/>
        <v>21.625</v>
      </c>
      <c r="R54" s="35">
        <v>2.2903225806451615</v>
      </c>
      <c r="S54" s="12">
        <v>-14.98</v>
      </c>
      <c r="T54" s="12">
        <v>-49.5</v>
      </c>
      <c r="U54" s="35" t="s">
        <v>156</v>
      </c>
      <c r="V54" s="35" t="s">
        <v>156</v>
      </c>
      <c r="W54" s="35" t="s">
        <v>156</v>
      </c>
      <c r="X54" s="35" t="s">
        <v>156</v>
      </c>
      <c r="Y54" s="3"/>
      <c r="Z54" s="105">
        <f>(S54+1000)/(T54+1000)</f>
        <v>1.0363177275118358</v>
      </c>
    </row>
    <row r="55" spans="1:26" s="20" customFormat="1" ht="12">
      <c r="A55" s="20">
        <v>3150</v>
      </c>
      <c r="B55" s="35">
        <f t="shared" si="0"/>
        <v>960.36585365853659</v>
      </c>
      <c r="C55" s="20">
        <v>280</v>
      </c>
      <c r="D55" s="21">
        <f t="shared" si="1"/>
        <v>0.1333333333333333</v>
      </c>
      <c r="E55" s="21">
        <f t="shared" si="2"/>
        <v>0.3666666666666667</v>
      </c>
      <c r="F55" s="34">
        <v>110</v>
      </c>
      <c r="G55" s="34">
        <v>17550.362500000007</v>
      </c>
      <c r="H55" s="35">
        <v>4.18</v>
      </c>
      <c r="I55" s="35">
        <v>0.86075000000000024</v>
      </c>
      <c r="J55" s="35">
        <v>0.26400000000000007</v>
      </c>
      <c r="K55" s="35">
        <v>0.16225000000000003</v>
      </c>
      <c r="L55" s="35">
        <v>0.16775000000000004</v>
      </c>
      <c r="M55" s="35">
        <v>9.3500000000000041E-2</v>
      </c>
      <c r="N55" s="35">
        <v>4.9500000000000009E-2</v>
      </c>
      <c r="O55" s="35">
        <v>3481.6966721222047</v>
      </c>
      <c r="P55" s="35">
        <v>1.6271186440677967</v>
      </c>
      <c r="Q55" s="35">
        <f t="shared" si="3"/>
        <v>159.54875000000007</v>
      </c>
      <c r="R55" s="35">
        <v>1.8888888888888893</v>
      </c>
      <c r="S55" s="12"/>
      <c r="T55" s="12"/>
      <c r="U55" s="35" t="s">
        <v>156</v>
      </c>
      <c r="V55" s="35" t="s">
        <v>156</v>
      </c>
      <c r="W55" s="35" t="s">
        <v>156</v>
      </c>
      <c r="X55" s="35" t="s">
        <v>156</v>
      </c>
      <c r="Y55" s="3"/>
    </row>
    <row r="56" spans="1:26" s="20" customFormat="1" ht="12">
      <c r="A56" s="20">
        <v>3210</v>
      </c>
      <c r="B56" s="35">
        <f t="shared" si="0"/>
        <v>978.65853658536594</v>
      </c>
      <c r="C56" s="20">
        <v>288</v>
      </c>
      <c r="D56" s="21">
        <f t="shared" si="1"/>
        <v>0.13714285714285715</v>
      </c>
      <c r="E56" s="21">
        <f t="shared" si="2"/>
        <v>0.36285714285714288</v>
      </c>
      <c r="F56" s="34">
        <v>264.58333333333331</v>
      </c>
      <c r="G56" s="34">
        <v>3936.7354166666669</v>
      </c>
      <c r="H56" s="35">
        <v>3.7041666666666666</v>
      </c>
      <c r="I56" s="35">
        <v>0.54504166666666665</v>
      </c>
      <c r="J56" s="35">
        <v>0.142875</v>
      </c>
      <c r="K56" s="35">
        <v>5.5562500000000001E-2</v>
      </c>
      <c r="L56" s="35">
        <v>8.9958333333333348E-2</v>
      </c>
      <c r="M56" s="35">
        <v>5.5562500000000001E-2</v>
      </c>
      <c r="N56" s="35">
        <v>1.8520833333333334E-2</v>
      </c>
      <c r="O56" s="35">
        <v>926.46326276463265</v>
      </c>
      <c r="P56" s="35">
        <v>2.5714285714285716</v>
      </c>
      <c r="Q56" s="35">
        <f t="shared" si="3"/>
        <v>14.879000000000001</v>
      </c>
      <c r="R56" s="35">
        <v>3</v>
      </c>
    </row>
    <row r="57" spans="1:26" s="20" customFormat="1" ht="12">
      <c r="A57" s="20">
        <v>3270</v>
      </c>
      <c r="B57" s="35">
        <f t="shared" si="0"/>
        <v>996.95121951219517</v>
      </c>
      <c r="C57" s="20">
        <v>375</v>
      </c>
      <c r="D57" s="21">
        <f t="shared" si="1"/>
        <v>0.17857142857142855</v>
      </c>
      <c r="E57" s="21">
        <f t="shared" si="2"/>
        <v>0.32142857142857145</v>
      </c>
      <c r="F57" s="34">
        <v>1422</v>
      </c>
      <c r="G57" s="34">
        <v>20019.294000000002</v>
      </c>
      <c r="H57" s="35">
        <v>8.64</v>
      </c>
      <c r="I57" s="35">
        <v>1.2564000000000002</v>
      </c>
      <c r="J57" s="35">
        <v>0.34920000000000007</v>
      </c>
      <c r="K57" s="35">
        <v>0.42480000000000007</v>
      </c>
      <c r="L57" s="35">
        <v>0.43380000000000007</v>
      </c>
      <c r="M57" s="35">
        <v>0.25740000000000002</v>
      </c>
      <c r="N57" s="35">
        <v>0.17640000000000003</v>
      </c>
      <c r="O57" s="35">
        <v>2022.886504183339</v>
      </c>
      <c r="P57" s="35">
        <v>0.82203389830508478</v>
      </c>
      <c r="Q57" s="35">
        <f t="shared" si="3"/>
        <v>14.078265822784811</v>
      </c>
      <c r="R57" s="35">
        <v>1.4591836734693877</v>
      </c>
    </row>
    <row r="58" spans="1:26" s="20" customFormat="1" thickBot="1">
      <c r="A58" s="112">
        <v>3330</v>
      </c>
      <c r="B58" s="113">
        <f t="shared" si="0"/>
        <v>1015.2439024390244</v>
      </c>
      <c r="C58" s="112">
        <v>468</v>
      </c>
      <c r="D58" s="114">
        <f t="shared" si="1"/>
        <v>0.22285714285714286</v>
      </c>
      <c r="E58" s="114">
        <f t="shared" si="2"/>
        <v>0.27714285714285714</v>
      </c>
      <c r="F58" s="115">
        <v>422.82051282051282</v>
      </c>
      <c r="G58" s="115">
        <v>12719.510512820512</v>
      </c>
      <c r="H58" s="113">
        <v>9.7373076923076916</v>
      </c>
      <c r="I58" s="113">
        <v>0.90906410256410253</v>
      </c>
      <c r="J58" s="113">
        <v>0.22135897435897434</v>
      </c>
      <c r="K58" s="113">
        <v>0.60438461538461541</v>
      </c>
      <c r="L58" s="113">
        <v>0.84439743589743588</v>
      </c>
      <c r="M58" s="113">
        <v>0.42157692307692307</v>
      </c>
      <c r="N58" s="113">
        <v>0.31462820512820511</v>
      </c>
      <c r="O58" s="113">
        <v>1194.727251489312</v>
      </c>
      <c r="P58" s="113">
        <v>0.36625514403292175</v>
      </c>
      <c r="Q58" s="113">
        <f t="shared" si="3"/>
        <v>30.082529411764703</v>
      </c>
      <c r="R58" s="113">
        <v>1.3399209486166008</v>
      </c>
      <c r="S58" s="116">
        <v>-15.21</v>
      </c>
      <c r="T58" s="116">
        <v>-46.4</v>
      </c>
      <c r="U58" s="113" t="s">
        <v>156</v>
      </c>
      <c r="V58" s="113" t="s">
        <v>156</v>
      </c>
      <c r="W58" s="113" t="s">
        <v>156</v>
      </c>
      <c r="X58" s="113" t="s">
        <v>156</v>
      </c>
      <c r="Y58" s="117">
        <v>-291</v>
      </c>
      <c r="Z58" s="118">
        <f>(S58+1000)/(T58+1000)</f>
        <v>1.0327076342281878</v>
      </c>
    </row>
    <row r="60" spans="1:26">
      <c r="A60" s="32" t="s">
        <v>51</v>
      </c>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G52"/>
  <sheetViews>
    <sheetView workbookViewId="0"/>
  </sheetViews>
  <sheetFormatPr baseColWidth="10" defaultColWidth="7.28515625" defaultRowHeight="13"/>
  <cols>
    <col min="1" max="1" width="6.5703125" style="24" customWidth="1"/>
    <col min="2" max="2" width="5.28515625" style="26" bestFit="1" customWidth="1"/>
    <col min="3" max="3" width="6.5703125" style="24" bestFit="1" customWidth="1"/>
    <col min="4" max="4" width="8.7109375" style="24" bestFit="1" customWidth="1"/>
    <col min="5" max="5" width="5.140625" style="24" bestFit="1" customWidth="1"/>
    <col min="6" max="6" width="6.5703125" style="51" bestFit="1" customWidth="1"/>
    <col min="7" max="7" width="5.7109375" style="51" bestFit="1" customWidth="1"/>
    <col min="8" max="8" width="6.140625" style="26" bestFit="1" customWidth="1"/>
    <col min="9" max="9" width="5.28515625" style="26" bestFit="1" customWidth="1"/>
    <col min="10" max="11" width="4.42578125" style="26" bestFit="1" customWidth="1"/>
    <col min="12" max="12" width="5" style="26" bestFit="1" customWidth="1"/>
    <col min="13" max="14" width="4.42578125" style="26" bestFit="1" customWidth="1"/>
    <col min="15" max="15" width="3.85546875" style="26" bestFit="1" customWidth="1"/>
    <col min="16" max="16" width="6.28515625" style="26" bestFit="1" customWidth="1"/>
    <col min="17" max="21" width="4.42578125" style="26" bestFit="1" customWidth="1"/>
    <col min="22" max="22" width="5.28515625" style="26" bestFit="1" customWidth="1"/>
    <col min="23" max="23" width="7.42578125" style="24" bestFit="1" customWidth="1"/>
    <col min="24" max="25" width="5.85546875" style="24" bestFit="1" customWidth="1"/>
    <col min="26" max="26" width="6.140625" style="25" bestFit="1" customWidth="1"/>
    <col min="27" max="27" width="5" style="24" bestFit="1" customWidth="1"/>
    <col min="28" max="28" width="5.7109375" style="24" bestFit="1" customWidth="1"/>
    <col min="29" max="30" width="5" style="24" bestFit="1" customWidth="1"/>
    <col min="31" max="31" width="4.85546875" style="24" bestFit="1" customWidth="1"/>
    <col min="32" max="32" width="5.28515625" style="24" bestFit="1" customWidth="1"/>
    <col min="33" max="33" width="6.7109375" style="24" bestFit="1" customWidth="1"/>
    <col min="34" max="16384" width="7.28515625" style="24"/>
  </cols>
  <sheetData>
    <row r="1" spans="1:33" ht="14" thickBot="1">
      <c r="A1" s="20" t="s">
        <v>145</v>
      </c>
      <c r="B1" s="35"/>
    </row>
    <row r="2" spans="1:33" ht="14">
      <c r="A2" s="106" t="s">
        <v>76</v>
      </c>
      <c r="B2" s="109" t="s">
        <v>76</v>
      </c>
      <c r="C2" s="106" t="s">
        <v>175</v>
      </c>
      <c r="D2" s="107" t="s">
        <v>305</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6" t="s">
        <v>186</v>
      </c>
      <c r="X2" s="109" t="s">
        <v>187</v>
      </c>
      <c r="Y2" s="109" t="s">
        <v>189</v>
      </c>
      <c r="Z2" s="107" t="s">
        <v>188</v>
      </c>
      <c r="AA2" s="111" t="s">
        <v>282</v>
      </c>
      <c r="AB2" s="111" t="s">
        <v>281</v>
      </c>
      <c r="AC2" s="111" t="s">
        <v>208</v>
      </c>
      <c r="AD2" s="110" t="s">
        <v>155</v>
      </c>
      <c r="AE2" s="110" t="s">
        <v>173</v>
      </c>
      <c r="AF2" s="110" t="s">
        <v>125</v>
      </c>
      <c r="AG2" s="110" t="s">
        <v>41</v>
      </c>
    </row>
    <row r="3" spans="1:33"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7" t="s">
        <v>271</v>
      </c>
      <c r="X3" s="7" t="s">
        <v>271</v>
      </c>
      <c r="Y3" s="7" t="s">
        <v>271</v>
      </c>
      <c r="Z3" s="37" t="s">
        <v>271</v>
      </c>
      <c r="AA3" s="7" t="s">
        <v>118</v>
      </c>
      <c r="AB3" s="7" t="s">
        <v>118</v>
      </c>
      <c r="AC3" s="7" t="s">
        <v>118</v>
      </c>
      <c r="AD3" s="7" t="s">
        <v>118</v>
      </c>
      <c r="AE3" s="7" t="s">
        <v>118</v>
      </c>
      <c r="AF3" s="7" t="s">
        <v>118</v>
      </c>
      <c r="AG3" s="4"/>
    </row>
    <row r="4" spans="1:33" s="20" customFormat="1" thickTop="1">
      <c r="A4" s="20">
        <v>120</v>
      </c>
      <c r="B4" s="35">
        <v>36.585365853658537</v>
      </c>
      <c r="C4" s="20">
        <v>324</v>
      </c>
      <c r="D4" s="21">
        <v>0.15428571428571428</v>
      </c>
      <c r="E4" s="21">
        <v>0.34571428571428575</v>
      </c>
      <c r="F4" s="34">
        <v>4324.6296296296305</v>
      </c>
      <c r="G4" s="34">
        <v>14.51103703703704</v>
      </c>
      <c r="H4" s="35">
        <v>0.64757407407407419</v>
      </c>
      <c r="I4" s="35">
        <v>0.71479629629629637</v>
      </c>
      <c r="J4" s="35">
        <v>0.59603703703703714</v>
      </c>
      <c r="K4" s="35">
        <v>0.85148148148148162</v>
      </c>
      <c r="L4" s="35">
        <v>0.11875925925925927</v>
      </c>
      <c r="M4" s="35">
        <v>0.70807407407407419</v>
      </c>
      <c r="N4" s="35">
        <v>0.72151851851851867</v>
      </c>
      <c r="O4" s="35">
        <v>0.17029629629629631</v>
      </c>
      <c r="P4" s="35">
        <v>9.6351851851851855E-2</v>
      </c>
      <c r="Q4" s="35">
        <v>0.94559259259259276</v>
      </c>
      <c r="R4" s="35">
        <v>0.41677777777777786</v>
      </c>
      <c r="S4" s="35">
        <v>17.874388888888895</v>
      </c>
      <c r="T4" s="35">
        <v>4.2775740740740744</v>
      </c>
      <c r="U4" s="35">
        <v>7.1345185185185196</v>
      </c>
      <c r="V4" s="35">
        <v>19.581833333333339</v>
      </c>
      <c r="W4" s="34">
        <v>10.651315789473683</v>
      </c>
      <c r="X4" s="35">
        <v>0.7</v>
      </c>
      <c r="Y4" s="35">
        <v>0.98136645962732916</v>
      </c>
      <c r="Z4" s="21">
        <v>3.3554404145077722E-3</v>
      </c>
      <c r="AA4" s="36">
        <v>-60.8</v>
      </c>
      <c r="AB4" s="36">
        <v>-9</v>
      </c>
      <c r="AG4" s="105">
        <f>(AB4+1000)/(AA4+1000)</f>
        <v>1.05515332197615</v>
      </c>
    </row>
    <row r="5" spans="1:33" s="20" customFormat="1" ht="12">
      <c r="A5" s="20">
        <v>180</v>
      </c>
      <c r="B5" s="35">
        <v>54.878048780487809</v>
      </c>
      <c r="C5" s="20">
        <v>426</v>
      </c>
      <c r="D5" s="21">
        <v>0.20285714285714287</v>
      </c>
      <c r="E5" s="21">
        <v>0.29714285714285715</v>
      </c>
      <c r="F5" s="34">
        <v>307.6056338028169</v>
      </c>
      <c r="G5" s="34">
        <v>13183.098591549295</v>
      </c>
      <c r="H5" s="35">
        <v>19.210704225352114</v>
      </c>
      <c r="I5" s="35">
        <v>0.68552112676056343</v>
      </c>
      <c r="J5" s="35">
        <v>0.14794366197183098</v>
      </c>
      <c r="K5" s="35">
        <v>0.36766197183098587</v>
      </c>
      <c r="L5" s="35">
        <v>0.2534084507042253</v>
      </c>
      <c r="M5" s="35">
        <v>0.28416901408450701</v>
      </c>
      <c r="N5" s="35">
        <v>0.29735211267605632</v>
      </c>
      <c r="O5" s="35">
        <v>8.7887323943661971E-2</v>
      </c>
      <c r="P5" s="35">
        <v>9.5211267605633795E-2</v>
      </c>
      <c r="Q5" s="35">
        <v>0.56980281690140844</v>
      </c>
      <c r="R5" s="35">
        <v>0.26659154929577467</v>
      </c>
      <c r="S5" s="35">
        <v>9.1476056338028169</v>
      </c>
      <c r="T5" s="35">
        <v>2.2411267605633802</v>
      </c>
      <c r="U5" s="35">
        <v>9.5929014084507038</v>
      </c>
      <c r="V5" s="35">
        <v>13.405746478873237</v>
      </c>
      <c r="W5" s="34">
        <v>662.59294706618562</v>
      </c>
      <c r="X5" s="35">
        <v>0.40239043824701198</v>
      </c>
      <c r="Y5" s="35">
        <v>0.95566502463054182</v>
      </c>
      <c r="Z5" s="21">
        <v>42.857142857142854</v>
      </c>
      <c r="AA5" s="36">
        <v>-81.7</v>
      </c>
      <c r="AB5" s="36">
        <v>-16.7</v>
      </c>
      <c r="AG5" s="105">
        <f>(AB5+1000)/(AA5+1000)</f>
        <v>1.0707829685288033</v>
      </c>
    </row>
    <row r="6" spans="1:33" s="20" customFormat="1" ht="12">
      <c r="A6" s="20">
        <v>240</v>
      </c>
      <c r="B6" s="35">
        <v>73.170731707317074</v>
      </c>
      <c r="C6" s="20">
        <v>379</v>
      </c>
      <c r="D6" s="21">
        <v>0.18047619047619048</v>
      </c>
      <c r="E6" s="21">
        <v>0.31952380952380954</v>
      </c>
      <c r="F6" s="34">
        <v>424.90765171503955</v>
      </c>
      <c r="G6" s="34">
        <v>7648.3377308707122</v>
      </c>
      <c r="H6" s="35">
        <v>7.5934538258575195</v>
      </c>
      <c r="I6" s="35">
        <v>0.85335620052770444</v>
      </c>
      <c r="J6" s="35">
        <v>0.15402902374670185</v>
      </c>
      <c r="K6" s="35">
        <v>0.36648284960422162</v>
      </c>
      <c r="L6" s="35">
        <v>6.0195250659630613E-2</v>
      </c>
      <c r="M6" s="35">
        <v>0.29566490765171505</v>
      </c>
      <c r="N6" s="35">
        <v>0.42844854881266492</v>
      </c>
      <c r="O6" s="35">
        <v>9.2063324538258579E-2</v>
      </c>
      <c r="P6" s="35">
        <v>0</v>
      </c>
      <c r="Q6" s="35">
        <v>0.30805804749340371</v>
      </c>
      <c r="R6" s="35">
        <v>0.11507915567282323</v>
      </c>
      <c r="S6" s="35">
        <v>8.5636596306068604</v>
      </c>
      <c r="T6" s="35">
        <v>2.2732559366754619</v>
      </c>
      <c r="U6" s="35">
        <v>12.093934036939313</v>
      </c>
      <c r="V6" s="35">
        <v>18.681773087071239</v>
      </c>
      <c r="W6" s="34">
        <v>905.47055124711801</v>
      </c>
      <c r="X6" s="35">
        <v>0.4202898550724638</v>
      </c>
      <c r="Y6" s="35">
        <v>0.69008264462809921</v>
      </c>
      <c r="Z6" s="21">
        <v>18</v>
      </c>
      <c r="AA6" s="36">
        <v>-81.5</v>
      </c>
      <c r="AB6" s="36">
        <v>-14.5</v>
      </c>
      <c r="AG6" s="105">
        <f>(AB6+1000)/(AA6+1000)</f>
        <v>1.0729450190528036</v>
      </c>
    </row>
    <row r="7" spans="1:33" s="20" customFormat="1" ht="12">
      <c r="A7" s="20">
        <v>300</v>
      </c>
      <c r="B7" s="35">
        <v>91.463414634146346</v>
      </c>
      <c r="C7" s="20">
        <v>387</v>
      </c>
      <c r="D7" s="21">
        <v>0.18428571428571427</v>
      </c>
      <c r="E7" s="21">
        <v>0.31571428571428573</v>
      </c>
      <c r="F7" s="34">
        <v>274.10852713178298</v>
      </c>
      <c r="G7" s="34">
        <v>1283.5611472868218</v>
      </c>
      <c r="H7" s="35">
        <v>5.7288682170542637</v>
      </c>
      <c r="I7" s="35">
        <v>1.6069612403100777</v>
      </c>
      <c r="J7" s="35">
        <v>0.29809302325581394</v>
      </c>
      <c r="K7" s="35">
        <v>0.74694573643410855</v>
      </c>
      <c r="L7" s="35">
        <v>9.0798449612403104E-2</v>
      </c>
      <c r="M7" s="35">
        <v>0.50710077519379848</v>
      </c>
      <c r="N7" s="35">
        <v>0.58076744186046514</v>
      </c>
      <c r="O7" s="35">
        <v>0.15589922480620155</v>
      </c>
      <c r="P7" s="35">
        <v>0.10793023255813955</v>
      </c>
      <c r="Q7" s="35">
        <v>0.59961240310077524</v>
      </c>
      <c r="R7" s="35">
        <v>0.24327131782945738</v>
      </c>
      <c r="S7" s="35">
        <v>10.613139534883722</v>
      </c>
      <c r="T7" s="35">
        <v>2.0746589147286825</v>
      </c>
      <c r="U7" s="35">
        <v>4.9014031007751946</v>
      </c>
      <c r="V7" s="35">
        <v>14.236511627906978</v>
      </c>
      <c r="W7" s="34">
        <v>174.97150864082204</v>
      </c>
      <c r="X7" s="35">
        <v>0.39908256880733939</v>
      </c>
      <c r="Y7" s="35">
        <v>0.87315634218289084</v>
      </c>
      <c r="Z7" s="21">
        <v>4.6826749999999997</v>
      </c>
    </row>
    <row r="8" spans="1:33" s="20" customFormat="1" ht="12">
      <c r="A8" s="20">
        <v>360</v>
      </c>
      <c r="B8" s="35">
        <v>109.75609756097562</v>
      </c>
      <c r="C8" s="20">
        <v>395</v>
      </c>
      <c r="D8" s="21">
        <v>0.18809523809523807</v>
      </c>
      <c r="E8" s="21">
        <v>0.31190476190476191</v>
      </c>
      <c r="F8" s="34">
        <v>315.06329113924056</v>
      </c>
      <c r="G8" s="34">
        <v>550.12206329113928</v>
      </c>
      <c r="H8" s="35">
        <v>6.3410632911392417</v>
      </c>
      <c r="I8" s="35">
        <v>2.4392531645569626</v>
      </c>
      <c r="J8" s="35">
        <v>0.30013924050632917</v>
      </c>
      <c r="K8" s="35">
        <v>0.66494936708860775</v>
      </c>
      <c r="L8" s="35">
        <v>0.14426582278481015</v>
      </c>
      <c r="M8" s="35">
        <v>0.24541772151898736</v>
      </c>
      <c r="N8" s="35">
        <v>0.17411392405063295</v>
      </c>
      <c r="O8" s="35">
        <v>8.1253164556962049E-2</v>
      </c>
      <c r="P8" s="35">
        <v>5.6379746835443049E-2</v>
      </c>
      <c r="Q8" s="35">
        <v>0.32501265822784819</v>
      </c>
      <c r="R8" s="35">
        <v>0.1674810126582279</v>
      </c>
      <c r="S8" s="35">
        <v>2.9267721518987342</v>
      </c>
      <c r="T8" s="35">
        <v>0.37807594936708866</v>
      </c>
      <c r="U8" s="35">
        <v>0.70972151898734182</v>
      </c>
      <c r="V8" s="35">
        <v>1.2005569620253167</v>
      </c>
      <c r="W8" s="34">
        <v>62.654013220018868</v>
      </c>
      <c r="X8" s="35">
        <v>0.45137157107231918</v>
      </c>
      <c r="Y8" s="35">
        <v>1.4095238095238094</v>
      </c>
      <c r="Z8" s="21">
        <v>1.7460684210526314</v>
      </c>
      <c r="AA8" s="36">
        <v>-73.3</v>
      </c>
      <c r="AB8" s="36">
        <v>-16.3</v>
      </c>
      <c r="AG8" s="105">
        <f>(AB8+1000)/(AA8+1000)</f>
        <v>1.0615085788280998</v>
      </c>
    </row>
    <row r="9" spans="1:33" s="20" customFormat="1" ht="12">
      <c r="A9" s="20">
        <v>420</v>
      </c>
      <c r="B9" s="35">
        <v>128.04878048780489</v>
      </c>
      <c r="C9" s="20">
        <v>404</v>
      </c>
      <c r="D9" s="21">
        <v>0.19238095238095237</v>
      </c>
      <c r="E9" s="21">
        <v>0.30761904761904763</v>
      </c>
      <c r="F9" s="34">
        <v>895.44554455445552</v>
      </c>
      <c r="G9" s="34">
        <v>387.14268316831686</v>
      </c>
      <c r="H9" s="35">
        <v>7.7695891089108917</v>
      </c>
      <c r="I9" s="35">
        <v>3.1980198019801981E-2</v>
      </c>
      <c r="J9" s="35">
        <v>0.145509900990099</v>
      </c>
      <c r="K9" s="35">
        <v>0.32140099009900996</v>
      </c>
      <c r="L9" s="35">
        <v>6.0762376237623761E-2</v>
      </c>
      <c r="M9" s="35">
        <v>0.23825247524752477</v>
      </c>
      <c r="N9" s="35">
        <v>0.32939603960396041</v>
      </c>
      <c r="O9" s="35">
        <v>6.3960396039603962E-2</v>
      </c>
      <c r="P9" s="35">
        <v>1.439108910891089E-2</v>
      </c>
      <c r="Q9" s="35">
        <v>0.30061386138613866</v>
      </c>
      <c r="R9" s="35">
        <v>0.10073762376237624</v>
      </c>
      <c r="S9" s="35">
        <v>6.2329405940594071</v>
      </c>
      <c r="T9" s="35">
        <v>1.1113118811881189</v>
      </c>
      <c r="U9" s="35">
        <v>4.2597623762376244</v>
      </c>
      <c r="V9" s="35">
        <v>10.121732673267328</v>
      </c>
      <c r="W9" s="34">
        <v>49.623693379790936</v>
      </c>
      <c r="X9" s="35">
        <v>0.45273631840796008</v>
      </c>
      <c r="Y9" s="35">
        <v>0.72330097087378642</v>
      </c>
      <c r="Z9" s="21">
        <v>0.43234642857142858</v>
      </c>
    </row>
    <row r="10" spans="1:33" s="20" customFormat="1" ht="12">
      <c r="A10" s="20">
        <v>480</v>
      </c>
      <c r="B10" s="35">
        <v>146.34146341463415</v>
      </c>
      <c r="C10" s="20">
        <v>362</v>
      </c>
      <c r="D10" s="21">
        <v>0.17238095238095238</v>
      </c>
      <c r="E10" s="21">
        <v>0.32761904761904759</v>
      </c>
      <c r="F10" s="34">
        <v>2052.5966850828727</v>
      </c>
      <c r="G10" s="34">
        <v>475.44601104972372</v>
      </c>
      <c r="H10" s="35">
        <v>23.078408839779005</v>
      </c>
      <c r="I10" s="35">
        <v>1.2182541436464087</v>
      </c>
      <c r="J10" s="35">
        <v>6.2718232044198893E-2</v>
      </c>
      <c r="K10" s="35">
        <v>0.17865193370165744</v>
      </c>
      <c r="L10" s="35">
        <v>4.1812154696132593E-2</v>
      </c>
      <c r="M10" s="35">
        <v>6.6519337016574587E-2</v>
      </c>
      <c r="N10" s="35">
        <v>3.9911602209944746E-2</v>
      </c>
      <c r="O10" s="35">
        <v>1.900552486187845E-2</v>
      </c>
      <c r="P10" s="35">
        <v>9.5027624309392249E-3</v>
      </c>
      <c r="Q10" s="35">
        <v>9.1226519337016559E-2</v>
      </c>
      <c r="R10" s="35">
        <v>4.1812154696132593E-2</v>
      </c>
      <c r="S10" s="35">
        <v>1.7390055248618785</v>
      </c>
      <c r="T10" s="35">
        <v>0.29838674033149165</v>
      </c>
      <c r="U10" s="35">
        <v>1.2733701657458563</v>
      </c>
      <c r="V10" s="35">
        <v>2.5011270718232042</v>
      </c>
      <c r="W10" s="34">
        <v>19.568366708385483</v>
      </c>
      <c r="X10" s="35">
        <v>0.35106382978723405</v>
      </c>
      <c r="Y10" s="35">
        <v>1.666666666666667</v>
      </c>
      <c r="Z10" s="21">
        <v>0.23163148148148149</v>
      </c>
      <c r="AA10" s="36">
        <v>-70.400000000000006</v>
      </c>
      <c r="AB10" s="36">
        <v>-25.5</v>
      </c>
      <c r="AG10" s="105">
        <f>(AB10+1000)/(AA10+1000)</f>
        <v>1.0483003442340793</v>
      </c>
    </row>
    <row r="11" spans="1:33" s="20" customFormat="1" ht="12">
      <c r="A11" s="20">
        <v>540</v>
      </c>
      <c r="B11" s="35">
        <v>164.63414634146343</v>
      </c>
      <c r="C11" s="20">
        <v>455</v>
      </c>
      <c r="D11" s="21">
        <v>0.21666666666666665</v>
      </c>
      <c r="E11" s="21">
        <v>0.28333333333333333</v>
      </c>
      <c r="F11" s="34">
        <v>2105.3846153846152</v>
      </c>
      <c r="G11" s="34">
        <v>2680.7692307692314</v>
      </c>
      <c r="H11" s="35">
        <v>28.138923076923078</v>
      </c>
      <c r="I11" s="35">
        <v>1.4554615384615384</v>
      </c>
      <c r="J11" s="35">
        <v>0.12030769230769231</v>
      </c>
      <c r="K11" s="35">
        <v>0.2497692307692308</v>
      </c>
      <c r="L11" s="35">
        <v>5.7538461538461538E-2</v>
      </c>
      <c r="M11" s="35">
        <v>0.13338461538461538</v>
      </c>
      <c r="N11" s="35">
        <v>0.2157692307692308</v>
      </c>
      <c r="O11" s="35">
        <v>3.6615384615384619E-2</v>
      </c>
      <c r="P11" s="35">
        <v>1.830769230769231E-2</v>
      </c>
      <c r="Q11" s="35">
        <v>0.20138461538461538</v>
      </c>
      <c r="R11" s="35">
        <v>7.0615384615384622E-2</v>
      </c>
      <c r="S11" s="35">
        <v>3.9963076923076928</v>
      </c>
      <c r="T11" s="35">
        <v>0.53615384615384609</v>
      </c>
      <c r="U11" s="35">
        <v>2.2623076923076924</v>
      </c>
      <c r="V11" s="35">
        <v>7.7402307692307692</v>
      </c>
      <c r="W11" s="34">
        <v>90.58371260660158</v>
      </c>
      <c r="X11" s="35">
        <v>0.48167539267015702</v>
      </c>
      <c r="Y11" s="35">
        <v>0.61818181818181805</v>
      </c>
      <c r="Z11" s="21">
        <v>1.2732919254658388</v>
      </c>
      <c r="AA11" s="36">
        <v>-84.5</v>
      </c>
      <c r="AB11" s="36">
        <v>-29.7</v>
      </c>
      <c r="AG11" s="105">
        <f>(AB11+1000)/(AA11+1000)</f>
        <v>1.0598580010922993</v>
      </c>
    </row>
    <row r="12" spans="1:33" s="20" customFormat="1" ht="12">
      <c r="A12" s="20">
        <v>600</v>
      </c>
      <c r="B12" s="35">
        <v>182.92682926829269</v>
      </c>
      <c r="C12" s="20">
        <v>394</v>
      </c>
      <c r="D12" s="21">
        <v>0.18761904761904763</v>
      </c>
      <c r="E12" s="21">
        <v>0.31238095238095237</v>
      </c>
      <c r="F12" s="34">
        <v>2647.3096446700506</v>
      </c>
      <c r="G12" s="34">
        <v>11538.274111675124</v>
      </c>
      <c r="H12" s="35">
        <v>21.812832487309645</v>
      </c>
      <c r="I12" s="35">
        <v>1.3486294416243654</v>
      </c>
      <c r="J12" s="35">
        <v>0.23143147208121828</v>
      </c>
      <c r="K12" s="35">
        <v>0.25973604060913702</v>
      </c>
      <c r="L12" s="35">
        <v>7.3258883248730949E-2</v>
      </c>
      <c r="M12" s="35">
        <v>9.9898477157360388E-2</v>
      </c>
      <c r="N12" s="35">
        <v>0.1215431472081218</v>
      </c>
      <c r="O12" s="35">
        <v>2.8304568527918784E-2</v>
      </c>
      <c r="P12" s="35">
        <v>3.496446700507614E-2</v>
      </c>
      <c r="Q12" s="35">
        <v>0.24142131979695428</v>
      </c>
      <c r="R12" s="35">
        <v>0.1248730964467005</v>
      </c>
      <c r="S12" s="35">
        <v>3.2483654822335022</v>
      </c>
      <c r="T12" s="35">
        <v>0.52113705583756342</v>
      </c>
      <c r="U12" s="35">
        <v>1.9696649746192894</v>
      </c>
      <c r="V12" s="35">
        <v>5.9739289340101518</v>
      </c>
      <c r="W12" s="34">
        <v>498.16691826612021</v>
      </c>
      <c r="X12" s="35">
        <v>0.89102564102564119</v>
      </c>
      <c r="Y12" s="35">
        <v>0.82191780821917815</v>
      </c>
      <c r="Z12" s="21">
        <v>4.3584905660377347</v>
      </c>
      <c r="AA12" s="36">
        <v>-77.7</v>
      </c>
      <c r="AB12" s="36">
        <v>-8.3000000000000007</v>
      </c>
      <c r="AG12" s="105">
        <f>(AB12+1000)/(AA12+1000)</f>
        <v>1.0752466659438362</v>
      </c>
    </row>
    <row r="13" spans="1:33" s="20" customFormat="1" ht="12">
      <c r="A13" s="20">
        <v>660</v>
      </c>
      <c r="B13" s="35">
        <v>201.21951219512195</v>
      </c>
      <c r="C13" s="20">
        <v>415</v>
      </c>
      <c r="D13" s="21">
        <v>0.19761904761904761</v>
      </c>
      <c r="E13" s="21">
        <v>0.30238095238095242</v>
      </c>
      <c r="F13" s="34">
        <v>5539.0361445783137</v>
      </c>
      <c r="G13" s="34">
        <v>37625.662650602419</v>
      </c>
      <c r="H13" s="35">
        <v>71.436734939759049</v>
      </c>
      <c r="I13" s="35">
        <v>5.1641566265060241</v>
      </c>
      <c r="J13" s="35">
        <v>0.24175903614457833</v>
      </c>
      <c r="K13" s="35">
        <v>0.5401325301204819</v>
      </c>
      <c r="L13" s="35">
        <v>9.3337349397590377E-2</v>
      </c>
      <c r="M13" s="35">
        <v>0.1514819277108434</v>
      </c>
      <c r="N13" s="35">
        <v>9.9457831325301227E-2</v>
      </c>
      <c r="O13" s="35">
        <v>2.4481927710843378E-2</v>
      </c>
      <c r="P13" s="35">
        <v>4.8963855421686756E-2</v>
      </c>
      <c r="Q13" s="35">
        <v>0.18667469879518075</v>
      </c>
      <c r="R13" s="35">
        <v>8.2626506024096408E-2</v>
      </c>
      <c r="S13" s="35">
        <v>1.7351566265060241</v>
      </c>
      <c r="T13" s="35">
        <v>0.25246987951807232</v>
      </c>
      <c r="U13" s="35">
        <v>1.2807108433734942</v>
      </c>
      <c r="V13" s="35">
        <v>2.6746506024096388</v>
      </c>
      <c r="W13" s="34">
        <v>491.19092325516363</v>
      </c>
      <c r="X13" s="35">
        <v>0.44759206798866863</v>
      </c>
      <c r="Y13" s="35">
        <v>1.523076923076923</v>
      </c>
      <c r="Z13" s="21">
        <v>6.792817679558012</v>
      </c>
    </row>
    <row r="14" spans="1:33" s="20" customFormat="1" ht="12">
      <c r="A14" s="20">
        <v>720</v>
      </c>
      <c r="B14" s="35">
        <v>219.51219512195124</v>
      </c>
      <c r="C14" s="20">
        <v>421</v>
      </c>
      <c r="D14" s="21">
        <v>0.20047619047619047</v>
      </c>
      <c r="E14" s="21">
        <v>0.29952380952380953</v>
      </c>
      <c r="F14" s="34">
        <v>5722.256532066508</v>
      </c>
      <c r="G14" s="34">
        <v>46554.964370546317</v>
      </c>
      <c r="H14" s="35">
        <v>82.176384798099761</v>
      </c>
      <c r="I14" s="35">
        <v>5.8895914489311165</v>
      </c>
      <c r="J14" s="35">
        <v>0.31674109263657957</v>
      </c>
      <c r="K14" s="35">
        <v>0.59463657957244664</v>
      </c>
      <c r="L14" s="35">
        <v>9.2631828978622321E-2</v>
      </c>
      <c r="M14" s="35">
        <v>0.19721615201900239</v>
      </c>
      <c r="N14" s="35">
        <v>0.17480522565320666</v>
      </c>
      <c r="O14" s="35">
        <v>2.9881235154394302E-2</v>
      </c>
      <c r="P14" s="35">
        <v>3.5857482185273161E-2</v>
      </c>
      <c r="Q14" s="35">
        <v>0.22859144893111641</v>
      </c>
      <c r="R14" s="35">
        <v>8.6655581947743462E-2</v>
      </c>
      <c r="S14" s="35">
        <v>2.7445914489311161</v>
      </c>
      <c r="T14" s="35">
        <v>0.50499287410926375</v>
      </c>
      <c r="U14" s="35">
        <v>1.8944703087885988</v>
      </c>
      <c r="V14" s="35">
        <v>4.156479809976247</v>
      </c>
      <c r="W14" s="34">
        <v>528.63735070575467</v>
      </c>
      <c r="X14" s="35">
        <v>0.53266331658291444</v>
      </c>
      <c r="Y14" s="35">
        <v>1.1282051282051282</v>
      </c>
      <c r="Z14" s="21">
        <v>8.1357702349869445</v>
      </c>
      <c r="AA14" s="36">
        <v>-54.5</v>
      </c>
      <c r="AB14" s="36">
        <v>-5</v>
      </c>
      <c r="AG14" s="105">
        <f>(AB14+1000)/(AA14+1000)</f>
        <v>1.0523532522474881</v>
      </c>
    </row>
    <row r="15" spans="1:33" s="20" customFormat="1" ht="12">
      <c r="A15" s="20">
        <v>780</v>
      </c>
      <c r="B15" s="35">
        <v>237.80487804878049</v>
      </c>
      <c r="C15" s="20">
        <v>418</v>
      </c>
      <c r="D15" s="21">
        <v>0.19904761904761903</v>
      </c>
      <c r="E15" s="21">
        <v>0.30095238095238097</v>
      </c>
      <c r="F15" s="34">
        <v>6032.7272727272739</v>
      </c>
      <c r="G15" s="34">
        <v>37587.368421052633</v>
      </c>
      <c r="H15" s="35">
        <v>57.312421052631585</v>
      </c>
      <c r="I15" s="35">
        <v>2.0910430622009573</v>
      </c>
      <c r="J15" s="35">
        <v>0.20260287081339715</v>
      </c>
      <c r="K15" s="35">
        <v>0.27366507177033494</v>
      </c>
      <c r="L15" s="35">
        <v>9.0717703349282308E-2</v>
      </c>
      <c r="M15" s="35">
        <v>0.20562679425837327</v>
      </c>
      <c r="N15" s="35">
        <v>0.1300287081339713</v>
      </c>
      <c r="O15" s="35">
        <v>3.1751196172248815E-2</v>
      </c>
      <c r="P15" s="35">
        <v>4.2334928229665079E-2</v>
      </c>
      <c r="Q15" s="35">
        <v>0.20562679425837327</v>
      </c>
      <c r="R15" s="35">
        <v>9.0717703349282308E-2</v>
      </c>
      <c r="S15" s="35">
        <v>2.931693779904307</v>
      </c>
      <c r="T15" s="35">
        <v>0.58815311004784698</v>
      </c>
      <c r="U15" s="35">
        <v>1.8022583732057418</v>
      </c>
      <c r="V15" s="35">
        <v>4.2758277511961724</v>
      </c>
      <c r="W15" s="34">
        <v>632.74707933518278</v>
      </c>
      <c r="X15" s="35">
        <v>0.74033149171270718</v>
      </c>
      <c r="Y15" s="35">
        <v>1.5813953488372097</v>
      </c>
      <c r="Z15" s="21">
        <v>6.2305764411027562</v>
      </c>
    </row>
    <row r="16" spans="1:33" s="20" customFormat="1" ht="12">
      <c r="A16" s="20">
        <v>840</v>
      </c>
      <c r="B16" s="35">
        <v>256.09756097560978</v>
      </c>
      <c r="C16" s="20">
        <v>396</v>
      </c>
      <c r="D16" s="21">
        <v>0.18857142857142856</v>
      </c>
      <c r="E16" s="21">
        <v>0.31142857142857144</v>
      </c>
      <c r="F16" s="34">
        <v>7151.0606060606069</v>
      </c>
      <c r="G16" s="34">
        <v>53839.393939393951</v>
      </c>
      <c r="H16" s="35">
        <v>60.19277272727274</v>
      </c>
      <c r="I16" s="35">
        <v>3.0437424242424242</v>
      </c>
      <c r="J16" s="35">
        <v>1.4302121212121213</v>
      </c>
      <c r="K16" s="35">
        <v>0.21469696969696975</v>
      </c>
      <c r="L16" s="35">
        <v>1.8695151515151516</v>
      </c>
      <c r="M16" s="35">
        <v>0.62096969696969706</v>
      </c>
      <c r="N16" s="35">
        <v>4.6242424242424245E-2</v>
      </c>
      <c r="O16" s="35">
        <v>1.9818181818181822E-2</v>
      </c>
      <c r="P16" s="35">
        <v>0.18496969696969698</v>
      </c>
      <c r="Q16" s="35">
        <v>0.11065151515151518</v>
      </c>
      <c r="R16" s="35">
        <v>5.6151515151515161E-2</v>
      </c>
      <c r="S16" s="35">
        <v>1.5986666666666669</v>
      </c>
      <c r="T16" s="35">
        <v>0.32700000000000007</v>
      </c>
      <c r="U16" s="35">
        <v>1.0470606060606062</v>
      </c>
      <c r="V16" s="35">
        <v>2.7398636363636366</v>
      </c>
      <c r="W16" s="34">
        <v>851.39723165317321</v>
      </c>
      <c r="X16" s="35">
        <v>6.6615384615384601</v>
      </c>
      <c r="Y16" s="35">
        <v>13.428571428571431</v>
      </c>
      <c r="Z16" s="21">
        <v>7.5288683602771371</v>
      </c>
      <c r="AA16" s="36">
        <v>-57.3</v>
      </c>
      <c r="AB16" s="36">
        <v>-4.8</v>
      </c>
      <c r="AG16" s="105">
        <f>(AB16+1000)/(AA16+1000)</f>
        <v>1.0556911000318234</v>
      </c>
    </row>
    <row r="17" spans="1:33" s="20" customFormat="1" ht="12">
      <c r="A17" s="20">
        <v>900</v>
      </c>
      <c r="B17" s="35">
        <v>274.39024390243907</v>
      </c>
      <c r="C17" s="20">
        <v>385</v>
      </c>
      <c r="D17" s="21">
        <v>0.18333333333333332</v>
      </c>
      <c r="E17" s="21">
        <v>0.31666666666666665</v>
      </c>
      <c r="F17" s="34">
        <v>5959.0909090909099</v>
      </c>
      <c r="G17" s="34">
        <v>71491.818181818177</v>
      </c>
      <c r="H17" s="35">
        <v>92.403909090909096</v>
      </c>
      <c r="I17" s="35">
        <v>12.225636363636363</v>
      </c>
      <c r="J17" s="35">
        <v>5.4340000000000002</v>
      </c>
      <c r="K17" s="35">
        <v>1.4699090909090908</v>
      </c>
      <c r="L17" s="35">
        <v>2.654818181818182</v>
      </c>
      <c r="M17" s="35">
        <v>0.95172727272727287</v>
      </c>
      <c r="N17" s="35">
        <v>0.13818181818181818</v>
      </c>
      <c r="O17" s="35">
        <v>2.936363636363637E-2</v>
      </c>
      <c r="P17" s="35">
        <v>0.39727272727272728</v>
      </c>
      <c r="Q17" s="35">
        <v>0.28499999999999998</v>
      </c>
      <c r="R17" s="35">
        <v>5.3545454545454549E-2</v>
      </c>
      <c r="S17" s="35">
        <v>1.5493636363636363</v>
      </c>
      <c r="T17" s="35">
        <v>0.20727272727272728</v>
      </c>
      <c r="U17" s="35">
        <v>0.95863636363636384</v>
      </c>
      <c r="V17" s="35">
        <v>1.6685454545454543</v>
      </c>
      <c r="W17" s="34">
        <v>683.28518365662387</v>
      </c>
      <c r="X17" s="35">
        <v>3.6968272620446538</v>
      </c>
      <c r="Y17" s="35">
        <v>6.8875000000000002</v>
      </c>
      <c r="Z17" s="21">
        <v>11.997101449275359</v>
      </c>
    </row>
    <row r="18" spans="1:33" s="20" customFormat="1" ht="12">
      <c r="A18" s="20">
        <v>1020</v>
      </c>
      <c r="B18" s="35">
        <v>310.97560975609758</v>
      </c>
      <c r="C18" s="20">
        <v>466</v>
      </c>
      <c r="D18" s="21">
        <v>0.22190476190476191</v>
      </c>
      <c r="E18" s="21">
        <v>0.27809523809523806</v>
      </c>
      <c r="F18" s="34">
        <v>4448.9270386266089</v>
      </c>
      <c r="G18" s="34">
        <v>73263.175965665228</v>
      </c>
      <c r="H18" s="35">
        <v>71.557545064377663</v>
      </c>
      <c r="I18" s="35">
        <v>39.874918454935617</v>
      </c>
      <c r="J18" s="35">
        <v>44.706077253218879</v>
      </c>
      <c r="K18" s="35">
        <v>4.055416309012875</v>
      </c>
      <c r="L18" s="35">
        <v>3.4776824034334757</v>
      </c>
      <c r="M18" s="35">
        <v>3.2796738197424888</v>
      </c>
      <c r="N18" s="35">
        <v>1.0802746781115877</v>
      </c>
      <c r="O18" s="35">
        <v>0.11905579399141629</v>
      </c>
      <c r="P18" s="35">
        <v>0.58525321888412007</v>
      </c>
      <c r="Q18" s="35">
        <v>0.6466609442060085</v>
      </c>
      <c r="R18" s="35">
        <v>0.29575965665236048</v>
      </c>
      <c r="S18" s="35">
        <v>2.6681030042918454</v>
      </c>
      <c r="T18" s="35">
        <v>0.27946781115879826</v>
      </c>
      <c r="U18" s="35">
        <v>1.760772532188841</v>
      </c>
      <c r="V18" s="35">
        <v>1.302094420600858</v>
      </c>
      <c r="W18" s="34">
        <v>657.46707603720336</v>
      </c>
      <c r="X18" s="35">
        <v>11.023794808405439</v>
      </c>
      <c r="Y18" s="35">
        <v>3.0359628770301628</v>
      </c>
      <c r="Z18" s="21">
        <v>16.467605633802815</v>
      </c>
      <c r="AA18" s="36">
        <v>-53.3</v>
      </c>
      <c r="AB18" s="36">
        <v>-5</v>
      </c>
      <c r="AG18" s="105">
        <f>(AB18+1000)/(AA18+1000)</f>
        <v>1.0510193303052708</v>
      </c>
    </row>
    <row r="19" spans="1:33" s="20" customFormat="1" ht="12">
      <c r="A19" s="20">
        <v>1080</v>
      </c>
      <c r="B19" s="35">
        <v>329.26829268292687</v>
      </c>
      <c r="C19" s="20">
        <v>404</v>
      </c>
      <c r="D19" s="21">
        <v>0.19238095238095237</v>
      </c>
      <c r="E19" s="21">
        <v>0.30761904761904763</v>
      </c>
      <c r="F19" s="34">
        <v>5772.4257425742571</v>
      </c>
      <c r="G19" s="34">
        <v>58299.900990099006</v>
      </c>
      <c r="H19" s="35">
        <v>32.944400990099012</v>
      </c>
      <c r="I19" s="35">
        <v>12.155673267326733</v>
      </c>
      <c r="J19" s="35">
        <v>26.262138613861385</v>
      </c>
      <c r="K19" s="35">
        <v>0.5468613861386139</v>
      </c>
      <c r="L19" s="35">
        <v>2.2913811881188124</v>
      </c>
      <c r="M19" s="35">
        <v>1.1416930693069307</v>
      </c>
      <c r="N19" s="35">
        <v>0.11672772277227723</v>
      </c>
      <c r="O19" s="35">
        <v>2.0787128712871288E-2</v>
      </c>
      <c r="P19" s="35">
        <v>0.46051485148514848</v>
      </c>
      <c r="Q19" s="35">
        <v>0.22705940594059407</v>
      </c>
      <c r="R19" s="35">
        <v>0.1391138613861386</v>
      </c>
      <c r="S19" s="35">
        <v>1.1289009900990099</v>
      </c>
      <c r="T19" s="35">
        <v>0.23825247524752477</v>
      </c>
      <c r="U19" s="35">
        <v>0.84107920792079216</v>
      </c>
      <c r="V19" s="35">
        <v>2.1458712871287129</v>
      </c>
      <c r="W19" s="34">
        <v>1292.6786030845592</v>
      </c>
      <c r="X19" s="35">
        <v>48.023391812865491</v>
      </c>
      <c r="Y19" s="35">
        <v>9.7808219178082183</v>
      </c>
      <c r="Z19" s="21">
        <v>10.099722991689751</v>
      </c>
    </row>
    <row r="20" spans="1:33" s="20" customFormat="1" ht="12">
      <c r="A20" s="20">
        <v>1140</v>
      </c>
      <c r="B20" s="35">
        <v>347.5609756097561</v>
      </c>
      <c r="C20" s="20">
        <v>436</v>
      </c>
      <c r="D20" s="21">
        <v>0.20761904761904762</v>
      </c>
      <c r="E20" s="21">
        <v>0.29238095238095241</v>
      </c>
      <c r="F20" s="34">
        <v>4661.3302752293584</v>
      </c>
      <c r="G20" s="34">
        <v>66554.22018348625</v>
      </c>
      <c r="H20" s="35">
        <v>27.018816513761472</v>
      </c>
      <c r="I20" s="35">
        <v>2.1011192660550462</v>
      </c>
      <c r="J20" s="35">
        <v>9.7592201834862404</v>
      </c>
      <c r="K20" s="35">
        <v>0.19152293577981652</v>
      </c>
      <c r="L20" s="35">
        <v>0.46613302752293584</v>
      </c>
      <c r="M20" s="35">
        <v>0.17884862385321104</v>
      </c>
      <c r="N20" s="35">
        <v>5.773853211009175E-2</v>
      </c>
      <c r="O20" s="35">
        <v>1.5490825688073395E-2</v>
      </c>
      <c r="P20" s="35">
        <v>0.10280275229357799</v>
      </c>
      <c r="Q20" s="35">
        <v>0.11266055045871562</v>
      </c>
      <c r="R20" s="35">
        <v>5.633027522935781E-2</v>
      </c>
      <c r="S20" s="35">
        <v>1.3547431192660551</v>
      </c>
      <c r="T20" s="35">
        <v>0.26475229357798163</v>
      </c>
      <c r="U20" s="35">
        <v>1.489935779816514</v>
      </c>
      <c r="V20" s="35">
        <v>3.1699862385321103</v>
      </c>
      <c r="W20" s="34">
        <v>2285.5208434084534</v>
      </c>
      <c r="X20" s="35">
        <v>50.955882352941181</v>
      </c>
      <c r="Y20" s="35">
        <v>3.0975609756097562</v>
      </c>
      <c r="Z20" s="21">
        <v>14.277945619335348</v>
      </c>
      <c r="AA20" s="36">
        <v>-56.8</v>
      </c>
      <c r="AB20" s="36">
        <v>-4.5</v>
      </c>
      <c r="AG20" s="105">
        <f>(AB20+1000)/(AA20+1000)</f>
        <v>1.0554495335029686</v>
      </c>
    </row>
    <row r="21" spans="1:33" s="20" customFormat="1" ht="12">
      <c r="A21" s="20">
        <v>1200</v>
      </c>
      <c r="B21" s="35">
        <v>365.85365853658539</v>
      </c>
      <c r="C21" s="20">
        <v>427</v>
      </c>
      <c r="D21" s="21">
        <v>0.20333333333333331</v>
      </c>
      <c r="E21" s="21">
        <v>0.29666666666666669</v>
      </c>
      <c r="F21" s="34">
        <v>12999.836065573772</v>
      </c>
      <c r="G21" s="34">
        <v>55384.262295081979</v>
      </c>
      <c r="H21" s="35">
        <v>33.493180327868856</v>
      </c>
      <c r="I21" s="35">
        <v>3.1967049180327871</v>
      </c>
      <c r="J21" s="35">
        <v>4.2895081967213127</v>
      </c>
      <c r="K21" s="35">
        <v>0.21739344262295088</v>
      </c>
      <c r="L21" s="35">
        <v>0.25970491803278695</v>
      </c>
      <c r="M21" s="35">
        <v>0.13714754098360657</v>
      </c>
      <c r="N21" s="35">
        <v>7.4409836065573776E-2</v>
      </c>
      <c r="O21" s="35">
        <v>1.4590163934426232E-2</v>
      </c>
      <c r="P21" s="35">
        <v>7.4409836065573776E-2</v>
      </c>
      <c r="Q21" s="35">
        <v>0.11234426229508199</v>
      </c>
      <c r="R21" s="35">
        <v>4.9606557377049186E-2</v>
      </c>
      <c r="S21" s="35">
        <v>1.208065573770492</v>
      </c>
      <c r="T21" s="35">
        <v>0.18967213114754103</v>
      </c>
      <c r="U21" s="35">
        <v>1.2445409836065577</v>
      </c>
      <c r="V21" s="35">
        <v>2.6860491803278692</v>
      </c>
      <c r="W21" s="34">
        <v>1509.5239988865474</v>
      </c>
      <c r="X21" s="35">
        <v>19.731543624161073</v>
      </c>
      <c r="Y21" s="35">
        <v>1.8431372549019609</v>
      </c>
      <c r="Z21" s="21">
        <v>4.2603815937149276</v>
      </c>
    </row>
    <row r="22" spans="1:33" s="20" customFormat="1" ht="12">
      <c r="A22" s="20">
        <v>1260</v>
      </c>
      <c r="B22" s="35">
        <v>384.14634146341467</v>
      </c>
      <c r="C22" s="20">
        <v>419</v>
      </c>
      <c r="D22" s="21">
        <v>0.19952380952380952</v>
      </c>
      <c r="E22" s="21">
        <v>0.30047619047619045</v>
      </c>
      <c r="F22" s="34">
        <v>13177.207637231502</v>
      </c>
      <c r="G22" s="34">
        <v>56533.985680190934</v>
      </c>
      <c r="H22" s="35">
        <v>30.031985680190932</v>
      </c>
      <c r="I22" s="35">
        <v>1.6896945107398569</v>
      </c>
      <c r="J22" s="35">
        <v>0.65660143198090692</v>
      </c>
      <c r="K22" s="35">
        <v>0.2514964200477327</v>
      </c>
      <c r="L22" s="35">
        <v>0.16113842482100238</v>
      </c>
      <c r="M22" s="35">
        <v>0.14306682577565633</v>
      </c>
      <c r="N22" s="35">
        <v>7.9816229116945095E-2</v>
      </c>
      <c r="O22" s="35">
        <v>1.6565632458233889E-2</v>
      </c>
      <c r="P22" s="35">
        <v>7.379236276849642E-2</v>
      </c>
      <c r="Q22" s="35">
        <v>0.16113842482100238</v>
      </c>
      <c r="R22" s="35">
        <v>5.8732696897374696E-2</v>
      </c>
      <c r="S22" s="35">
        <v>1.1611002386634846</v>
      </c>
      <c r="T22" s="35">
        <v>0.15059665871121716</v>
      </c>
      <c r="U22" s="35">
        <v>1.1068854415274463</v>
      </c>
      <c r="V22" s="35">
        <v>2.3342482100238664</v>
      </c>
      <c r="W22" s="34">
        <v>1782.1876186859095</v>
      </c>
      <c r="X22" s="35">
        <v>2.6107784431137722</v>
      </c>
      <c r="Y22" s="35">
        <v>1.7924528301886795</v>
      </c>
      <c r="Z22" s="21">
        <v>4.2902857142857149</v>
      </c>
      <c r="AA22" s="36">
        <v>-58</v>
      </c>
      <c r="AB22" s="36">
        <v>-5.0999999999999996</v>
      </c>
      <c r="AG22" s="105">
        <f>(AB22+1000)/(AA22+1000)</f>
        <v>1.0561571125265392</v>
      </c>
    </row>
    <row r="23" spans="1:33" s="20" customFormat="1" ht="12">
      <c r="A23" s="20">
        <v>1320</v>
      </c>
      <c r="B23" s="35">
        <v>402.4390243902439</v>
      </c>
      <c r="C23" s="20">
        <v>394</v>
      </c>
      <c r="D23" s="21">
        <v>0.18761904761904763</v>
      </c>
      <c r="E23" s="21">
        <v>0.31238095238095237</v>
      </c>
      <c r="F23" s="34">
        <v>17532.182741116751</v>
      </c>
      <c r="G23" s="34">
        <v>59606.091370558373</v>
      </c>
      <c r="H23" s="35">
        <v>32.470335025380706</v>
      </c>
      <c r="I23" s="35">
        <v>1.86643654822335</v>
      </c>
      <c r="J23" s="35">
        <v>0.30968527918781724</v>
      </c>
      <c r="K23" s="35">
        <v>0.35796954314720808</v>
      </c>
      <c r="L23" s="35">
        <v>0.20146192893401013</v>
      </c>
      <c r="M23" s="35">
        <v>0.13153299492385787</v>
      </c>
      <c r="N23" s="35">
        <v>4.8284263959390859E-2</v>
      </c>
      <c r="O23" s="35">
        <v>1.8314720812182737E-2</v>
      </c>
      <c r="P23" s="35">
        <v>5.4944162436548226E-2</v>
      </c>
      <c r="Q23" s="35">
        <v>0.13985786802030456</v>
      </c>
      <c r="R23" s="35">
        <v>4.9949238578680194E-2</v>
      </c>
      <c r="S23" s="35">
        <v>0.84747208121827411</v>
      </c>
      <c r="T23" s="35">
        <v>0.11821319796954312</v>
      </c>
      <c r="U23" s="35">
        <v>0.81417258883248722</v>
      </c>
      <c r="V23" s="35">
        <v>1.6333401015228424</v>
      </c>
      <c r="W23" s="34">
        <v>1735.9259079668334</v>
      </c>
      <c r="X23" s="35">
        <v>0.86511627906976751</v>
      </c>
      <c r="Y23" s="35">
        <v>2.7241379310344831</v>
      </c>
      <c r="Z23" s="21">
        <v>3.399810066476733</v>
      </c>
    </row>
    <row r="24" spans="1:33" s="20" customFormat="1" ht="12">
      <c r="A24" s="20">
        <v>1380</v>
      </c>
      <c r="B24" s="35">
        <v>420.73170731707319</v>
      </c>
      <c r="C24" s="20">
        <v>431</v>
      </c>
      <c r="D24" s="21">
        <v>0.20523809523809525</v>
      </c>
      <c r="E24" s="21">
        <v>0.29476190476190478</v>
      </c>
      <c r="F24" s="34">
        <v>7123.5266821345713</v>
      </c>
      <c r="G24" s="34">
        <v>53900.39443155453</v>
      </c>
      <c r="H24" s="35">
        <v>21.55010440835267</v>
      </c>
      <c r="I24" s="35">
        <v>1.7636473317865429</v>
      </c>
      <c r="J24" s="35">
        <v>0.51559396751740139</v>
      </c>
      <c r="K24" s="35">
        <v>0.27287703016241299</v>
      </c>
      <c r="L24" s="35">
        <v>0.14792807424593968</v>
      </c>
      <c r="M24" s="35">
        <v>0.12351276102088166</v>
      </c>
      <c r="N24" s="35">
        <v>5.3139211136890949E-2</v>
      </c>
      <c r="O24" s="35">
        <v>3.0160092807424599E-2</v>
      </c>
      <c r="P24" s="35">
        <v>0.10484222737819025</v>
      </c>
      <c r="Q24" s="35">
        <v>0.10196983758700696</v>
      </c>
      <c r="R24" s="35">
        <v>4.5958236658932713E-2</v>
      </c>
      <c r="S24" s="35">
        <v>0.60607424593967518</v>
      </c>
      <c r="T24" s="35">
        <v>8.9044083526682138E-2</v>
      </c>
      <c r="U24" s="35">
        <v>0.35186774941995358</v>
      </c>
      <c r="V24" s="35">
        <v>1.2308190255220417</v>
      </c>
      <c r="W24" s="34">
        <v>2311.9571243762707</v>
      </c>
      <c r="X24" s="35">
        <v>1.8894736842105262</v>
      </c>
      <c r="Y24" s="35">
        <v>2.3243243243243241</v>
      </c>
      <c r="Z24" s="21">
        <v>7.566532258064516</v>
      </c>
      <c r="AA24" s="36">
        <v>-55.9</v>
      </c>
      <c r="AB24" s="36">
        <v>-4.8</v>
      </c>
      <c r="AG24" s="105">
        <f>(AB24+1000)/(AA24+1000)</f>
        <v>1.0541256222857749</v>
      </c>
    </row>
    <row r="25" spans="1:33" s="20" customFormat="1" ht="12">
      <c r="A25" s="20">
        <v>1440</v>
      </c>
      <c r="B25" s="35">
        <v>439.02439024390247</v>
      </c>
      <c r="C25" s="20">
        <v>368</v>
      </c>
      <c r="D25" s="21">
        <v>0.17523809523809525</v>
      </c>
      <c r="E25" s="21">
        <v>0.32476190476190475</v>
      </c>
      <c r="F25" s="34">
        <v>3372.9347826086951</v>
      </c>
      <c r="G25" s="34">
        <v>45404.891304347817</v>
      </c>
      <c r="H25" s="35">
        <v>2.4259184782608694</v>
      </c>
      <c r="I25" s="35">
        <v>0.16494021739130432</v>
      </c>
      <c r="J25" s="35">
        <v>1.8532608695652174E-2</v>
      </c>
      <c r="K25" s="35">
        <v>2.9652173913043475E-2</v>
      </c>
      <c r="L25" s="35">
        <v>5.9304347826086949E-2</v>
      </c>
      <c r="M25" s="35">
        <v>1.6679347826086953E-2</v>
      </c>
      <c r="N25" s="35">
        <v>1.2972826086956522E-2</v>
      </c>
      <c r="O25" s="35">
        <v>1.8532608695652172E-3</v>
      </c>
      <c r="P25" s="35">
        <v>7.4130434782608686E-3</v>
      </c>
      <c r="Q25" s="35">
        <v>3.8918478260869561E-3</v>
      </c>
      <c r="R25" s="35">
        <v>1.2972826086956522E-2</v>
      </c>
      <c r="S25" s="35">
        <v>6.3010869565217398E-2</v>
      </c>
      <c r="T25" s="35">
        <v>1.8532608695652172E-3</v>
      </c>
      <c r="U25" s="35">
        <v>9.0809782608695655E-2</v>
      </c>
      <c r="V25" s="35">
        <v>0.12416847826086956</v>
      </c>
      <c r="W25" s="34">
        <v>17525.035765379111</v>
      </c>
      <c r="X25" s="35">
        <v>0.625</v>
      </c>
      <c r="Y25" s="35">
        <v>1.2857142857142854</v>
      </c>
      <c r="Z25" s="21">
        <v>13.461538461538462</v>
      </c>
    </row>
    <row r="26" spans="1:33" s="20" customFormat="1" ht="12">
      <c r="A26" s="20">
        <v>1500</v>
      </c>
      <c r="B26" s="35">
        <v>457.31707317073176</v>
      </c>
      <c r="C26" s="20">
        <v>486</v>
      </c>
      <c r="D26" s="21">
        <v>0.23142857142857143</v>
      </c>
      <c r="E26" s="21">
        <v>0.26857142857142857</v>
      </c>
      <c r="F26" s="34">
        <v>6742.4691358024693</v>
      </c>
      <c r="G26" s="34">
        <v>41684.938271604944</v>
      </c>
      <c r="H26" s="35">
        <v>3.9224691358024693</v>
      </c>
      <c r="I26" s="35">
        <v>1.0316790123456789</v>
      </c>
      <c r="J26" s="35">
        <v>0.10444444444444444</v>
      </c>
      <c r="K26" s="35">
        <v>0.1148888888888889</v>
      </c>
      <c r="L26" s="35">
        <v>0.25414814814814818</v>
      </c>
      <c r="M26" s="35">
        <v>0.10328395061728395</v>
      </c>
      <c r="N26" s="35">
        <v>4.8740740740740744E-2</v>
      </c>
      <c r="O26" s="35">
        <v>3.7135802469135802E-2</v>
      </c>
      <c r="P26" s="35">
        <v>6.9629629629629625E-3</v>
      </c>
      <c r="Q26" s="35">
        <v>0.15898765432098766</v>
      </c>
      <c r="R26" s="35">
        <v>1.3925925925925925E-2</v>
      </c>
      <c r="S26" s="35">
        <v>0.7659259259259259</v>
      </c>
      <c r="T26" s="35">
        <v>9.864197530864198E-2</v>
      </c>
      <c r="U26" s="35">
        <v>0.40849382716049376</v>
      </c>
      <c r="V26" s="35">
        <v>1.1129135802469137</v>
      </c>
      <c r="W26" s="34">
        <v>8414.1485125322106</v>
      </c>
      <c r="X26" s="35">
        <v>0.90909090909090895</v>
      </c>
      <c r="Y26" s="35">
        <v>2.1190476190476186</v>
      </c>
      <c r="Z26" s="21">
        <v>6.1824440619621353</v>
      </c>
      <c r="AA26" s="36">
        <v>-54.1</v>
      </c>
      <c r="AB26" s="36">
        <v>-3.7</v>
      </c>
      <c r="AG26" s="105">
        <f>(AB26+1000)/(AA26+1000)</f>
        <v>1.0532825880114176</v>
      </c>
    </row>
    <row r="27" spans="1:33" s="20" customFormat="1" ht="12">
      <c r="A27" s="20">
        <v>1560</v>
      </c>
      <c r="B27" s="35">
        <v>475.60975609756099</v>
      </c>
      <c r="C27" s="20">
        <v>358</v>
      </c>
      <c r="D27" s="21">
        <v>0.17047619047619048</v>
      </c>
      <c r="E27" s="21">
        <v>0.32952380952380955</v>
      </c>
      <c r="F27" s="34">
        <v>6398.1005586592191</v>
      </c>
      <c r="G27" s="34">
        <v>39451.73184357542</v>
      </c>
      <c r="H27" s="35">
        <v>30.084603351955309</v>
      </c>
      <c r="I27" s="35">
        <v>3.4909273743016764</v>
      </c>
      <c r="J27" s="35">
        <v>0.16816759776536314</v>
      </c>
      <c r="K27" s="35">
        <v>0.26288268156424588</v>
      </c>
      <c r="L27" s="35">
        <v>8.6983240223463695E-2</v>
      </c>
      <c r="M27" s="35">
        <v>7.9251396648044703E-2</v>
      </c>
      <c r="N27" s="35">
        <v>6.572067039106147E-2</v>
      </c>
      <c r="O27" s="35">
        <v>1.739664804469274E-2</v>
      </c>
      <c r="P27" s="35">
        <v>6.572067039106147E-2</v>
      </c>
      <c r="Q27" s="35">
        <v>9.6648044692737439E-2</v>
      </c>
      <c r="R27" s="35">
        <v>2.8994413407821228E-2</v>
      </c>
      <c r="S27" s="35">
        <v>0.70359776536312857</v>
      </c>
      <c r="T27" s="35">
        <v>0.11791061452513968</v>
      </c>
      <c r="U27" s="35">
        <v>0.93362011173184356</v>
      </c>
      <c r="V27" s="35">
        <v>1.8131173184357541</v>
      </c>
      <c r="W27" s="34">
        <v>1175.0143926309729</v>
      </c>
      <c r="X27" s="35">
        <v>0.63970588235294101</v>
      </c>
      <c r="Y27" s="35">
        <v>1.2058823529411764</v>
      </c>
      <c r="Z27" s="21">
        <v>6.1661631419939571</v>
      </c>
    </row>
    <row r="28" spans="1:33" s="20" customFormat="1" ht="12">
      <c r="A28" s="20">
        <v>1680</v>
      </c>
      <c r="B28" s="35">
        <v>512.19512195121956</v>
      </c>
      <c r="C28" s="20">
        <v>425</v>
      </c>
      <c r="D28" s="21">
        <v>0.20238095238095238</v>
      </c>
      <c r="E28" s="21">
        <v>0.29761904761904762</v>
      </c>
      <c r="F28" s="34">
        <v>3294.1176470588234</v>
      </c>
      <c r="G28" s="34">
        <v>42294.117647058818</v>
      </c>
      <c r="H28" s="35">
        <v>9.1264705882352946</v>
      </c>
      <c r="I28" s="35">
        <v>0.41029411764705886</v>
      </c>
      <c r="J28" s="35">
        <v>0.24558823529411766</v>
      </c>
      <c r="K28" s="35">
        <v>0.11470588235294119</v>
      </c>
      <c r="L28" s="35">
        <v>0.12058823529411765</v>
      </c>
      <c r="M28" s="35">
        <v>0.16176470588235295</v>
      </c>
      <c r="N28" s="35">
        <v>9.8529411764705893E-2</v>
      </c>
      <c r="O28" s="35">
        <v>0</v>
      </c>
      <c r="P28" s="35">
        <v>0.16617647058823529</v>
      </c>
      <c r="Q28" s="35">
        <v>0.31764705882352939</v>
      </c>
      <c r="R28" s="35">
        <v>7.2058823529411759E-2</v>
      </c>
      <c r="S28" s="35">
        <v>1.6485294117647058</v>
      </c>
      <c r="T28" s="35">
        <v>0.2676470588235294</v>
      </c>
      <c r="U28" s="35">
        <v>1.3897058823529411</v>
      </c>
      <c r="V28" s="35">
        <v>5.3352941176470585</v>
      </c>
      <c r="W28" s="34">
        <v>4434.8496530454886</v>
      </c>
      <c r="X28" s="35">
        <v>2.141025641025641</v>
      </c>
      <c r="Y28" s="35">
        <v>1.6417910447761193</v>
      </c>
      <c r="Z28" s="21">
        <v>12.839285714285714</v>
      </c>
      <c r="AA28" s="36">
        <v>-55.4</v>
      </c>
      <c r="AB28" s="36">
        <v>-5.6</v>
      </c>
      <c r="AG28" s="105">
        <f>(AB28+1000)/(AA28+1000)</f>
        <v>1.0527207283506246</v>
      </c>
    </row>
    <row r="29" spans="1:33" s="20" customFormat="1" ht="12">
      <c r="A29" s="20">
        <v>1740</v>
      </c>
      <c r="B29" s="35">
        <v>530.48780487804879</v>
      </c>
      <c r="C29" s="20">
        <v>445</v>
      </c>
      <c r="D29" s="21">
        <v>0.2119047619047619</v>
      </c>
      <c r="E29" s="21">
        <v>0.28809523809523807</v>
      </c>
      <c r="F29" s="34">
        <v>2243.2584269662921</v>
      </c>
      <c r="G29" s="34">
        <v>52668.988764044938</v>
      </c>
      <c r="H29" s="35">
        <v>18.322662921348314</v>
      </c>
      <c r="I29" s="35">
        <v>2.8754494382022471</v>
      </c>
      <c r="J29" s="35">
        <v>0.43913483146067417</v>
      </c>
      <c r="K29" s="35">
        <v>0.20257303370786514</v>
      </c>
      <c r="L29" s="35">
        <v>0.32901123595505616</v>
      </c>
      <c r="M29" s="35">
        <v>8.2932584269662921E-2</v>
      </c>
      <c r="N29" s="35">
        <v>3.1269662921348314E-2</v>
      </c>
      <c r="O29" s="35">
        <v>9.516853932584269E-3</v>
      </c>
      <c r="P29" s="35">
        <v>7.8853932584269662E-2</v>
      </c>
      <c r="Q29" s="35">
        <v>0.11828089887640447</v>
      </c>
      <c r="R29" s="35">
        <v>3.6707865168539328E-2</v>
      </c>
      <c r="S29" s="35">
        <v>0.26375280898876402</v>
      </c>
      <c r="T29" s="35">
        <v>4.3505617977528083E-2</v>
      </c>
      <c r="U29" s="35">
        <v>0.10060674157303369</v>
      </c>
      <c r="V29" s="35">
        <v>0.3099775280898876</v>
      </c>
      <c r="W29" s="34">
        <v>2484.6074910210364</v>
      </c>
      <c r="X29" s="35">
        <v>2.1677852348993292</v>
      </c>
      <c r="Y29" s="35">
        <v>2.6521739130434785</v>
      </c>
      <c r="Z29" s="21">
        <v>23.478787878787877</v>
      </c>
    </row>
    <row r="30" spans="1:33" s="20" customFormat="1" ht="12">
      <c r="A30" s="20">
        <v>1800</v>
      </c>
      <c r="B30" s="35">
        <v>548.78048780487813</v>
      </c>
      <c r="C30" s="20">
        <v>406</v>
      </c>
      <c r="D30" s="21">
        <v>0.1933333333333333</v>
      </c>
      <c r="E30" s="21">
        <v>0.3066666666666667</v>
      </c>
      <c r="F30" s="34">
        <v>4822.0689655172428</v>
      </c>
      <c r="G30" s="34">
        <v>22904.827586206902</v>
      </c>
      <c r="H30" s="35">
        <v>27.317655172413801</v>
      </c>
      <c r="I30" s="35">
        <v>1.8019310344827588</v>
      </c>
      <c r="J30" s="35">
        <v>0.24110344827586214</v>
      </c>
      <c r="K30" s="35">
        <v>0.30931034482758629</v>
      </c>
      <c r="L30" s="35">
        <v>0.16496551724137934</v>
      </c>
      <c r="M30" s="35">
        <v>0.16655172413793107</v>
      </c>
      <c r="N30" s="35">
        <v>0.18241379310344835</v>
      </c>
      <c r="O30" s="35">
        <v>2.6965517241379321E-2</v>
      </c>
      <c r="P30" s="35">
        <v>5.551724137931037E-2</v>
      </c>
      <c r="Q30" s="35">
        <v>0.1538620689655173</v>
      </c>
      <c r="R30" s="35">
        <v>3.331034482758622E-2</v>
      </c>
      <c r="S30" s="35">
        <v>1.0833793103448279</v>
      </c>
      <c r="T30" s="35">
        <v>0.13482758620689661</v>
      </c>
      <c r="U30" s="35">
        <v>0.78200000000000025</v>
      </c>
      <c r="V30" s="35">
        <v>2.2936551724137937</v>
      </c>
      <c r="W30" s="34">
        <v>786.57805861204918</v>
      </c>
      <c r="X30" s="35">
        <v>0.77948717948717949</v>
      </c>
      <c r="Y30" s="35">
        <v>0.9130434782608694</v>
      </c>
      <c r="Z30" s="21">
        <v>4.75</v>
      </c>
      <c r="AA30" s="36">
        <v>-55.5</v>
      </c>
      <c r="AB30" s="36">
        <v>-4.5999999999999996</v>
      </c>
      <c r="AG30" s="105">
        <f>(AB30+1000)/(AA30+1000)</f>
        <v>1.0538909475913181</v>
      </c>
    </row>
    <row r="31" spans="1:33" s="20" customFormat="1" ht="12">
      <c r="A31" s="20">
        <v>1860</v>
      </c>
      <c r="B31" s="35">
        <v>567.07317073170736</v>
      </c>
      <c r="C31" s="20">
        <v>423</v>
      </c>
      <c r="D31" s="21">
        <v>0.20142857142857143</v>
      </c>
      <c r="E31" s="21">
        <v>0.2985714285714286</v>
      </c>
      <c r="F31" s="34">
        <v>6299.645390070923</v>
      </c>
      <c r="G31" s="34">
        <v>31690.921985815607</v>
      </c>
      <c r="H31" s="35">
        <v>62.240496453900718</v>
      </c>
      <c r="I31" s="35">
        <v>6.4597304964539015</v>
      </c>
      <c r="J31" s="35">
        <v>0.2549503546099291</v>
      </c>
      <c r="K31" s="35">
        <v>0.32165248226950355</v>
      </c>
      <c r="L31" s="35">
        <v>0.76336879432624127</v>
      </c>
      <c r="M31" s="35">
        <v>0.14081560283687944</v>
      </c>
      <c r="N31" s="35">
        <v>0.14081560283687944</v>
      </c>
      <c r="O31" s="35">
        <v>1.1858156028368795E-2</v>
      </c>
      <c r="P31" s="35">
        <v>0.11265248226950356</v>
      </c>
      <c r="Q31" s="35">
        <v>0.22530496453900711</v>
      </c>
      <c r="R31" s="35">
        <v>5.9290780141843975E-2</v>
      </c>
      <c r="S31" s="35">
        <v>0.94568794326241146</v>
      </c>
      <c r="T31" s="35">
        <v>0.12006382978723405</v>
      </c>
      <c r="U31" s="35">
        <v>0.91011347517730501</v>
      </c>
      <c r="V31" s="35">
        <v>1.5549007092198581</v>
      </c>
      <c r="W31" s="34">
        <v>461.2928281695003</v>
      </c>
      <c r="X31" s="35">
        <v>0.79262672811059909</v>
      </c>
      <c r="Y31" s="35">
        <v>1</v>
      </c>
      <c r="Z31" s="21">
        <v>5.0305882352941174</v>
      </c>
    </row>
    <row r="32" spans="1:33" s="20" customFormat="1" ht="12">
      <c r="A32" s="20">
        <v>1920</v>
      </c>
      <c r="B32" s="35">
        <v>585.36585365853659</v>
      </c>
      <c r="C32" s="20">
        <v>425</v>
      </c>
      <c r="D32" s="21">
        <v>0.20238095238095238</v>
      </c>
      <c r="E32" s="21">
        <v>0.29761904761904762</v>
      </c>
      <c r="F32" s="34">
        <v>16985.294117647059</v>
      </c>
      <c r="G32" s="34">
        <v>38897.058823529413</v>
      </c>
      <c r="H32" s="35">
        <v>166.17647058823528</v>
      </c>
      <c r="I32" s="35">
        <v>34.558823529411761</v>
      </c>
      <c r="J32" s="35">
        <v>8.9397058823529409</v>
      </c>
      <c r="K32" s="35">
        <v>6.7323529411764707</v>
      </c>
      <c r="L32" s="35">
        <v>1.5441176470588236</v>
      </c>
      <c r="M32" s="35">
        <v>8.0970588235294105</v>
      </c>
      <c r="N32" s="35">
        <v>2.2558823529411764</v>
      </c>
      <c r="O32" s="35">
        <v>0.125</v>
      </c>
      <c r="P32" s="35">
        <v>1.5073529411764703</v>
      </c>
      <c r="Q32" s="35">
        <v>4.901470588235294</v>
      </c>
      <c r="R32" s="35">
        <v>2.0911764705882354</v>
      </c>
      <c r="S32" s="35">
        <v>11.586764705882352</v>
      </c>
      <c r="T32" s="35">
        <v>0.36470588235294116</v>
      </c>
      <c r="U32" s="35">
        <v>6.0308823529411759</v>
      </c>
      <c r="V32" s="35">
        <v>2.5411764705882351</v>
      </c>
      <c r="W32" s="34">
        <v>193.77289377289378</v>
      </c>
      <c r="X32" s="35">
        <v>1.3278724333770204</v>
      </c>
      <c r="Y32" s="35">
        <v>3.5893089960886564</v>
      </c>
      <c r="Z32" s="21">
        <v>2.2900432900432901</v>
      </c>
      <c r="AA32" s="36">
        <v>-55.9</v>
      </c>
      <c r="AB32" s="36">
        <v>-4</v>
      </c>
      <c r="AC32" s="36">
        <v>-45.2</v>
      </c>
      <c r="AD32" s="36">
        <v>-26.2</v>
      </c>
      <c r="AG32" s="105">
        <f>(AB32+1000)/(AA32+1000)</f>
        <v>1.0549729901493485</v>
      </c>
    </row>
    <row r="33" spans="1:33" s="20" customFormat="1" ht="12">
      <c r="A33" s="20">
        <v>1980</v>
      </c>
      <c r="B33" s="35">
        <v>603.65853658536594</v>
      </c>
      <c r="C33" s="20">
        <v>458</v>
      </c>
      <c r="D33" s="21">
        <v>0.21809523809523806</v>
      </c>
      <c r="E33" s="21">
        <v>0.28190476190476194</v>
      </c>
      <c r="F33" s="34">
        <v>17113.711790393016</v>
      </c>
      <c r="G33" s="34">
        <v>38505.851528384286</v>
      </c>
      <c r="H33" s="35">
        <v>196.47161572052408</v>
      </c>
      <c r="I33" s="35">
        <v>55.58078602620089</v>
      </c>
      <c r="J33" s="35">
        <v>17.520873362445418</v>
      </c>
      <c r="K33" s="35">
        <v>23.09963318777293</v>
      </c>
      <c r="L33" s="35">
        <v>2.0758777292576425</v>
      </c>
      <c r="M33" s="35">
        <v>35.044331877729263</v>
      </c>
      <c r="N33" s="35">
        <v>40.698061135371191</v>
      </c>
      <c r="O33" s="35">
        <v>0.33736244541484728</v>
      </c>
      <c r="P33" s="35">
        <v>2.3667074235807868</v>
      </c>
      <c r="Q33" s="35">
        <v>32.172227074235813</v>
      </c>
      <c r="R33" s="35">
        <v>11.814148471615724</v>
      </c>
      <c r="S33" s="35">
        <v>42.2620786026201</v>
      </c>
      <c r="T33" s="35">
        <v>2.0254672489082974</v>
      </c>
      <c r="U33" s="35">
        <v>26.435772925764201</v>
      </c>
      <c r="V33" s="35">
        <v>13.852541484716163</v>
      </c>
      <c r="W33" s="34">
        <v>152.76923076923075</v>
      </c>
      <c r="X33" s="35">
        <v>0.75849141066532366</v>
      </c>
      <c r="Y33" s="35">
        <v>0.86108111541637544</v>
      </c>
      <c r="Z33" s="21">
        <v>2.25</v>
      </c>
    </row>
    <row r="34" spans="1:33" s="20" customFormat="1" ht="12">
      <c r="A34" s="20">
        <v>2040</v>
      </c>
      <c r="B34" s="35">
        <v>621.95121951219517</v>
      </c>
      <c r="C34" s="20">
        <v>393</v>
      </c>
      <c r="D34" s="21">
        <v>0.18714285714285714</v>
      </c>
      <c r="E34" s="21">
        <v>0.31285714285714283</v>
      </c>
      <c r="F34" s="34">
        <v>20111.221374045799</v>
      </c>
      <c r="G34" s="34">
        <v>30392.519083969462</v>
      </c>
      <c r="H34" s="35">
        <v>287.5419847328244</v>
      </c>
      <c r="I34" s="35">
        <v>193.92366412213738</v>
      </c>
      <c r="J34" s="35">
        <v>24.307328244274807</v>
      </c>
      <c r="K34" s="35">
        <v>65.287076335877856</v>
      </c>
      <c r="L34" s="35">
        <v>1.4694732824427481</v>
      </c>
      <c r="M34" s="35">
        <v>33.025534351145033</v>
      </c>
      <c r="N34" s="35">
        <v>31.968984732824428</v>
      </c>
      <c r="O34" s="35">
        <v>1.2036641221374045</v>
      </c>
      <c r="P34" s="35">
        <v>0.53663358778625958</v>
      </c>
      <c r="Q34" s="35">
        <v>3.8082595419847323</v>
      </c>
      <c r="R34" s="35">
        <v>1.0314732824427479</v>
      </c>
      <c r="S34" s="35">
        <v>26.806603053435115</v>
      </c>
      <c r="T34" s="35">
        <v>1.5179541984732825</v>
      </c>
      <c r="U34" s="35">
        <v>3.811603053435114</v>
      </c>
      <c r="V34" s="35">
        <v>2.5912213740458014</v>
      </c>
      <c r="W34" s="34">
        <v>63.125</v>
      </c>
      <c r="X34" s="35">
        <v>0.37231454689780552</v>
      </c>
      <c r="Y34" s="35">
        <v>1.0330492077602884</v>
      </c>
      <c r="Z34" s="21">
        <v>1.5112219451371571</v>
      </c>
      <c r="AA34" s="36">
        <v>-55.6</v>
      </c>
      <c r="AB34" s="36">
        <v>-4.4000000000000004</v>
      </c>
      <c r="AC34" s="36">
        <v>-40.9</v>
      </c>
      <c r="AD34" s="36">
        <v>-22.7</v>
      </c>
      <c r="AE34" s="36"/>
      <c r="AF34" s="36">
        <v>-25.6</v>
      </c>
      <c r="AG34" s="105">
        <f>(AB34+1000)/(AA34+1000)</f>
        <v>1.0542143159678103</v>
      </c>
    </row>
    <row r="35" spans="1:33" s="20" customFormat="1" ht="12">
      <c r="A35" s="20">
        <v>2100</v>
      </c>
      <c r="B35" s="35">
        <v>640.2439024390244</v>
      </c>
      <c r="C35" s="20">
        <v>457</v>
      </c>
      <c r="D35" s="21">
        <v>0.21761904761904763</v>
      </c>
      <c r="E35" s="21">
        <v>0.2823809523809524</v>
      </c>
      <c r="F35" s="34">
        <v>12794.266958424507</v>
      </c>
      <c r="G35" s="34">
        <v>29987.374179431074</v>
      </c>
      <c r="H35" s="35">
        <v>290.66083150984684</v>
      </c>
      <c r="I35" s="35">
        <v>199.8293216630197</v>
      </c>
      <c r="J35" s="35">
        <v>5.3914989059080973</v>
      </c>
      <c r="K35" s="35">
        <v>25.60540262582057</v>
      </c>
      <c r="L35" s="35">
        <v>1.1821072210065646</v>
      </c>
      <c r="M35" s="35">
        <v>4.8088796498905904</v>
      </c>
      <c r="N35" s="35">
        <v>3.9381947483588622</v>
      </c>
      <c r="O35" s="35">
        <v>1.3611750547045951</v>
      </c>
      <c r="P35" s="35">
        <v>0.15571115973741795</v>
      </c>
      <c r="Q35" s="35">
        <v>4.3897571115973744</v>
      </c>
      <c r="R35" s="35">
        <v>0.41133698030634575</v>
      </c>
      <c r="S35" s="35">
        <v>17.726417943107219</v>
      </c>
      <c r="T35" s="35">
        <v>0.68512910284463902</v>
      </c>
      <c r="U35" s="35">
        <v>1.2262253829321661</v>
      </c>
      <c r="V35" s="35">
        <v>0.80061487964989053</v>
      </c>
      <c r="W35" s="34">
        <v>61.137566137566139</v>
      </c>
      <c r="X35" s="35">
        <v>0.21056098920589877</v>
      </c>
      <c r="Y35" s="35">
        <v>1.2210873146622734</v>
      </c>
      <c r="Z35" s="21">
        <v>2.3438133874239355</v>
      </c>
    </row>
    <row r="36" spans="1:33" s="20" customFormat="1" ht="12">
      <c r="A36" s="20">
        <v>2160</v>
      </c>
      <c r="B36" s="35">
        <v>658.53658536585374</v>
      </c>
      <c r="C36" s="20">
        <v>442</v>
      </c>
      <c r="D36" s="21">
        <v>0.21047619047619046</v>
      </c>
      <c r="E36" s="21">
        <v>0.28952380952380952</v>
      </c>
      <c r="F36" s="34">
        <v>14374.660633484165</v>
      </c>
      <c r="G36" s="34">
        <v>40070.226244343896</v>
      </c>
      <c r="H36" s="35">
        <v>647.89140271493216</v>
      </c>
      <c r="I36" s="35">
        <v>284.74208144796381</v>
      </c>
      <c r="J36" s="35">
        <v>1.8611402714932128</v>
      </c>
      <c r="K36" s="35">
        <v>10.168180995475113</v>
      </c>
      <c r="L36" s="35">
        <v>0.47181900452488695</v>
      </c>
      <c r="M36" s="35">
        <v>0.66990045248868779</v>
      </c>
      <c r="N36" s="35">
        <v>0.61212669683257914</v>
      </c>
      <c r="O36" s="35">
        <v>0.35076923076923078</v>
      </c>
      <c r="P36" s="35">
        <v>5.6398190045248875E-2</v>
      </c>
      <c r="Q36" s="35">
        <v>0.93538461538461548</v>
      </c>
      <c r="R36" s="35">
        <v>4.4018099547511312E-2</v>
      </c>
      <c r="S36" s="35">
        <v>4.0139004524886888</v>
      </c>
      <c r="T36" s="35">
        <v>0.3287601809954751</v>
      </c>
      <c r="U36" s="35">
        <v>0.44705882352941179</v>
      </c>
      <c r="V36" s="35">
        <v>0.26410859728506791</v>
      </c>
      <c r="W36" s="34">
        <v>42.964601769911511</v>
      </c>
      <c r="X36" s="35">
        <v>0.1830357142857143</v>
      </c>
      <c r="Y36" s="35">
        <v>1.0943820224719103</v>
      </c>
      <c r="Z36" s="21">
        <v>2.78755980861244</v>
      </c>
      <c r="AA36" s="36">
        <v>-54.9</v>
      </c>
      <c r="AB36" s="36">
        <v>-3.9</v>
      </c>
      <c r="AG36" s="105">
        <f>(AB36+1000)/(AA36+1000)</f>
        <v>1.053962543646175</v>
      </c>
    </row>
    <row r="37" spans="1:33" s="20" customFormat="1" ht="12">
      <c r="A37" s="20">
        <v>2220</v>
      </c>
      <c r="B37" s="35">
        <v>676.82926829268297</v>
      </c>
      <c r="C37" s="20">
        <v>455</v>
      </c>
      <c r="D37" s="21">
        <v>0.21666666666666665</v>
      </c>
      <c r="E37" s="21">
        <v>0.28333333333333333</v>
      </c>
      <c r="F37" s="34">
        <v>13168.461538461539</v>
      </c>
      <c r="G37" s="34">
        <v>20779.230769230773</v>
      </c>
      <c r="H37" s="35">
        <v>323</v>
      </c>
      <c r="I37" s="35">
        <v>142.53846153846155</v>
      </c>
      <c r="J37" s="35">
        <v>6.5960000000000001</v>
      </c>
      <c r="K37" s="35">
        <v>6.7960769230769236</v>
      </c>
      <c r="L37" s="35">
        <v>0.31646153846153846</v>
      </c>
      <c r="M37" s="35">
        <v>2.3355384615384618</v>
      </c>
      <c r="N37" s="35">
        <v>1.1063076923076924</v>
      </c>
      <c r="O37" s="35">
        <v>0.25369230769230772</v>
      </c>
      <c r="P37" s="35">
        <v>8.6307692307692321E-2</v>
      </c>
      <c r="Q37" s="35">
        <v>1.0723076923076922</v>
      </c>
      <c r="R37" s="35">
        <v>0.25238461538461543</v>
      </c>
      <c r="S37" s="35">
        <v>8.2920769230769249</v>
      </c>
      <c r="T37" s="35">
        <v>0.30861538461538462</v>
      </c>
      <c r="U37" s="35">
        <v>2.9789230769230772</v>
      </c>
      <c r="V37" s="35">
        <v>1.7732307692307696</v>
      </c>
      <c r="W37" s="34">
        <v>44.634831460674157</v>
      </c>
      <c r="X37" s="35">
        <v>0.97055993842601496</v>
      </c>
      <c r="Y37" s="35">
        <v>2.1111111111111112</v>
      </c>
      <c r="Z37" s="21">
        <v>1.5779543197616686</v>
      </c>
    </row>
    <row r="38" spans="1:33" s="20" customFormat="1" ht="12">
      <c r="A38" s="20">
        <v>2280</v>
      </c>
      <c r="B38" s="35">
        <v>695.1219512195122</v>
      </c>
      <c r="C38" s="20">
        <v>445</v>
      </c>
      <c r="D38" s="21">
        <v>0.2119047619047619</v>
      </c>
      <c r="E38" s="21">
        <v>0.28809523809523807</v>
      </c>
      <c r="F38" s="34">
        <v>5560.5617977528082</v>
      </c>
      <c r="G38" s="34">
        <v>68195.056179775274</v>
      </c>
      <c r="H38" s="35">
        <v>1287.4943820224719</v>
      </c>
      <c r="I38" s="35">
        <v>444.57303370786519</v>
      </c>
      <c r="J38" s="35">
        <v>43.229629213483143</v>
      </c>
      <c r="K38" s="35">
        <v>22.610685393258429</v>
      </c>
      <c r="L38" s="35">
        <v>0.67161797752808983</v>
      </c>
      <c r="M38" s="35">
        <v>8.1600224719101124</v>
      </c>
      <c r="N38" s="35">
        <v>3.3431348314606741</v>
      </c>
      <c r="O38" s="35">
        <v>1.0618089887640449</v>
      </c>
      <c r="P38" s="35">
        <v>4.8943820224719096E-2</v>
      </c>
      <c r="Q38" s="35">
        <v>1.9754269662921349</v>
      </c>
      <c r="R38" s="35">
        <v>0.23248314606741571</v>
      </c>
      <c r="S38" s="35">
        <v>22.039674157303367</v>
      </c>
      <c r="T38" s="35">
        <v>0.33580898876404491</v>
      </c>
      <c r="U38" s="35">
        <v>4.0704943820224715</v>
      </c>
      <c r="V38" s="35">
        <v>2.6008202247191012</v>
      </c>
      <c r="W38" s="34">
        <v>39.372056514913659</v>
      </c>
      <c r="X38" s="35">
        <v>1.911911490589862</v>
      </c>
      <c r="Y38" s="35">
        <v>2.4408296055307037</v>
      </c>
      <c r="Z38" s="21">
        <v>12.264058679706602</v>
      </c>
      <c r="AA38" s="36">
        <v>-54.2</v>
      </c>
      <c r="AB38" s="36">
        <v>-5.9</v>
      </c>
      <c r="AC38" s="36">
        <v>-38.9</v>
      </c>
      <c r="AD38" s="36">
        <v>-33.5</v>
      </c>
      <c r="AG38" s="105">
        <f>(AB38+1000)/(AA38+1000)</f>
        <v>1.0510678790441954</v>
      </c>
    </row>
    <row r="39" spans="1:33" s="20" customFormat="1" ht="12">
      <c r="A39" s="20">
        <v>2340</v>
      </c>
      <c r="B39" s="35">
        <v>713.41463414634154</v>
      </c>
      <c r="C39" s="20">
        <v>463</v>
      </c>
      <c r="D39" s="21">
        <v>0.22047619047619046</v>
      </c>
      <c r="E39" s="21">
        <v>0.27952380952380951</v>
      </c>
      <c r="F39" s="34">
        <v>67346.522678185749</v>
      </c>
      <c r="G39" s="34">
        <v>31961.70626349892</v>
      </c>
      <c r="H39" s="35">
        <v>611.08855291576674</v>
      </c>
      <c r="I39" s="35">
        <v>197.77969762419008</v>
      </c>
      <c r="J39" s="35">
        <v>34.323652267818574</v>
      </c>
      <c r="K39" s="35">
        <v>12.550136069114471</v>
      </c>
      <c r="L39" s="35">
        <v>0.73533477321814245</v>
      </c>
      <c r="M39" s="35">
        <v>6.8652375809935204</v>
      </c>
      <c r="N39" s="35">
        <v>1.8725680345572355</v>
      </c>
      <c r="O39" s="35">
        <v>0.70871058315334778</v>
      </c>
      <c r="P39" s="35">
        <v>0.1039611231101512</v>
      </c>
      <c r="Q39" s="35">
        <v>1.498561555075594</v>
      </c>
      <c r="R39" s="35">
        <v>0.33343628509719225</v>
      </c>
      <c r="S39" s="35">
        <v>18.011898488120952</v>
      </c>
      <c r="T39" s="35">
        <v>0.32582937365010795</v>
      </c>
      <c r="U39" s="35">
        <v>4.0544838012958957</v>
      </c>
      <c r="V39" s="35">
        <v>2.2744665226781859</v>
      </c>
      <c r="W39" s="34">
        <v>39.514106583072099</v>
      </c>
      <c r="X39" s="35">
        <v>2.7349227194666126</v>
      </c>
      <c r="Y39" s="35">
        <v>3.6662153012863912</v>
      </c>
      <c r="Z39" s="21">
        <v>0.47458584337349397</v>
      </c>
    </row>
    <row r="40" spans="1:33" s="20" customFormat="1" ht="12">
      <c r="A40" s="20">
        <v>2400</v>
      </c>
      <c r="B40" s="35">
        <v>731.70731707317077</v>
      </c>
      <c r="C40" s="20">
        <v>431</v>
      </c>
      <c r="D40" s="21">
        <v>0.20523809523809525</v>
      </c>
      <c r="E40" s="21">
        <v>0.29476190476190478</v>
      </c>
      <c r="F40" s="34">
        <v>31897.888631090489</v>
      </c>
      <c r="G40" s="34">
        <v>29973.387470997677</v>
      </c>
      <c r="H40" s="35">
        <v>455.27378190255223</v>
      </c>
      <c r="I40" s="35">
        <v>123.51276102088167</v>
      </c>
      <c r="J40" s="35">
        <v>25.111867749419954</v>
      </c>
      <c r="K40" s="35">
        <v>7.8559860788863114</v>
      </c>
      <c r="L40" s="35">
        <v>0.72958700696055689</v>
      </c>
      <c r="M40" s="35">
        <v>5.5853619489559154</v>
      </c>
      <c r="N40" s="35">
        <v>1.1532645011600928</v>
      </c>
      <c r="O40" s="35">
        <v>0.36335730858468679</v>
      </c>
      <c r="P40" s="35">
        <v>8.7607888631090494E-2</v>
      </c>
      <c r="Q40" s="35">
        <v>1.3126821345707655</v>
      </c>
      <c r="R40" s="35">
        <v>0.2944199535962877</v>
      </c>
      <c r="S40" s="35">
        <v>11.781106728538283</v>
      </c>
      <c r="T40" s="35">
        <v>0.29154756380510444</v>
      </c>
      <c r="U40" s="35">
        <v>3.6508074245939675</v>
      </c>
      <c r="V40" s="35">
        <v>2.2347192575406032</v>
      </c>
      <c r="W40" s="34">
        <v>51.786600496277906</v>
      </c>
      <c r="X40" s="35">
        <v>3.1965265082266909</v>
      </c>
      <c r="Y40" s="35">
        <v>4.8430884184308836</v>
      </c>
      <c r="Z40" s="21">
        <v>0.93966681674921193</v>
      </c>
      <c r="AA40" s="36">
        <v>-53.4</v>
      </c>
      <c r="AB40" s="36">
        <v>-3.8</v>
      </c>
      <c r="AC40" s="36">
        <v>-39.799999999999997</v>
      </c>
      <c r="AD40" s="36">
        <v>-35.1</v>
      </c>
      <c r="AG40" s="105">
        <f>(AB40+1000)/(AA40+1000)</f>
        <v>1.052398056201141</v>
      </c>
    </row>
    <row r="41" spans="1:33" s="20" customFormat="1" ht="12">
      <c r="A41" s="20">
        <v>2460</v>
      </c>
      <c r="B41" s="35">
        <v>750</v>
      </c>
      <c r="C41" s="20">
        <v>450</v>
      </c>
      <c r="D41" s="21">
        <v>0.21428571428571427</v>
      </c>
      <c r="E41" s="21">
        <v>0.2857142857142857</v>
      </c>
      <c r="F41" s="34">
        <v>6440</v>
      </c>
      <c r="G41" s="34">
        <v>20826.666666666664</v>
      </c>
      <c r="H41" s="35">
        <v>217.33333333333334</v>
      </c>
      <c r="I41" s="35">
        <v>44</v>
      </c>
      <c r="J41" s="35">
        <v>14.304</v>
      </c>
      <c r="K41" s="35">
        <v>4.3946666666666667</v>
      </c>
      <c r="L41" s="35">
        <v>0.71333333333333337</v>
      </c>
      <c r="M41" s="35">
        <v>5.5919999999999996</v>
      </c>
      <c r="N41" s="35">
        <v>1.248</v>
      </c>
      <c r="O41" s="35">
        <v>0.33866666666666667</v>
      </c>
      <c r="P41" s="35">
        <v>0.11333333333333334</v>
      </c>
      <c r="Q41" s="35">
        <v>1.2053333333333334</v>
      </c>
      <c r="R41" s="35">
        <v>0.29066666666666668</v>
      </c>
      <c r="S41" s="35">
        <v>13.635999999999999</v>
      </c>
      <c r="T41" s="35">
        <v>0.51066666666666671</v>
      </c>
      <c r="U41" s="35">
        <v>4.4119999999999999</v>
      </c>
      <c r="V41" s="35">
        <v>2.5813333333333328</v>
      </c>
      <c r="W41" s="34">
        <v>79.693877551020393</v>
      </c>
      <c r="X41" s="35">
        <v>3.2548543689320391</v>
      </c>
      <c r="Y41" s="35">
        <v>4.4807692307692308</v>
      </c>
      <c r="Z41" s="21">
        <v>3.2339544513457552</v>
      </c>
    </row>
    <row r="42" spans="1:33" s="20" customFormat="1" ht="12">
      <c r="A42" s="20">
        <v>2520</v>
      </c>
      <c r="B42" s="35">
        <v>768.29268292682934</v>
      </c>
      <c r="C42" s="20">
        <v>347</v>
      </c>
      <c r="D42" s="21">
        <v>0.16523809523809524</v>
      </c>
      <c r="E42" s="21">
        <v>0.33476190476190476</v>
      </c>
      <c r="F42" s="34">
        <v>263.37175792507202</v>
      </c>
      <c r="G42" s="34">
        <v>39363.948126801151</v>
      </c>
      <c r="H42" s="35">
        <v>800.24495677233426</v>
      </c>
      <c r="I42" s="35">
        <v>125.60806916426513</v>
      </c>
      <c r="J42" s="35">
        <v>42.690536023054754</v>
      </c>
      <c r="K42" s="35">
        <v>13.502867435158501</v>
      </c>
      <c r="L42" s="35">
        <v>4.2200259365994235</v>
      </c>
      <c r="M42" s="35">
        <v>17.09080115273775</v>
      </c>
      <c r="N42" s="35">
        <v>6.1365619596541778</v>
      </c>
      <c r="O42" s="35">
        <v>0.98460518731988467</v>
      </c>
      <c r="P42" s="35">
        <v>0.7637780979827089</v>
      </c>
      <c r="Q42" s="35">
        <v>3.438014409221902</v>
      </c>
      <c r="R42" s="35">
        <v>1.0534870317002882</v>
      </c>
      <c r="S42" s="35">
        <v>33.575847262247841</v>
      </c>
      <c r="T42" s="35">
        <v>1.0008126801152737</v>
      </c>
      <c r="U42" s="35">
        <v>10.095242074927953</v>
      </c>
      <c r="V42" s="35">
        <v>4.9878559077809799</v>
      </c>
      <c r="W42" s="34">
        <v>42.516411378555802</v>
      </c>
      <c r="X42" s="35">
        <v>3.1615903975994</v>
      </c>
      <c r="Y42" s="35">
        <v>2.7850775833608452</v>
      </c>
      <c r="Z42" s="21">
        <v>149.46153846153848</v>
      </c>
      <c r="AA42" s="36">
        <v>-50.9</v>
      </c>
      <c r="AB42" s="36">
        <v>-9.1</v>
      </c>
      <c r="AC42" s="36">
        <v>-41</v>
      </c>
      <c r="AG42" s="105">
        <f>(AB42+1000)/(AA42+1000)</f>
        <v>1.0440417237382784</v>
      </c>
    </row>
    <row r="43" spans="1:33" s="20" customFormat="1" ht="12">
      <c r="A43" s="20">
        <v>2580</v>
      </c>
      <c r="B43" s="35">
        <v>786.58536585365857</v>
      </c>
      <c r="C43" s="20">
        <v>220</v>
      </c>
      <c r="D43" s="21">
        <v>0.10476190476190476</v>
      </c>
      <c r="E43" s="21">
        <v>0.39523809523809522</v>
      </c>
      <c r="F43" s="34">
        <v>27201.363636363636</v>
      </c>
      <c r="G43" s="34">
        <v>21051.818181818184</v>
      </c>
      <c r="H43" s="35">
        <v>149.02272727272725</v>
      </c>
      <c r="I43" s="35">
        <v>26.409090909090907</v>
      </c>
      <c r="J43" s="35">
        <v>2.4032272727272725</v>
      </c>
      <c r="K43" s="35">
        <v>4.6404545454545447</v>
      </c>
      <c r="L43" s="35">
        <v>1.4223181818181816</v>
      </c>
      <c r="M43" s="35">
        <v>2.3466363636363634</v>
      </c>
      <c r="N43" s="35">
        <v>2.1429090909090904</v>
      </c>
      <c r="O43" s="35">
        <v>0.38104545454545452</v>
      </c>
      <c r="P43" s="35">
        <v>0.53949999999999998</v>
      </c>
      <c r="Q43" s="35">
        <v>2.5730000000000004</v>
      </c>
      <c r="R43" s="35">
        <v>0.83</v>
      </c>
      <c r="S43" s="35">
        <v>21.131045454545454</v>
      </c>
      <c r="T43" s="35">
        <v>0.92809090909090908</v>
      </c>
      <c r="U43" s="35">
        <v>5.568545454545454</v>
      </c>
      <c r="V43" s="35">
        <v>4.2518636363636357</v>
      </c>
      <c r="W43" s="34">
        <v>120</v>
      </c>
      <c r="X43" s="35">
        <v>0.51788617886178867</v>
      </c>
      <c r="Y43" s="35">
        <v>1.0950704225352115</v>
      </c>
      <c r="Z43" s="21">
        <v>0.7739251040221915</v>
      </c>
    </row>
    <row r="44" spans="1:33" s="20" customFormat="1" ht="12">
      <c r="A44" s="20">
        <v>2640</v>
      </c>
      <c r="B44" s="35">
        <v>804.8780487804878</v>
      </c>
      <c r="C44" s="20">
        <v>406</v>
      </c>
      <c r="D44" s="21">
        <v>0.1933333333333333</v>
      </c>
      <c r="E44" s="21">
        <v>0.3066666666666667</v>
      </c>
      <c r="F44" s="34">
        <v>19161.379310344833</v>
      </c>
      <c r="G44" s="34">
        <v>54391.03448275863</v>
      </c>
      <c r="H44" s="35">
        <v>469.51724137931046</v>
      </c>
      <c r="I44" s="35">
        <v>26.172413793103456</v>
      </c>
      <c r="J44" s="35">
        <v>15.720896551724142</v>
      </c>
      <c r="K44" s="35">
        <v>5.2043448275862092</v>
      </c>
      <c r="L44" s="35">
        <v>5.5533103448275876</v>
      </c>
      <c r="M44" s="35">
        <v>29.955517241379322</v>
      </c>
      <c r="N44" s="35">
        <v>21.188551724137938</v>
      </c>
      <c r="O44" s="35">
        <v>0.77248275862068982</v>
      </c>
      <c r="P44" s="35">
        <v>2.0858620689655178</v>
      </c>
      <c r="Q44" s="35">
        <v>8.6781379310344846</v>
      </c>
      <c r="R44" s="35">
        <v>2.5093793103448281</v>
      </c>
      <c r="S44" s="35">
        <v>30.734344827586217</v>
      </c>
      <c r="T44" s="35">
        <v>18.363517241379316</v>
      </c>
      <c r="U44" s="35">
        <v>11.147862068965519</v>
      </c>
      <c r="V44" s="35">
        <v>13.439931034482765</v>
      </c>
      <c r="W44" s="34">
        <v>109.72799999999999</v>
      </c>
      <c r="X44" s="35">
        <v>3.0207253886010355</v>
      </c>
      <c r="Y44" s="35">
        <v>1.4137595448420424</v>
      </c>
      <c r="Z44" s="21">
        <v>2.8385761589403971</v>
      </c>
      <c r="AA44" s="36">
        <v>-51</v>
      </c>
      <c r="AB44" s="36">
        <v>-3</v>
      </c>
      <c r="AC44" s="36">
        <v>-43.9</v>
      </c>
      <c r="AG44" s="105">
        <f>(AB44+1000)/(AA44+1000)</f>
        <v>1.0505795574288725</v>
      </c>
    </row>
    <row r="45" spans="1:33" s="20" customFormat="1" ht="12">
      <c r="A45" s="20">
        <v>2700</v>
      </c>
      <c r="B45" s="35">
        <v>823.17073170731715</v>
      </c>
      <c r="C45" s="20">
        <v>380</v>
      </c>
      <c r="D45" s="21">
        <v>0.18095238095238095</v>
      </c>
      <c r="E45" s="21">
        <v>0.31904761904761902</v>
      </c>
      <c r="F45" s="34">
        <v>74581.578947368413</v>
      </c>
      <c r="G45" s="34">
        <v>35280.789473684214</v>
      </c>
      <c r="H45" s="35">
        <v>236.26315789473682</v>
      </c>
      <c r="I45" s="35">
        <v>22.921052631578945</v>
      </c>
      <c r="J45" s="35">
        <v>51.187999999999995</v>
      </c>
      <c r="K45" s="35">
        <v>11.388236842105263</v>
      </c>
      <c r="L45" s="35">
        <v>6.848105263157894</v>
      </c>
      <c r="M45" s="35">
        <v>69.265657894736833</v>
      </c>
      <c r="N45" s="35">
        <v>49.05457894736842</v>
      </c>
      <c r="O45" s="35">
        <v>1.5603947368421054</v>
      </c>
      <c r="P45" s="35">
        <v>5.5451315789473687</v>
      </c>
      <c r="Q45" s="35">
        <v>45.110394736842103</v>
      </c>
      <c r="R45" s="35">
        <v>13.149631578947369</v>
      </c>
      <c r="S45" s="35">
        <v>69.687052631578936</v>
      </c>
      <c r="T45" s="35">
        <v>54.768973684210529</v>
      </c>
      <c r="U45" s="35">
        <v>57.748710526315783</v>
      </c>
      <c r="V45" s="35">
        <v>111.49505263157893</v>
      </c>
      <c r="W45" s="34">
        <v>136.12244897959187</v>
      </c>
      <c r="X45" s="35">
        <v>4.4948134386127885</v>
      </c>
      <c r="Y45" s="35">
        <v>1.412012076773776</v>
      </c>
      <c r="Z45" s="21">
        <v>0.47304964539007099</v>
      </c>
    </row>
    <row r="46" spans="1:33" s="20" customFormat="1" ht="12">
      <c r="A46" s="20">
        <v>2760</v>
      </c>
      <c r="B46" s="35">
        <v>841.46341463414637</v>
      </c>
      <c r="C46" s="20">
        <v>484</v>
      </c>
      <c r="D46" s="21">
        <v>0.23047619047619045</v>
      </c>
      <c r="E46" s="21">
        <v>0.26952380952380955</v>
      </c>
      <c r="F46" s="34">
        <v>40953.140495867774</v>
      </c>
      <c r="G46" s="34">
        <v>46613.140495867774</v>
      </c>
      <c r="H46" s="35">
        <v>123.95867768595043</v>
      </c>
      <c r="I46" s="35">
        <v>14.033057851239674</v>
      </c>
      <c r="J46" s="35">
        <v>38.302061983471077</v>
      </c>
      <c r="K46" s="35">
        <v>6.8235743801652911</v>
      </c>
      <c r="L46" s="35">
        <v>12.237995867768598</v>
      </c>
      <c r="M46" s="35">
        <v>19.131735537190085</v>
      </c>
      <c r="N46" s="35">
        <v>13.097520661157027</v>
      </c>
      <c r="O46" s="35">
        <v>0.4549049586776861</v>
      </c>
      <c r="P46" s="35">
        <v>7.2433966942148773</v>
      </c>
      <c r="Q46" s="35">
        <v>25.341363636363646</v>
      </c>
      <c r="R46" s="35">
        <v>4.3701280991735549</v>
      </c>
      <c r="S46" s="35">
        <v>26.779752066115709</v>
      </c>
      <c r="T46" s="35">
        <v>9.8254793388429764</v>
      </c>
      <c r="U46" s="35">
        <v>43.632285123966952</v>
      </c>
      <c r="V46" s="35">
        <v>53.042619834710756</v>
      </c>
      <c r="W46" s="34">
        <v>337.79661016949154</v>
      </c>
      <c r="X46" s="35">
        <v>5.613196229648671</v>
      </c>
      <c r="Y46" s="35">
        <v>1.4607142857142856</v>
      </c>
      <c r="Z46" s="21">
        <v>1.138206739006282</v>
      </c>
      <c r="AA46" s="36">
        <v>-49.5</v>
      </c>
      <c r="AB46" s="36">
        <v>-9.6999999999999993</v>
      </c>
      <c r="AG46" s="105">
        <f>(AB46+1000)/(AA46+1000)</f>
        <v>1.0418726985796949</v>
      </c>
    </row>
    <row r="47" spans="1:33" s="20" customFormat="1" ht="12">
      <c r="A47" s="20">
        <v>2820</v>
      </c>
      <c r="B47" s="35">
        <v>859.7560975609756</v>
      </c>
      <c r="C47" s="20">
        <v>452</v>
      </c>
      <c r="D47" s="21">
        <v>0.21523809523809523</v>
      </c>
      <c r="E47" s="21">
        <v>0.28476190476190477</v>
      </c>
      <c r="F47" s="34">
        <v>61612.52212389381</v>
      </c>
      <c r="G47" s="34">
        <v>78203.053097345139</v>
      </c>
      <c r="H47" s="35">
        <v>194.48230088495575</v>
      </c>
      <c r="I47" s="35">
        <v>17.19911504424779</v>
      </c>
      <c r="J47" s="35">
        <v>8.9369247787610622</v>
      </c>
      <c r="K47" s="35">
        <v>4.7945840707964607</v>
      </c>
      <c r="L47" s="35">
        <v>32.622752212389386</v>
      </c>
      <c r="M47" s="35">
        <v>2.1895796460176995</v>
      </c>
      <c r="N47" s="35">
        <v>1.2767035398230089</v>
      </c>
      <c r="O47" s="35">
        <v>0.17860619469026551</v>
      </c>
      <c r="P47" s="35">
        <v>10.152769911504427</v>
      </c>
      <c r="Q47" s="35">
        <v>10.646252212389383</v>
      </c>
      <c r="R47" s="35">
        <v>0.60329203539823018</v>
      </c>
      <c r="S47" s="35">
        <v>6.1215619469026556</v>
      </c>
      <c r="T47" s="35">
        <v>0.57947787610619472</v>
      </c>
      <c r="U47" s="35">
        <v>4.2190752212389384</v>
      </c>
      <c r="V47" s="35">
        <v>2.3390796460176997</v>
      </c>
      <c r="W47" s="34">
        <v>369.4375</v>
      </c>
      <c r="X47" s="35">
        <v>1.863962472406181</v>
      </c>
      <c r="Y47" s="35">
        <v>1.7150259067357516</v>
      </c>
      <c r="Z47" s="21">
        <v>1.2692720635602319</v>
      </c>
    </row>
    <row r="48" spans="1:33" s="20" customFormat="1" ht="12">
      <c r="A48" s="20">
        <v>2880</v>
      </c>
      <c r="B48" s="35">
        <v>878.04878048780495</v>
      </c>
      <c r="C48" s="20">
        <v>466</v>
      </c>
      <c r="D48" s="21">
        <v>0.22190476190476191</v>
      </c>
      <c r="E48" s="21">
        <v>0.27809523809523806</v>
      </c>
      <c r="F48" s="34">
        <v>32759.141630901286</v>
      </c>
      <c r="G48" s="34">
        <v>45128.412017167379</v>
      </c>
      <c r="H48" s="35">
        <v>206.78111587982829</v>
      </c>
      <c r="I48" s="35">
        <v>22.05665236051502</v>
      </c>
      <c r="J48" s="35">
        <v>4.9715193133047206</v>
      </c>
      <c r="K48" s="35">
        <v>4.3148326180257506</v>
      </c>
      <c r="L48" s="35">
        <v>22.217064377682401</v>
      </c>
      <c r="M48" s="35">
        <v>1.1441888412017165</v>
      </c>
      <c r="N48" s="35">
        <v>0.88602575107296122</v>
      </c>
      <c r="O48" s="35">
        <v>8.1459227467811146E-2</v>
      </c>
      <c r="P48" s="35">
        <v>2.9676223175965659</v>
      </c>
      <c r="Q48" s="35">
        <v>1.709390557939914</v>
      </c>
      <c r="R48" s="35">
        <v>0.1842231759656652</v>
      </c>
      <c r="S48" s="35">
        <v>3.7909871244635185</v>
      </c>
      <c r="T48" s="35">
        <v>0.41481545064377678</v>
      </c>
      <c r="U48" s="35">
        <v>2.3184549356223174</v>
      </c>
      <c r="V48" s="35">
        <v>2.0853562231759653</v>
      </c>
      <c r="W48" s="34">
        <v>197.20700985761229</v>
      </c>
      <c r="X48" s="35">
        <v>1.1521928550682545</v>
      </c>
      <c r="Y48" s="35">
        <v>1.2913719943422912</v>
      </c>
      <c r="Z48" s="21">
        <v>1.3775822494261667</v>
      </c>
      <c r="AA48" s="36">
        <v>-48.7</v>
      </c>
      <c r="AB48" s="36">
        <v>-9</v>
      </c>
      <c r="AG48" s="105">
        <f>(AB48+1000)/(AA48+1000)</f>
        <v>1.0417323662356774</v>
      </c>
    </row>
    <row r="49" spans="1:33" s="20" customFormat="1" ht="12">
      <c r="A49" s="20">
        <v>2940</v>
      </c>
      <c r="B49" s="35">
        <v>896.34146341463418</v>
      </c>
      <c r="C49" s="20">
        <v>449</v>
      </c>
      <c r="D49" s="21">
        <v>0.21380952380952378</v>
      </c>
      <c r="E49" s="21">
        <v>0.28619047619047622</v>
      </c>
      <c r="F49" s="34">
        <v>47357.193763919837</v>
      </c>
      <c r="G49" s="34">
        <v>37786.703786191545</v>
      </c>
      <c r="H49" s="35">
        <v>216.8418708240535</v>
      </c>
      <c r="I49" s="35">
        <v>57.556792873051243</v>
      </c>
      <c r="J49" s="35">
        <v>23.424276169265038</v>
      </c>
      <c r="K49" s="35">
        <v>18.756821826280628</v>
      </c>
      <c r="L49" s="35">
        <v>15.188300668151451</v>
      </c>
      <c r="M49" s="35">
        <v>9.4178975501113591</v>
      </c>
      <c r="N49" s="35">
        <v>9.0029532293986652</v>
      </c>
      <c r="O49" s="35">
        <v>0.15259242761692657</v>
      </c>
      <c r="P49" s="35">
        <v>2.3785679287305124</v>
      </c>
      <c r="Q49" s="35">
        <v>15.367663697104682</v>
      </c>
      <c r="R49" s="35">
        <v>4.6353296213808477</v>
      </c>
      <c r="S49" s="35">
        <v>26.868314031180407</v>
      </c>
      <c r="T49" s="35">
        <v>0.46714699331848564</v>
      </c>
      <c r="U49" s="35">
        <v>84.878868596881986</v>
      </c>
      <c r="V49" s="35">
        <v>62.797138084632529</v>
      </c>
      <c r="W49" s="34">
        <v>137.70731707317074</v>
      </c>
      <c r="X49" s="35">
        <v>1.2488403625205167</v>
      </c>
      <c r="Y49" s="35">
        <v>1.0460898007731192</v>
      </c>
      <c r="Z49" s="21">
        <v>0.79790842283776142</v>
      </c>
    </row>
    <row r="50" spans="1:33" s="20" customFormat="1" thickBot="1">
      <c r="A50" s="112">
        <v>3000</v>
      </c>
      <c r="B50" s="113">
        <v>914.63414634146352</v>
      </c>
      <c r="C50" s="112">
        <v>381</v>
      </c>
      <c r="D50" s="114">
        <v>0.18142857142857141</v>
      </c>
      <c r="E50" s="114">
        <v>0.31857142857142862</v>
      </c>
      <c r="F50" s="115">
        <v>140630.47244094493</v>
      </c>
      <c r="G50" s="115">
        <v>36206.771653543314</v>
      </c>
      <c r="H50" s="113">
        <v>352.93700787401582</v>
      </c>
      <c r="I50" s="113">
        <v>43.8976377952756</v>
      </c>
      <c r="J50" s="113">
        <v>15.882165354330713</v>
      </c>
      <c r="K50" s="113">
        <v>13.868141732283467</v>
      </c>
      <c r="L50" s="113">
        <v>8.1842755905511826</v>
      </c>
      <c r="M50" s="113">
        <v>7.1307322834645683</v>
      </c>
      <c r="N50" s="113">
        <v>3.7734409448818904</v>
      </c>
      <c r="O50" s="113">
        <v>0.39859055118110248</v>
      </c>
      <c r="P50" s="113">
        <v>1.9578346456692917</v>
      </c>
      <c r="Q50" s="113">
        <v>11.174582677165358</v>
      </c>
      <c r="R50" s="113">
        <v>4.0368267716535442</v>
      </c>
      <c r="S50" s="113">
        <v>29.634417322834651</v>
      </c>
      <c r="T50" s="113">
        <v>1.9192047244094492</v>
      </c>
      <c r="U50" s="113">
        <v>67.609385826771671</v>
      </c>
      <c r="V50" s="113">
        <v>60.47514173228349</v>
      </c>
      <c r="W50" s="115">
        <v>91.238938053097343</v>
      </c>
      <c r="X50" s="113">
        <v>1.145226639655609</v>
      </c>
      <c r="Y50" s="113">
        <v>1.8897161470451374</v>
      </c>
      <c r="Z50" s="114">
        <v>0.25746035709826443</v>
      </c>
      <c r="AA50" s="133">
        <v>-46.9</v>
      </c>
      <c r="AB50" s="133">
        <v>-12.2</v>
      </c>
      <c r="AC50" s="112"/>
      <c r="AD50" s="112"/>
      <c r="AE50" s="112"/>
      <c r="AF50" s="112"/>
      <c r="AG50" s="118">
        <f>(AB50+1000)/(AA50+1000)</f>
        <v>1.0364075123281922</v>
      </c>
    </row>
    <row r="52" spans="1:33">
      <c r="A52" s="32" t="s">
        <v>51</v>
      </c>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C54"/>
  <sheetViews>
    <sheetView workbookViewId="0"/>
  </sheetViews>
  <sheetFormatPr baseColWidth="10" defaultRowHeight="13"/>
  <cols>
    <col min="1" max="1" width="7.140625" customWidth="1"/>
    <col min="2" max="2" width="4.85546875" bestFit="1" customWidth="1"/>
    <col min="3" max="3" width="6.5703125" bestFit="1" customWidth="1"/>
    <col min="4" max="4" width="8.7109375" bestFit="1" customWidth="1"/>
    <col min="5" max="5" width="5.140625" bestFit="1" customWidth="1"/>
    <col min="6" max="7" width="5" style="17" bestFit="1" customWidth="1"/>
    <col min="8" max="8" width="4.7109375" style="8" bestFit="1" customWidth="1"/>
    <col min="9" max="11" width="3.85546875" style="8" bestFit="1" customWidth="1"/>
    <col min="12" max="12" width="5" style="8" bestFit="1" customWidth="1"/>
    <col min="13" max="15" width="3.85546875" style="8" bestFit="1" customWidth="1"/>
    <col min="16" max="16" width="6.28515625" style="8" bestFit="1" customWidth="1"/>
    <col min="17" max="18" width="4" style="8" bestFit="1" customWidth="1"/>
    <col min="19" max="19" width="3.85546875" style="8" bestFit="1" customWidth="1"/>
    <col min="20" max="20" width="4.140625" style="8" bestFit="1" customWidth="1"/>
    <col min="21" max="21" width="3.85546875" style="8" bestFit="1" customWidth="1"/>
    <col min="22" max="22" width="4.28515625" style="8" bestFit="1" customWidth="1"/>
    <col min="23" max="23" width="7.42578125" bestFit="1" customWidth="1"/>
    <col min="24" max="25" width="5.85546875" bestFit="1" customWidth="1"/>
    <col min="26" max="26" width="6.28515625" style="38" bestFit="1" customWidth="1"/>
    <col min="27" max="27" width="4.5703125" bestFit="1" customWidth="1"/>
    <col min="28" max="28" width="5.7109375" bestFit="1" customWidth="1"/>
    <col min="29" max="29" width="6.7109375" bestFit="1" customWidth="1"/>
  </cols>
  <sheetData>
    <row r="1" spans="1:29" ht="14" thickBot="1">
      <c r="A1" s="20" t="s">
        <v>13</v>
      </c>
    </row>
    <row r="2" spans="1:29" s="24" customFormat="1" ht="14">
      <c r="A2" s="106" t="s">
        <v>76</v>
      </c>
      <c r="B2" s="109" t="s">
        <v>76</v>
      </c>
      <c r="C2" s="106" t="s">
        <v>175</v>
      </c>
      <c r="D2" s="107" t="s">
        <v>305</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6" t="s">
        <v>186</v>
      </c>
      <c r="X2" s="109" t="s">
        <v>187</v>
      </c>
      <c r="Y2" s="109" t="s">
        <v>189</v>
      </c>
      <c r="Z2" s="107" t="s">
        <v>188</v>
      </c>
      <c r="AA2" s="111" t="s">
        <v>282</v>
      </c>
      <c r="AB2" s="111" t="s">
        <v>281</v>
      </c>
      <c r="AC2" s="110" t="s">
        <v>41</v>
      </c>
    </row>
    <row r="3" spans="1:29" s="24" customFormat="1"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7" t="s">
        <v>271</v>
      </c>
      <c r="X3" s="7" t="s">
        <v>271</v>
      </c>
      <c r="Y3" s="7" t="s">
        <v>271</v>
      </c>
      <c r="Z3" s="37" t="s">
        <v>271</v>
      </c>
      <c r="AA3" s="7" t="s">
        <v>118</v>
      </c>
      <c r="AB3" s="7" t="s">
        <v>118</v>
      </c>
      <c r="AC3" s="4"/>
    </row>
    <row r="4" spans="1:29" s="20" customFormat="1" thickTop="1">
      <c r="A4" s="20">
        <v>120</v>
      </c>
      <c r="B4" s="20">
        <v>120</v>
      </c>
      <c r="C4" s="20">
        <v>493</v>
      </c>
      <c r="D4" s="21">
        <v>0.23476190476190475</v>
      </c>
      <c r="E4" s="21">
        <v>0.26523809523809527</v>
      </c>
      <c r="F4" s="34">
        <v>3197.3833671399602</v>
      </c>
      <c r="G4" s="34">
        <v>60.224918864097368</v>
      </c>
      <c r="H4" s="35">
        <v>2.2562454361054773</v>
      </c>
      <c r="I4" s="35">
        <v>1.533162271805274</v>
      </c>
      <c r="J4" s="35">
        <v>0.28019472616632862</v>
      </c>
      <c r="K4" s="35">
        <v>0.35137322515212988</v>
      </c>
      <c r="L4" s="35">
        <v>0.18529006085192701</v>
      </c>
      <c r="M4" s="35">
        <v>0.12653955375253553</v>
      </c>
      <c r="N4" s="35">
        <v>0.11298174442190673</v>
      </c>
      <c r="O4" s="35">
        <v>1.1298174442190671E-3</v>
      </c>
      <c r="P4" s="35">
        <v>1.1298174442190671E-3</v>
      </c>
      <c r="Q4" s="35">
        <v>1.0168356997971603E-2</v>
      </c>
      <c r="R4" s="35">
        <v>3.3894523326572015E-3</v>
      </c>
      <c r="S4" s="35">
        <v>0.32764705882352946</v>
      </c>
      <c r="T4" s="35">
        <v>0</v>
      </c>
      <c r="U4" s="35">
        <v>5.9880324543610558E-2</v>
      </c>
      <c r="V4" s="35">
        <v>0</v>
      </c>
      <c r="W4" s="34">
        <v>15.892963625521764</v>
      </c>
      <c r="X4" s="35">
        <v>0.79742765273311889</v>
      </c>
      <c r="Y4" s="35">
        <v>1.1200000000000001</v>
      </c>
      <c r="Z4" s="21">
        <v>1.8835689045936393E-2</v>
      </c>
      <c r="AA4" s="36">
        <v>-50.1</v>
      </c>
      <c r="AB4" s="36">
        <v>-23.5</v>
      </c>
      <c r="AC4" s="105">
        <f>(AB4+1000)/(AA4+1000)</f>
        <v>1.0280029476787031</v>
      </c>
    </row>
    <row r="5" spans="1:29" s="20" customFormat="1" ht="12">
      <c r="A5" s="20">
        <v>180</v>
      </c>
      <c r="B5" s="20">
        <v>180</v>
      </c>
      <c r="C5" s="20">
        <v>552</v>
      </c>
      <c r="D5" s="21">
        <v>0.26285714285714284</v>
      </c>
      <c r="E5" s="21">
        <v>0.23714285714285716</v>
      </c>
      <c r="F5" s="34">
        <v>42050.326086956527</v>
      </c>
      <c r="G5" s="34">
        <v>3554.5652173913045</v>
      </c>
      <c r="H5" s="35">
        <v>2.2112282608695653</v>
      </c>
      <c r="I5" s="35">
        <v>1.272967391304348</v>
      </c>
      <c r="J5" s="35">
        <v>0.16239130434782609</v>
      </c>
      <c r="K5" s="35">
        <v>0.15427173913043482</v>
      </c>
      <c r="L5" s="35">
        <v>0.11096739130434784</v>
      </c>
      <c r="M5" s="35">
        <v>5.0521739130434784E-2</v>
      </c>
      <c r="N5" s="35">
        <v>2.9771739130434786E-2</v>
      </c>
      <c r="O5" s="35">
        <v>9.1119565217391327E-2</v>
      </c>
      <c r="P5" s="35">
        <v>0</v>
      </c>
      <c r="Q5" s="35">
        <v>1.4434782608695653E-2</v>
      </c>
      <c r="R5" s="35">
        <v>1.8043478260869566E-3</v>
      </c>
      <c r="S5" s="35">
        <v>0.15246739130434783</v>
      </c>
      <c r="T5" s="35">
        <v>0</v>
      </c>
      <c r="U5" s="35">
        <v>7.2173913043478269E-2</v>
      </c>
      <c r="V5" s="35">
        <v>0</v>
      </c>
      <c r="W5" s="34">
        <v>1020.1967892283791</v>
      </c>
      <c r="X5" s="35">
        <v>1.0526315789473681</v>
      </c>
      <c r="Y5" s="35">
        <v>1.6969696969696968</v>
      </c>
      <c r="Z5" s="21">
        <v>8.4531216477150811E-2</v>
      </c>
      <c r="AA5" s="36">
        <v>-68.099999999999994</v>
      </c>
      <c r="AB5" s="36">
        <v>-3.8</v>
      </c>
      <c r="AC5" s="105">
        <f t="shared" ref="AC5:AC39" si="0">(AB5+1000)/(AA5+1000)</f>
        <v>1.0689988196158386</v>
      </c>
    </row>
    <row r="6" spans="1:29" s="20" customFormat="1" ht="12">
      <c r="A6" s="20">
        <v>240</v>
      </c>
      <c r="B6" s="20">
        <v>240</v>
      </c>
      <c r="C6" s="20">
        <v>637</v>
      </c>
      <c r="D6" s="21">
        <v>0.30333333333333329</v>
      </c>
      <c r="E6" s="21">
        <v>0.19666666666666671</v>
      </c>
      <c r="F6" s="34">
        <v>1659.7802197802205</v>
      </c>
      <c r="G6" s="34">
        <v>460.49694505494523</v>
      </c>
      <c r="H6" s="35">
        <v>0.56147252747252774</v>
      </c>
      <c r="I6" s="35">
        <v>0.22238461538461551</v>
      </c>
      <c r="J6" s="35">
        <v>6.6131868131868152E-2</v>
      </c>
      <c r="K6" s="35">
        <v>7.5857142857142887E-2</v>
      </c>
      <c r="L6" s="35">
        <v>6.4835164835164863E-3</v>
      </c>
      <c r="M6" s="35">
        <v>3.565934065934067E-2</v>
      </c>
      <c r="N6" s="35">
        <v>3.3065934065934076E-2</v>
      </c>
      <c r="O6" s="35">
        <v>9.0769230769230814E-3</v>
      </c>
      <c r="P6" s="35">
        <v>0</v>
      </c>
      <c r="Q6" s="35">
        <v>2.5934065934065942E-3</v>
      </c>
      <c r="R6" s="35">
        <v>0</v>
      </c>
      <c r="S6" s="35">
        <v>0.30602197802197811</v>
      </c>
      <c r="T6" s="35">
        <v>0</v>
      </c>
      <c r="U6" s="35">
        <v>8.7527472527472561E-2</v>
      </c>
      <c r="V6" s="35">
        <v>2.5934065934065945E-2</v>
      </c>
      <c r="W6" s="34">
        <v>587.47559966914798</v>
      </c>
      <c r="X6" s="35">
        <v>0.8717948717948717</v>
      </c>
      <c r="Y6" s="35">
        <v>1.0784313725490196</v>
      </c>
      <c r="Z6" s="21">
        <v>0.27744453125000001</v>
      </c>
      <c r="AA6" s="36">
        <v>-68.599999999999994</v>
      </c>
      <c r="AB6" s="36">
        <v>-25.3</v>
      </c>
      <c r="AC6" s="105">
        <f t="shared" si="0"/>
        <v>1.0464891561090832</v>
      </c>
    </row>
    <row r="7" spans="1:29" s="20" customFormat="1" ht="12">
      <c r="A7" s="20">
        <v>300</v>
      </c>
      <c r="B7" s="20">
        <v>300</v>
      </c>
      <c r="C7" s="20">
        <v>578</v>
      </c>
      <c r="D7" s="21">
        <v>0.27523809523809523</v>
      </c>
      <c r="E7" s="21">
        <v>0.22476190476190477</v>
      </c>
      <c r="F7" s="34">
        <v>14445.81314878893</v>
      </c>
      <c r="G7" s="34">
        <v>22211.764705882357</v>
      </c>
      <c r="H7" s="35">
        <v>14.698145328719724</v>
      </c>
      <c r="I7" s="35">
        <v>2.4735086505190313</v>
      </c>
      <c r="J7" s="35">
        <v>0.31602768166089973</v>
      </c>
      <c r="K7" s="35">
        <v>0.20986851211072668</v>
      </c>
      <c r="L7" s="35">
        <v>0.12412456747404846</v>
      </c>
      <c r="M7" s="35">
        <v>0.26866435986159176</v>
      </c>
      <c r="N7" s="35">
        <v>0.1518892733564014</v>
      </c>
      <c r="O7" s="35">
        <v>3.1847750865051906E-2</v>
      </c>
      <c r="P7" s="35">
        <v>3.2664359861591698E-3</v>
      </c>
      <c r="Q7" s="35">
        <v>1.8782006920415227E-2</v>
      </c>
      <c r="R7" s="35">
        <v>8.1660899653979244E-4</v>
      </c>
      <c r="S7" s="35">
        <v>0.2057854671280277</v>
      </c>
      <c r="T7" s="35">
        <v>0</v>
      </c>
      <c r="U7" s="35">
        <v>5.8795847750865049E-2</v>
      </c>
      <c r="V7" s="35">
        <v>0</v>
      </c>
      <c r="W7" s="34">
        <v>1293.513410690508</v>
      </c>
      <c r="X7" s="35">
        <v>1.5058365758754864</v>
      </c>
      <c r="Y7" s="35">
        <v>1.7688172043010755</v>
      </c>
      <c r="Z7" s="21">
        <v>1.5375918598078011</v>
      </c>
      <c r="AA7" s="36">
        <v>-71.400000000000006</v>
      </c>
      <c r="AB7" s="36">
        <v>-26.4</v>
      </c>
      <c r="AC7" s="105">
        <f t="shared" si="0"/>
        <v>1.0484600473831573</v>
      </c>
    </row>
    <row r="8" spans="1:29" s="20" customFormat="1" ht="12">
      <c r="A8" s="20">
        <v>360</v>
      </c>
      <c r="B8" s="20">
        <v>360</v>
      </c>
      <c r="C8" s="20">
        <v>444</v>
      </c>
      <c r="D8" s="21">
        <v>0.21142857142857141</v>
      </c>
      <c r="E8" s="21">
        <v>0.28857142857142859</v>
      </c>
      <c r="F8" s="34">
        <v>5841.6216216216226</v>
      </c>
      <c r="G8" s="34">
        <v>34271.75675675676</v>
      </c>
      <c r="H8" s="35">
        <v>35.410054054054058</v>
      </c>
      <c r="I8" s="35">
        <v>2.8361891891891897</v>
      </c>
      <c r="J8" s="35">
        <v>0.59917567567567576</v>
      </c>
      <c r="K8" s="35">
        <v>0.222472972972973</v>
      </c>
      <c r="L8" s="35">
        <v>0.21701351351351356</v>
      </c>
      <c r="M8" s="35">
        <v>0.41082432432432442</v>
      </c>
      <c r="N8" s="35">
        <v>0.23612162162162165</v>
      </c>
      <c r="O8" s="35">
        <v>9.5540540540540557E-3</v>
      </c>
      <c r="P8" s="35">
        <v>1.0918918918918922E-2</v>
      </c>
      <c r="Q8" s="35">
        <v>8.5986486486486505E-2</v>
      </c>
      <c r="R8" s="35">
        <v>9.5540540540540557E-3</v>
      </c>
      <c r="S8" s="35">
        <v>0.39854054054054056</v>
      </c>
      <c r="T8" s="35">
        <v>0</v>
      </c>
      <c r="U8" s="35">
        <v>0.21701351351351356</v>
      </c>
      <c r="V8" s="35">
        <v>3.2756756756756759E-2</v>
      </c>
      <c r="W8" s="34">
        <v>896.08165013203904</v>
      </c>
      <c r="X8" s="35">
        <v>2.6932515337423313</v>
      </c>
      <c r="Y8" s="35">
        <v>1.7398843930635841</v>
      </c>
      <c r="Z8" s="21">
        <v>5.8668224299065415</v>
      </c>
      <c r="AA8" s="36">
        <v>-77.599999999999994</v>
      </c>
      <c r="AB8" s="36">
        <v>-19.5</v>
      </c>
      <c r="AC8" s="105">
        <f t="shared" si="0"/>
        <v>1.062987857762359</v>
      </c>
    </row>
    <row r="9" spans="1:29" s="20" customFormat="1" ht="12">
      <c r="A9" s="20">
        <v>420</v>
      </c>
      <c r="B9" s="20">
        <v>420</v>
      </c>
      <c r="C9" s="20">
        <v>455</v>
      </c>
      <c r="D9" s="21">
        <v>0.21666666666666665</v>
      </c>
      <c r="E9" s="21">
        <v>0.28333333333333333</v>
      </c>
      <c r="F9" s="34">
        <v>2445.3846153846157</v>
      </c>
      <c r="G9" s="34">
        <v>23106.923076923078</v>
      </c>
      <c r="H9" s="35">
        <v>36.339461538461542</v>
      </c>
      <c r="I9" s="35">
        <v>3.3189230769230771</v>
      </c>
      <c r="J9" s="35">
        <v>0.60153846153846158</v>
      </c>
      <c r="K9" s="35">
        <v>0.20661538461538462</v>
      </c>
      <c r="L9" s="35">
        <v>0.10853846153846156</v>
      </c>
      <c r="M9" s="35">
        <v>0.54792307692307696</v>
      </c>
      <c r="N9" s="35">
        <v>0.15169230769230771</v>
      </c>
      <c r="O9" s="35">
        <v>1.3076923076923076E-2</v>
      </c>
      <c r="P9" s="35">
        <v>9.1538461538461548E-3</v>
      </c>
      <c r="Q9" s="35">
        <v>8.2384615384615403E-2</v>
      </c>
      <c r="R9" s="35">
        <v>7.8461538461538465E-3</v>
      </c>
      <c r="S9" s="35">
        <v>0.24584615384615385</v>
      </c>
      <c r="T9" s="35">
        <v>0</v>
      </c>
      <c r="U9" s="35">
        <v>0.10330769230769231</v>
      </c>
      <c r="V9" s="35">
        <v>0</v>
      </c>
      <c r="W9" s="34">
        <v>582.6491245424869</v>
      </c>
      <c r="X9" s="35">
        <v>2.9113924050632911</v>
      </c>
      <c r="Y9" s="35">
        <v>3.6120689655172411</v>
      </c>
      <c r="Z9" s="21">
        <v>9.4491978609625669</v>
      </c>
      <c r="AC9" s="105"/>
    </row>
    <row r="10" spans="1:29" s="20" customFormat="1" ht="12">
      <c r="A10" s="20">
        <v>480</v>
      </c>
      <c r="B10" s="20">
        <v>480</v>
      </c>
      <c r="C10" s="20">
        <v>505</v>
      </c>
      <c r="D10" s="21">
        <v>0.24047619047619045</v>
      </c>
      <c r="E10" s="21">
        <v>0.25952380952380955</v>
      </c>
      <c r="F10" s="34">
        <v>1208.7128712871288</v>
      </c>
      <c r="G10" s="34">
        <v>18886.138613861389</v>
      </c>
      <c r="H10" s="35">
        <v>38.430594059405948</v>
      </c>
      <c r="I10" s="35">
        <v>2.8890396039603963</v>
      </c>
      <c r="J10" s="35">
        <v>0.41981188118811891</v>
      </c>
      <c r="K10" s="35">
        <v>0.34534653465346538</v>
      </c>
      <c r="L10" s="35">
        <v>8.2019801980198037E-2</v>
      </c>
      <c r="M10" s="35">
        <v>0.30433663366336638</v>
      </c>
      <c r="N10" s="35">
        <v>0.29354455445544564</v>
      </c>
      <c r="O10" s="35">
        <v>7.554455445544556E-3</v>
      </c>
      <c r="P10" s="35">
        <v>1.0792079207920793E-2</v>
      </c>
      <c r="Q10" s="35">
        <v>5.0722772277227733E-2</v>
      </c>
      <c r="R10" s="35">
        <v>8.6336633663366344E-3</v>
      </c>
      <c r="S10" s="35">
        <v>0.28275247524752484</v>
      </c>
      <c r="T10" s="35">
        <v>0</v>
      </c>
      <c r="U10" s="35">
        <v>0.1208712871287129</v>
      </c>
      <c r="V10" s="35">
        <v>2.1584158415841586E-3</v>
      </c>
      <c r="W10" s="34">
        <v>457.07420273199779</v>
      </c>
      <c r="X10" s="35">
        <v>1.215625</v>
      </c>
      <c r="Y10" s="35">
        <v>1.0367647058823528</v>
      </c>
      <c r="Z10" s="21">
        <v>15.625</v>
      </c>
      <c r="AA10" s="36">
        <v>-68</v>
      </c>
      <c r="AB10" s="36">
        <v>-16.3</v>
      </c>
      <c r="AC10" s="105">
        <f t="shared" si="0"/>
        <v>1.055472103004292</v>
      </c>
    </row>
    <row r="11" spans="1:29" s="20" customFormat="1" ht="12">
      <c r="A11" s="20">
        <v>540</v>
      </c>
      <c r="B11" s="20">
        <v>540</v>
      </c>
      <c r="C11" s="20">
        <v>481</v>
      </c>
      <c r="D11" s="21">
        <v>0.22904761904761903</v>
      </c>
      <c r="E11" s="21">
        <v>0.27095238095238094</v>
      </c>
      <c r="F11" s="34">
        <v>21163.014553014553</v>
      </c>
      <c r="G11" s="34">
        <v>42444.324324324327</v>
      </c>
      <c r="H11" s="35">
        <v>64.448417879417889</v>
      </c>
      <c r="I11" s="35">
        <v>2.6983139293139295</v>
      </c>
      <c r="J11" s="35">
        <v>0.2425051975051975</v>
      </c>
      <c r="K11" s="35">
        <v>0.18927234927234929</v>
      </c>
      <c r="L11" s="35">
        <v>0.10173388773388774</v>
      </c>
      <c r="M11" s="35">
        <v>0.13012474012474012</v>
      </c>
      <c r="N11" s="35">
        <v>0.26024948024948025</v>
      </c>
      <c r="O11" s="35">
        <v>2.2476091476091479E-2</v>
      </c>
      <c r="P11" s="35">
        <v>4.7318087318087322E-3</v>
      </c>
      <c r="Q11" s="35">
        <v>4.4952182952182958E-2</v>
      </c>
      <c r="R11" s="35">
        <v>4.7318087318087322E-3</v>
      </c>
      <c r="S11" s="35">
        <v>0.18572349272349276</v>
      </c>
      <c r="T11" s="35">
        <v>3.5488565488565492E-3</v>
      </c>
      <c r="U11" s="35">
        <v>5.4415800415800415E-2</v>
      </c>
      <c r="V11" s="35">
        <v>0</v>
      </c>
      <c r="W11" s="34">
        <v>632.11303336739365</v>
      </c>
      <c r="X11" s="35">
        <v>1.28125</v>
      </c>
      <c r="Y11" s="35">
        <v>0.5</v>
      </c>
      <c r="Z11" s="21">
        <v>2.0055897149245392</v>
      </c>
      <c r="AA11" s="36"/>
      <c r="AB11" s="36"/>
      <c r="AC11" s="105"/>
    </row>
    <row r="12" spans="1:29" s="20" customFormat="1" ht="12">
      <c r="A12" s="20">
        <v>600</v>
      </c>
      <c r="B12" s="20">
        <v>600</v>
      </c>
      <c r="C12" s="20">
        <v>554</v>
      </c>
      <c r="D12" s="21">
        <v>0.26380952380952377</v>
      </c>
      <c r="E12" s="21">
        <v>0.23619047619047623</v>
      </c>
      <c r="F12" s="34">
        <v>21747.00361010831</v>
      </c>
      <c r="G12" s="34">
        <v>25095.451263537914</v>
      </c>
      <c r="H12" s="35">
        <v>54.051465703971132</v>
      </c>
      <c r="I12" s="35">
        <v>2.6026570397111919</v>
      </c>
      <c r="J12" s="35">
        <v>0.31962454873646218</v>
      </c>
      <c r="K12" s="35">
        <v>0.27038267148014444</v>
      </c>
      <c r="L12" s="35">
        <v>6.1776173285198577E-2</v>
      </c>
      <c r="M12" s="35">
        <v>0.17637545126353796</v>
      </c>
      <c r="N12" s="35">
        <v>1.0519855595667873</v>
      </c>
      <c r="O12" s="35">
        <v>6.44620938628159E-2</v>
      </c>
      <c r="P12" s="35">
        <v>3.5812274368231061E-3</v>
      </c>
      <c r="Q12" s="35">
        <v>6.2671480144404351E-3</v>
      </c>
      <c r="R12" s="35">
        <v>1.790613718411553E-3</v>
      </c>
      <c r="S12" s="35">
        <v>0.14503971119133577</v>
      </c>
      <c r="T12" s="35">
        <v>5.3718411552346589E-3</v>
      </c>
      <c r="U12" s="35">
        <v>2.6859205776173293E-2</v>
      </c>
      <c r="V12" s="35">
        <v>0</v>
      </c>
      <c r="W12" s="34">
        <v>442.95895952843762</v>
      </c>
      <c r="X12" s="35">
        <v>1.1821192052980134</v>
      </c>
      <c r="Y12" s="35">
        <v>0.1676595744680851</v>
      </c>
      <c r="Z12" s="21">
        <v>1.1539728283244133</v>
      </c>
      <c r="AA12" s="36">
        <v>-66.2</v>
      </c>
      <c r="AB12" s="36">
        <v>-25.4</v>
      </c>
      <c r="AC12" s="105">
        <f t="shared" si="0"/>
        <v>1.0436924394945386</v>
      </c>
    </row>
    <row r="13" spans="1:29" s="20" customFormat="1" ht="12">
      <c r="A13" s="20">
        <v>660</v>
      </c>
      <c r="B13" s="20">
        <v>660</v>
      </c>
      <c r="C13" s="20">
        <v>486</v>
      </c>
      <c r="D13" s="21">
        <v>0.23142857142857143</v>
      </c>
      <c r="E13" s="21">
        <v>0.26857142857142857</v>
      </c>
      <c r="F13" s="34">
        <v>16223.703703703704</v>
      </c>
      <c r="G13" s="34">
        <v>28582.962962962964</v>
      </c>
      <c r="H13" s="35">
        <v>37.678913580246913</v>
      </c>
      <c r="I13" s="35">
        <v>2.1144197530864197</v>
      </c>
      <c r="J13" s="35">
        <v>0.30288888888888887</v>
      </c>
      <c r="K13" s="35">
        <v>0.24022222222222223</v>
      </c>
      <c r="L13" s="35">
        <v>6.3827160493827154E-2</v>
      </c>
      <c r="M13" s="35">
        <v>0.12301234567901234</v>
      </c>
      <c r="N13" s="35">
        <v>0.18567901234567902</v>
      </c>
      <c r="O13" s="35">
        <v>7.3111111111111113E-2</v>
      </c>
      <c r="P13" s="35">
        <v>0</v>
      </c>
      <c r="Q13" s="35">
        <v>1.0444444444444444E-2</v>
      </c>
      <c r="R13" s="35">
        <v>1.1604938271604938E-3</v>
      </c>
      <c r="S13" s="35">
        <v>0.15550617283950618</v>
      </c>
      <c r="T13" s="35">
        <v>5.6864197530864198E-2</v>
      </c>
      <c r="U13" s="35">
        <v>0</v>
      </c>
      <c r="V13" s="35">
        <v>0.17523456790123457</v>
      </c>
      <c r="W13" s="34">
        <v>718.28521434820641</v>
      </c>
      <c r="X13" s="35">
        <v>1.2608695652173911</v>
      </c>
      <c r="Y13" s="35">
        <v>0.66249999999999998</v>
      </c>
      <c r="Z13" s="21">
        <v>1.7618025751072961</v>
      </c>
      <c r="AC13" s="105"/>
    </row>
    <row r="14" spans="1:29" s="20" customFormat="1" ht="12">
      <c r="A14" s="20">
        <v>720</v>
      </c>
      <c r="B14" s="20">
        <v>720</v>
      </c>
      <c r="C14" s="20">
        <v>568</v>
      </c>
      <c r="D14" s="21">
        <v>0.27047619047619048</v>
      </c>
      <c r="E14" s="21">
        <v>0.22952380952380952</v>
      </c>
      <c r="F14" s="34">
        <v>3631.9718309859154</v>
      </c>
      <c r="G14" s="34">
        <v>11201.408450704226</v>
      </c>
      <c r="H14" s="35">
        <v>9.7664401408450701</v>
      </c>
      <c r="I14" s="35">
        <v>0.42344718309859153</v>
      </c>
      <c r="J14" s="35">
        <v>4.752112676056338E-2</v>
      </c>
      <c r="K14" s="35">
        <v>4.4126760563380274E-2</v>
      </c>
      <c r="L14" s="35">
        <v>4.2429577464788731E-2</v>
      </c>
      <c r="M14" s="35">
        <v>2.2063380281690137E-2</v>
      </c>
      <c r="N14" s="35">
        <v>7.0433098591549295E-2</v>
      </c>
      <c r="O14" s="35">
        <v>2.1214788732394366E-2</v>
      </c>
      <c r="P14" s="35">
        <v>0</v>
      </c>
      <c r="Q14" s="35">
        <v>1.8669014084507041E-2</v>
      </c>
      <c r="R14" s="35">
        <v>8.4859154929577466E-4</v>
      </c>
      <c r="S14" s="35">
        <v>0.25203169014084503</v>
      </c>
      <c r="T14" s="35">
        <v>5.9401408450704225E-3</v>
      </c>
      <c r="U14" s="35">
        <v>0.10607394366197183</v>
      </c>
      <c r="V14" s="35">
        <v>0</v>
      </c>
      <c r="W14" s="34">
        <v>1099.2671552298468</v>
      </c>
      <c r="X14" s="35">
        <v>1.0769230769230771</v>
      </c>
      <c r="Y14" s="35">
        <v>0.31325301204819272</v>
      </c>
      <c r="Z14" s="21">
        <v>3.0841121495327104</v>
      </c>
      <c r="AA14" s="36">
        <v>-66.599999999999994</v>
      </c>
      <c r="AB14" s="36">
        <v>-19.100000000000001</v>
      </c>
      <c r="AC14" s="105">
        <f t="shared" si="0"/>
        <v>1.0508892221984143</v>
      </c>
    </row>
    <row r="15" spans="1:29" s="20" customFormat="1" ht="12">
      <c r="A15" s="20">
        <v>780</v>
      </c>
      <c r="B15" s="20">
        <v>780</v>
      </c>
      <c r="C15" s="20">
        <v>615</v>
      </c>
      <c r="D15" s="21">
        <v>0.29285714285714282</v>
      </c>
      <c r="E15" s="21">
        <v>0.20714285714285718</v>
      </c>
      <c r="F15" s="34">
        <v>9407.3170731707341</v>
      </c>
      <c r="G15" s="34">
        <v>20943.658536585372</v>
      </c>
      <c r="H15" s="35">
        <v>17.293902439024397</v>
      </c>
      <c r="I15" s="35">
        <v>1.5935853658536592</v>
      </c>
      <c r="J15" s="35">
        <v>0.12943902439024393</v>
      </c>
      <c r="K15" s="35">
        <v>0.10751219512195125</v>
      </c>
      <c r="L15" s="35">
        <v>2.8292682926829276E-2</v>
      </c>
      <c r="M15" s="35">
        <v>3.8902439024390258E-2</v>
      </c>
      <c r="N15" s="35">
        <v>3.2536585365853667E-2</v>
      </c>
      <c r="O15" s="35">
        <v>3.1829268292682934E-2</v>
      </c>
      <c r="P15" s="35">
        <v>0</v>
      </c>
      <c r="Q15" s="35">
        <v>1.5560975609756101E-2</v>
      </c>
      <c r="R15" s="35">
        <v>2.8292682926829276E-3</v>
      </c>
      <c r="S15" s="35">
        <v>9.4780487804878091E-2</v>
      </c>
      <c r="T15" s="35">
        <v>0</v>
      </c>
      <c r="U15" s="35">
        <v>3.8195121951219525E-2</v>
      </c>
      <c r="V15" s="35">
        <v>0</v>
      </c>
      <c r="W15" s="34">
        <v>1108.8641725648802</v>
      </c>
      <c r="X15" s="35">
        <v>1.2039473684210527</v>
      </c>
      <c r="Y15" s="35">
        <v>1.1956521739130437</v>
      </c>
      <c r="Z15" s="21">
        <v>2.2263157894736842</v>
      </c>
      <c r="AC15" s="105"/>
    </row>
    <row r="16" spans="1:29" s="20" customFormat="1" ht="12">
      <c r="A16" s="20">
        <v>840</v>
      </c>
      <c r="B16" s="20">
        <v>840</v>
      </c>
      <c r="C16" s="20">
        <v>545</v>
      </c>
      <c r="D16" s="21">
        <v>0.25952380952380955</v>
      </c>
      <c r="E16" s="21">
        <v>0.24047619047619045</v>
      </c>
      <c r="F16" s="34">
        <v>472.56880733944951</v>
      </c>
      <c r="G16" s="34">
        <v>35609.449541284397</v>
      </c>
      <c r="H16" s="35">
        <v>36.094990825688072</v>
      </c>
      <c r="I16" s="35">
        <v>1.2129266055045869</v>
      </c>
      <c r="J16" s="35">
        <v>7.2275229357798149E-2</v>
      </c>
      <c r="K16" s="35">
        <v>6.4862385321100904E-2</v>
      </c>
      <c r="L16" s="35">
        <v>2.5944954128440362E-2</v>
      </c>
      <c r="M16" s="35">
        <v>2.1311926605504582E-2</v>
      </c>
      <c r="N16" s="35">
        <v>0.15381651376146788</v>
      </c>
      <c r="O16" s="35">
        <v>0</v>
      </c>
      <c r="P16" s="35">
        <v>9.2660550458715575E-4</v>
      </c>
      <c r="Q16" s="35">
        <v>2.5018348623853208E-2</v>
      </c>
      <c r="R16" s="35">
        <v>6.4862385321100904E-3</v>
      </c>
      <c r="S16" s="35">
        <v>2.9651376146788984E-2</v>
      </c>
      <c r="T16" s="35">
        <v>0</v>
      </c>
      <c r="U16" s="35">
        <v>0</v>
      </c>
      <c r="V16" s="35">
        <v>0</v>
      </c>
      <c r="W16" s="34">
        <v>954.47433127188731</v>
      </c>
      <c r="X16" s="35">
        <v>1.1142857142857143</v>
      </c>
      <c r="Y16" s="35">
        <v>0.13855421686746985</v>
      </c>
      <c r="Z16" s="21">
        <v>75.35294117647058</v>
      </c>
      <c r="AA16" s="36">
        <v>-65.099999999999994</v>
      </c>
      <c r="AB16" s="36">
        <v>-17.5</v>
      </c>
      <c r="AC16" s="105">
        <f t="shared" si="0"/>
        <v>1.0509145363140444</v>
      </c>
    </row>
    <row r="17" spans="1:29" s="20" customFormat="1" ht="12">
      <c r="A17" s="20">
        <v>900</v>
      </c>
      <c r="B17" s="20">
        <v>900</v>
      </c>
      <c r="C17" s="20">
        <v>526</v>
      </c>
      <c r="D17" s="21">
        <v>0.25047619047619046</v>
      </c>
      <c r="E17" s="21">
        <v>0.24952380952380954</v>
      </c>
      <c r="F17" s="34">
        <v>2022.281368821293</v>
      </c>
      <c r="G17" s="34">
        <v>17981.368821292777</v>
      </c>
      <c r="H17" s="35">
        <v>20.025566539923954</v>
      </c>
      <c r="I17" s="35">
        <v>1.353832699619772</v>
      </c>
      <c r="J17" s="35">
        <v>0.11854752851711027</v>
      </c>
      <c r="K17" s="35">
        <v>0.12153612167300382</v>
      </c>
      <c r="L17" s="35">
        <v>4.68212927756654E-2</v>
      </c>
      <c r="M17" s="35">
        <v>5.8775665399239549E-2</v>
      </c>
      <c r="N17" s="35">
        <v>0.57380988593155902</v>
      </c>
      <c r="O17" s="35">
        <v>1.1954372623574147E-2</v>
      </c>
      <c r="P17" s="35">
        <v>0</v>
      </c>
      <c r="Q17" s="35">
        <v>1.8927756653992399E-2</v>
      </c>
      <c r="R17" s="35">
        <v>2.9885931558935367E-3</v>
      </c>
      <c r="S17" s="35">
        <v>0.10858555133079849</v>
      </c>
      <c r="T17" s="35">
        <v>6.9733840304182521E-3</v>
      </c>
      <c r="U17" s="35">
        <v>1.0958174904942967E-2</v>
      </c>
      <c r="V17" s="35">
        <v>0</v>
      </c>
      <c r="W17" s="34">
        <v>841.0605284003542</v>
      </c>
      <c r="X17" s="35">
        <v>0.97540983606557374</v>
      </c>
      <c r="Y17" s="35">
        <v>0.10243055555555555</v>
      </c>
      <c r="Z17" s="21">
        <v>8.8916256157635463</v>
      </c>
      <c r="AC17" s="105"/>
    </row>
    <row r="18" spans="1:29" s="20" customFormat="1" ht="12">
      <c r="A18" s="20">
        <v>960</v>
      </c>
      <c r="B18" s="20">
        <v>960</v>
      </c>
      <c r="C18" s="20">
        <v>418</v>
      </c>
      <c r="D18" s="21">
        <v>0.19904761904761903</v>
      </c>
      <c r="E18" s="21">
        <v>0.30095238095238097</v>
      </c>
      <c r="F18" s="34">
        <v>619.9043062200958</v>
      </c>
      <c r="G18" s="34">
        <v>19867.177033492826</v>
      </c>
      <c r="H18" s="35">
        <v>27.086794258373207</v>
      </c>
      <c r="I18" s="35">
        <v>3.1766315789473687</v>
      </c>
      <c r="J18" s="35">
        <v>0.1527081339712919</v>
      </c>
      <c r="K18" s="35">
        <v>0.21923444976076559</v>
      </c>
      <c r="L18" s="35">
        <v>5.1406698564593317E-2</v>
      </c>
      <c r="M18" s="35">
        <v>0.12851674641148328</v>
      </c>
      <c r="N18" s="35">
        <v>0.13456459330143541</v>
      </c>
      <c r="O18" s="35">
        <v>0</v>
      </c>
      <c r="P18" s="35">
        <v>1.5119617224880386E-3</v>
      </c>
      <c r="Q18" s="35">
        <v>5.2918660287081358E-2</v>
      </c>
      <c r="R18" s="35">
        <v>4.5358851674641154E-3</v>
      </c>
      <c r="S18" s="35">
        <v>0.16631578947368425</v>
      </c>
      <c r="T18" s="35">
        <v>0</v>
      </c>
      <c r="U18" s="35">
        <v>0</v>
      </c>
      <c r="V18" s="35">
        <v>0</v>
      </c>
      <c r="W18" s="34">
        <v>656.47482014388493</v>
      </c>
      <c r="X18" s="35">
        <v>0.69655172413793109</v>
      </c>
      <c r="Y18" s="35">
        <v>0.95505617977528101</v>
      </c>
      <c r="Z18" s="21">
        <v>32.048780487804876</v>
      </c>
      <c r="AA18" s="36">
        <v>-63.8</v>
      </c>
      <c r="AB18" s="36">
        <v>-12.6</v>
      </c>
      <c r="AC18" s="105">
        <f t="shared" si="0"/>
        <v>1.054689168980987</v>
      </c>
    </row>
    <row r="19" spans="1:29" s="20" customFormat="1" ht="12">
      <c r="A19" s="20">
        <v>1020</v>
      </c>
      <c r="B19" s="20">
        <v>1020</v>
      </c>
      <c r="C19" s="20">
        <v>367</v>
      </c>
      <c r="D19" s="21">
        <v>0.17476190476190476</v>
      </c>
      <c r="E19" s="21">
        <v>0.32523809523809522</v>
      </c>
      <c r="F19" s="34">
        <v>8895.7493188010885</v>
      </c>
      <c r="G19" s="34">
        <v>16991.25340599455</v>
      </c>
      <c r="H19" s="35">
        <v>25.096062670299723</v>
      </c>
      <c r="I19" s="35">
        <v>1.5967683923705722</v>
      </c>
      <c r="J19" s="35">
        <v>0.10421798365122616</v>
      </c>
      <c r="K19" s="35">
        <v>0.13957765667574931</v>
      </c>
      <c r="L19" s="35">
        <v>5.0247956403269747E-2</v>
      </c>
      <c r="M19" s="35">
        <v>6.5136239782016353E-2</v>
      </c>
      <c r="N19" s="35">
        <v>0.2233242506811989</v>
      </c>
      <c r="O19" s="35">
        <v>0</v>
      </c>
      <c r="P19" s="35">
        <v>0</v>
      </c>
      <c r="Q19" s="35">
        <v>7.0719346049046325E-2</v>
      </c>
      <c r="R19" s="35">
        <v>1.1166212534059946E-2</v>
      </c>
      <c r="S19" s="35">
        <v>0.3182370572207085</v>
      </c>
      <c r="T19" s="35">
        <v>0</v>
      </c>
      <c r="U19" s="35">
        <v>0</v>
      </c>
      <c r="V19" s="35">
        <v>0</v>
      </c>
      <c r="W19" s="34">
        <v>636.54744474656638</v>
      </c>
      <c r="X19" s="35">
        <v>0.7466666666666667</v>
      </c>
      <c r="Y19" s="35">
        <v>0.29166666666666669</v>
      </c>
      <c r="Z19" s="21">
        <v>1.9100418410041844</v>
      </c>
      <c r="AC19" s="105"/>
    </row>
    <row r="20" spans="1:29" s="20" customFormat="1" ht="12">
      <c r="A20" s="20">
        <v>1080</v>
      </c>
      <c r="B20" s="20">
        <v>1080</v>
      </c>
      <c r="C20" s="20">
        <v>428</v>
      </c>
      <c r="D20" s="21">
        <v>0.2038095238095238</v>
      </c>
      <c r="E20" s="21">
        <v>0.29619047619047623</v>
      </c>
      <c r="F20" s="34">
        <v>930.09345794392527</v>
      </c>
      <c r="G20" s="34">
        <v>13471.822429906544</v>
      </c>
      <c r="H20" s="35">
        <v>20.549252336448603</v>
      </c>
      <c r="I20" s="35">
        <v>0.89230841121495341</v>
      </c>
      <c r="J20" s="35">
        <v>0.1395140186915888</v>
      </c>
      <c r="K20" s="35">
        <v>0.17148598130841122</v>
      </c>
      <c r="L20" s="35">
        <v>4.2144859813084121E-2</v>
      </c>
      <c r="M20" s="35">
        <v>0.19764485981308416</v>
      </c>
      <c r="N20" s="35">
        <v>0.47521962616822438</v>
      </c>
      <c r="O20" s="35">
        <v>3.1971962616822433E-2</v>
      </c>
      <c r="P20" s="35">
        <v>2.9065420560747666E-3</v>
      </c>
      <c r="Q20" s="35">
        <v>4.5051401869158882E-2</v>
      </c>
      <c r="R20" s="35">
        <v>7.2663551401869171E-3</v>
      </c>
      <c r="S20" s="35">
        <v>1.6218504672897203</v>
      </c>
      <c r="T20" s="35">
        <v>1.8892523364485984E-2</v>
      </c>
      <c r="U20" s="35">
        <v>0.30809345794392529</v>
      </c>
      <c r="V20" s="35">
        <v>0.22961682242990658</v>
      </c>
      <c r="W20" s="34">
        <v>628.30418869459129</v>
      </c>
      <c r="X20" s="35">
        <v>0.81355932203389836</v>
      </c>
      <c r="Y20" s="35">
        <v>0.41590214067278292</v>
      </c>
      <c r="Z20" s="21">
        <v>14.484375</v>
      </c>
      <c r="AA20" s="36">
        <v>-64.599999999999994</v>
      </c>
      <c r="AB20" s="36">
        <v>-11.8</v>
      </c>
      <c r="AC20" s="105">
        <f t="shared" si="0"/>
        <v>1.0564464400256575</v>
      </c>
    </row>
    <row r="21" spans="1:29" s="20" customFormat="1" ht="12">
      <c r="A21" s="20">
        <v>1140</v>
      </c>
      <c r="B21" s="20">
        <v>1140</v>
      </c>
      <c r="C21" s="20">
        <v>427</v>
      </c>
      <c r="D21" s="21">
        <v>0.20333333333333331</v>
      </c>
      <c r="E21" s="21">
        <v>0.29666666666666669</v>
      </c>
      <c r="F21" s="34">
        <v>423.11475409836078</v>
      </c>
      <c r="G21" s="34">
        <v>12372.459016393444</v>
      </c>
      <c r="H21" s="35">
        <v>23.99352459016394</v>
      </c>
      <c r="I21" s="35">
        <v>13.4594262295082</v>
      </c>
      <c r="J21" s="35">
        <v>0.13422950819672133</v>
      </c>
      <c r="K21" s="35">
        <v>6.5655737704918046E-2</v>
      </c>
      <c r="L21" s="35">
        <v>4.8147540983606574E-2</v>
      </c>
      <c r="M21" s="35">
        <v>5.5442622950819677E-2</v>
      </c>
      <c r="N21" s="35">
        <v>8.7540983606557397E-3</v>
      </c>
      <c r="O21" s="35">
        <v>0</v>
      </c>
      <c r="P21" s="35">
        <v>2.9180327868852465E-2</v>
      </c>
      <c r="Q21" s="35">
        <v>4.3770491803278699E-3</v>
      </c>
      <c r="R21" s="35">
        <v>5.8360655737704929E-2</v>
      </c>
      <c r="S21" s="35">
        <v>0</v>
      </c>
      <c r="T21" s="35">
        <v>0</v>
      </c>
      <c r="U21" s="35">
        <v>0</v>
      </c>
      <c r="V21" s="35">
        <v>0</v>
      </c>
      <c r="W21" s="34">
        <v>330.34670821971173</v>
      </c>
      <c r="X21" s="35">
        <v>2.0444444444444443</v>
      </c>
      <c r="Y21" s="35">
        <v>6.3333333333333321</v>
      </c>
      <c r="Z21" s="21">
        <v>29.241379310344822</v>
      </c>
      <c r="AC21" s="105"/>
    </row>
    <row r="22" spans="1:29" s="20" customFormat="1" ht="12">
      <c r="A22" s="20">
        <v>1200</v>
      </c>
      <c r="B22" s="20">
        <v>1200</v>
      </c>
      <c r="C22" s="20">
        <v>378</v>
      </c>
      <c r="D22" s="21">
        <v>0.18</v>
      </c>
      <c r="E22" s="21">
        <v>0.32</v>
      </c>
      <c r="F22" s="34">
        <v>1084.4444444444446</v>
      </c>
      <c r="G22" s="34">
        <v>26471.111111111113</v>
      </c>
      <c r="H22" s="35">
        <v>56.474666666666671</v>
      </c>
      <c r="I22" s="35">
        <v>3.1022222222222222</v>
      </c>
      <c r="J22" s="35">
        <v>0.14222222222222222</v>
      </c>
      <c r="K22" s="35">
        <v>0.24533333333333338</v>
      </c>
      <c r="L22" s="35">
        <v>7.2888888888888906E-2</v>
      </c>
      <c r="M22" s="35">
        <v>9.244444444444444E-2</v>
      </c>
      <c r="N22" s="35">
        <v>0.1671111111111111</v>
      </c>
      <c r="O22" s="35">
        <v>3.3777777777777782E-2</v>
      </c>
      <c r="P22" s="35">
        <v>3.5555555555555562E-3</v>
      </c>
      <c r="Q22" s="35">
        <v>1.7777777777777778E-2</v>
      </c>
      <c r="R22" s="35">
        <v>1.7777777777777781E-3</v>
      </c>
      <c r="S22" s="35">
        <v>0.46755555555555556</v>
      </c>
      <c r="T22" s="35">
        <v>1.7777777777777778E-2</v>
      </c>
      <c r="U22" s="35">
        <v>0.11022222222222222</v>
      </c>
      <c r="V22" s="35">
        <v>1.9555555555555555E-2</v>
      </c>
      <c r="W22" s="34">
        <v>444.31845309142994</v>
      </c>
      <c r="X22" s="35">
        <v>0.57971014492753614</v>
      </c>
      <c r="Y22" s="35">
        <v>0.55319148936170215</v>
      </c>
      <c r="Z22" s="21">
        <v>24.409836065573771</v>
      </c>
      <c r="AA22" s="36">
        <v>-64.2</v>
      </c>
      <c r="AB22" s="36">
        <v>-12.5</v>
      </c>
      <c r="AC22" s="105">
        <f t="shared" si="0"/>
        <v>1.0552468476170123</v>
      </c>
    </row>
    <row r="23" spans="1:29" s="20" customFormat="1" ht="12">
      <c r="A23" s="20">
        <v>1260</v>
      </c>
      <c r="B23" s="20">
        <v>1260</v>
      </c>
      <c r="C23" s="20">
        <v>522</v>
      </c>
      <c r="D23" s="21">
        <v>0.24857142857142855</v>
      </c>
      <c r="E23" s="21">
        <v>0.25142857142857145</v>
      </c>
      <c r="F23" s="34">
        <v>647.35632183908046</v>
      </c>
      <c r="G23" s="34">
        <v>20.697195402298853</v>
      </c>
      <c r="H23" s="35">
        <v>6.4735632183908057E-2</v>
      </c>
      <c r="I23" s="35">
        <v>9.8114942528735649E-2</v>
      </c>
      <c r="J23" s="35">
        <v>0</v>
      </c>
      <c r="K23" s="35">
        <v>0</v>
      </c>
      <c r="L23" s="35">
        <v>0</v>
      </c>
      <c r="M23" s="35">
        <v>0</v>
      </c>
      <c r="N23" s="35">
        <v>0</v>
      </c>
      <c r="O23" s="35">
        <v>0</v>
      </c>
      <c r="P23" s="35">
        <v>0</v>
      </c>
      <c r="Q23" s="35">
        <v>0</v>
      </c>
      <c r="R23" s="35">
        <v>0</v>
      </c>
      <c r="S23" s="35">
        <v>0</v>
      </c>
      <c r="T23" s="35">
        <v>0</v>
      </c>
      <c r="U23" s="35">
        <v>0</v>
      </c>
      <c r="V23" s="35">
        <v>0</v>
      </c>
      <c r="W23" s="34">
        <v>127.09316770186335</v>
      </c>
      <c r="X23" s="35"/>
      <c r="Y23" s="35"/>
      <c r="Z23" s="21">
        <v>3.1971875000000004E-2</v>
      </c>
      <c r="AC23" s="105"/>
    </row>
    <row r="24" spans="1:29" s="20" customFormat="1" ht="12">
      <c r="A24" s="20">
        <v>1320</v>
      </c>
      <c r="B24" s="20">
        <v>1320</v>
      </c>
      <c r="C24" s="20">
        <v>612</v>
      </c>
      <c r="D24" s="21">
        <v>0.29142857142857137</v>
      </c>
      <c r="E24" s="21">
        <v>0.20857142857142863</v>
      </c>
      <c r="F24" s="34">
        <v>13827.058823529418</v>
      </c>
      <c r="G24" s="34">
        <v>16145.882352941184</v>
      </c>
      <c r="H24" s="35">
        <v>68.890529411764746</v>
      </c>
      <c r="I24" s="35">
        <v>5.3841078431372571</v>
      </c>
      <c r="J24" s="35">
        <v>1.5480294117647064</v>
      </c>
      <c r="K24" s="35">
        <v>0.90176470588235347</v>
      </c>
      <c r="L24" s="35">
        <v>0.12596078431372554</v>
      </c>
      <c r="M24" s="35">
        <v>0.92538235294117699</v>
      </c>
      <c r="N24" s="35">
        <v>0.35068627450980411</v>
      </c>
      <c r="O24" s="35">
        <v>7.1568627450980429E-2</v>
      </c>
      <c r="P24" s="35">
        <v>1.5029411764705888E-2</v>
      </c>
      <c r="Q24" s="35">
        <v>0.18822549019607854</v>
      </c>
      <c r="R24" s="35">
        <v>2.6480392156862757E-2</v>
      </c>
      <c r="S24" s="35">
        <v>2.1291666666666678</v>
      </c>
      <c r="T24" s="35">
        <v>3.5068627450980411E-2</v>
      </c>
      <c r="U24" s="35">
        <v>0.460901960784314</v>
      </c>
      <c r="V24" s="35">
        <v>0.10950000000000004</v>
      </c>
      <c r="W24" s="34">
        <v>217.38083078790913</v>
      </c>
      <c r="X24" s="35">
        <v>1.7166666666666663</v>
      </c>
      <c r="Y24" s="35">
        <v>2.6387755102040815</v>
      </c>
      <c r="Z24" s="21">
        <v>1.1677018633540373</v>
      </c>
      <c r="AA24" s="36">
        <v>-63.4</v>
      </c>
      <c r="AB24" s="36">
        <v>-27.4</v>
      </c>
      <c r="AC24" s="105">
        <f t="shared" si="0"/>
        <v>1.0384368994234465</v>
      </c>
    </row>
    <row r="25" spans="1:29" s="20" customFormat="1" ht="12">
      <c r="A25" s="20">
        <v>1380</v>
      </c>
      <c r="B25" s="20">
        <v>1380</v>
      </c>
      <c r="C25" s="20">
        <v>488</v>
      </c>
      <c r="D25" s="21">
        <v>0.23238095238095238</v>
      </c>
      <c r="E25" s="21">
        <v>0.26761904761904765</v>
      </c>
      <c r="F25" s="34">
        <v>18092.254098360656</v>
      </c>
      <c r="G25" s="34">
        <v>16192.049180327871</v>
      </c>
      <c r="H25" s="35">
        <v>158.63831967213116</v>
      </c>
      <c r="I25" s="35">
        <v>16.559422131147542</v>
      </c>
      <c r="J25" s="35">
        <v>5.7374672131147548</v>
      </c>
      <c r="K25" s="35">
        <v>3.9178770491803285</v>
      </c>
      <c r="L25" s="35">
        <v>0.41113524590163936</v>
      </c>
      <c r="M25" s="35">
        <v>3.8257459016393445</v>
      </c>
      <c r="N25" s="35">
        <v>1.0618114754098362</v>
      </c>
      <c r="O25" s="35">
        <v>0.26027049180327871</v>
      </c>
      <c r="P25" s="35">
        <v>5.9885245901639343E-2</v>
      </c>
      <c r="Q25" s="35">
        <v>0.71516803278688523</v>
      </c>
      <c r="R25" s="35">
        <v>0.10479918032786886</v>
      </c>
      <c r="S25" s="35">
        <v>7.9589795081967214</v>
      </c>
      <c r="T25" s="35">
        <v>9.5586065573770501E-2</v>
      </c>
      <c r="U25" s="35">
        <v>1.6353278688524591</v>
      </c>
      <c r="V25" s="35">
        <v>0.47447540983606556</v>
      </c>
      <c r="W25" s="34">
        <v>92.421563278533355</v>
      </c>
      <c r="X25" s="35">
        <v>1.4644326866549089</v>
      </c>
      <c r="Y25" s="35">
        <v>3.6030368763557479</v>
      </c>
      <c r="Z25" s="21">
        <v>0.89497135582431586</v>
      </c>
      <c r="AC25" s="105"/>
    </row>
    <row r="26" spans="1:29" s="20" customFormat="1" ht="12">
      <c r="A26" s="20">
        <v>1440</v>
      </c>
      <c r="B26" s="20">
        <v>1440</v>
      </c>
      <c r="C26" s="20">
        <v>510</v>
      </c>
      <c r="D26" s="21">
        <v>0.24285714285714283</v>
      </c>
      <c r="E26" s="21">
        <v>0.25714285714285717</v>
      </c>
      <c r="F26" s="34">
        <v>264.70588235294122</v>
      </c>
      <c r="G26" s="34">
        <v>15469.411764705885</v>
      </c>
      <c r="H26" s="35">
        <v>118.59670588235296</v>
      </c>
      <c r="I26" s="35">
        <v>16.114235294117652</v>
      </c>
      <c r="J26" s="35">
        <v>5.256000000000002</v>
      </c>
      <c r="K26" s="35">
        <v>3.0038823529411776</v>
      </c>
      <c r="L26" s="35">
        <v>0.23188235294117651</v>
      </c>
      <c r="M26" s="35">
        <v>1.9302352941176475</v>
      </c>
      <c r="N26" s="35">
        <v>0.6681176470588237</v>
      </c>
      <c r="O26" s="35">
        <v>0.16200000000000003</v>
      </c>
      <c r="P26" s="35">
        <v>2.11764705882353E-2</v>
      </c>
      <c r="Q26" s="35">
        <v>0.34835294117647064</v>
      </c>
      <c r="R26" s="35">
        <v>4.23529411764706E-2</v>
      </c>
      <c r="S26" s="35">
        <v>4.7054117647058833</v>
      </c>
      <c r="T26" s="35">
        <v>8.5764705882352965E-2</v>
      </c>
      <c r="U26" s="35">
        <v>0.88941176470588257</v>
      </c>
      <c r="V26" s="35">
        <v>0.37905882352941184</v>
      </c>
      <c r="W26" s="34">
        <v>114.83411540003301</v>
      </c>
      <c r="X26" s="35">
        <v>1.7497356362354601</v>
      </c>
      <c r="Y26" s="35">
        <v>2.8890649762282092</v>
      </c>
      <c r="Z26" s="21">
        <v>58.44</v>
      </c>
      <c r="AA26" s="36">
        <v>-62.3</v>
      </c>
      <c r="AB26" s="36">
        <v>-27.7</v>
      </c>
      <c r="AC26" s="105">
        <f t="shared" si="0"/>
        <v>1.0368987949237496</v>
      </c>
    </row>
    <row r="27" spans="1:29" s="20" customFormat="1" ht="12">
      <c r="A27" s="20">
        <v>1500</v>
      </c>
      <c r="B27" s="20">
        <v>1500</v>
      </c>
      <c r="C27" s="20">
        <v>540</v>
      </c>
      <c r="D27" s="21">
        <v>0.25714285714285712</v>
      </c>
      <c r="E27" s="21">
        <v>0.24285714285714288</v>
      </c>
      <c r="F27" s="34">
        <v>17037.777777777781</v>
      </c>
      <c r="G27" s="34">
        <v>12674.444444444447</v>
      </c>
      <c r="H27" s="35">
        <v>94.494500000000016</v>
      </c>
      <c r="I27" s="35">
        <v>11.023555555555559</v>
      </c>
      <c r="J27" s="35">
        <v>3.4868888888888896</v>
      </c>
      <c r="K27" s="35">
        <v>3.06</v>
      </c>
      <c r="L27" s="35">
        <v>0.25122222222222229</v>
      </c>
      <c r="M27" s="35">
        <v>1.9021111111111113</v>
      </c>
      <c r="N27" s="35">
        <v>1.105</v>
      </c>
      <c r="O27" s="35">
        <v>0.14166666666666669</v>
      </c>
      <c r="P27" s="35">
        <v>2.1722222222222226E-2</v>
      </c>
      <c r="Q27" s="35">
        <v>0.66961111111111127</v>
      </c>
      <c r="R27" s="35">
        <v>8.5944444444444462E-2</v>
      </c>
      <c r="S27" s="35">
        <v>5.2615000000000007</v>
      </c>
      <c r="T27" s="35">
        <v>2.077777777777778E-2</v>
      </c>
      <c r="U27" s="35">
        <v>1.1352222222222224</v>
      </c>
      <c r="V27" s="35">
        <v>3.1997777777777783</v>
      </c>
      <c r="W27" s="34">
        <v>120.11635712687402</v>
      </c>
      <c r="X27" s="35">
        <v>1.1395061728395059</v>
      </c>
      <c r="Y27" s="35">
        <v>1.7213675213675212</v>
      </c>
      <c r="Z27" s="21">
        <v>0.74390243902439024</v>
      </c>
      <c r="AC27" s="105"/>
    </row>
    <row r="28" spans="1:29" s="20" customFormat="1" ht="12">
      <c r="A28" s="20">
        <v>1560</v>
      </c>
      <c r="B28" s="20">
        <v>1560</v>
      </c>
      <c r="C28" s="20">
        <v>510</v>
      </c>
      <c r="D28" s="21">
        <v>0.24285714285714283</v>
      </c>
      <c r="E28" s="21">
        <v>0.25714285714285717</v>
      </c>
      <c r="F28" s="34">
        <v>35968.235294117658</v>
      </c>
      <c r="G28" s="34">
        <v>13764.705882352944</v>
      </c>
      <c r="H28" s="35">
        <v>94.459764705882378</v>
      </c>
      <c r="I28" s="35">
        <v>11.34</v>
      </c>
      <c r="J28" s="35">
        <v>3.0314117647058829</v>
      </c>
      <c r="K28" s="35">
        <v>2.4289411764705888</v>
      </c>
      <c r="L28" s="35">
        <v>0.28482352941176475</v>
      </c>
      <c r="M28" s="35">
        <v>1.4452941176470591</v>
      </c>
      <c r="N28" s="35">
        <v>0.81952941176470606</v>
      </c>
      <c r="O28" s="35">
        <v>0.15776470588235297</v>
      </c>
      <c r="P28" s="35">
        <v>3.0705882352941187E-2</v>
      </c>
      <c r="Q28" s="35">
        <v>0.39811764705882358</v>
      </c>
      <c r="R28" s="35">
        <v>6.7764705882352949E-2</v>
      </c>
      <c r="S28" s="35">
        <v>4.0912941176470596</v>
      </c>
      <c r="T28" s="35">
        <v>4.9764705882352947E-2</v>
      </c>
      <c r="U28" s="35">
        <v>1.0736470588235296</v>
      </c>
      <c r="V28" s="35">
        <v>0.31023529411764711</v>
      </c>
      <c r="W28" s="34">
        <v>130.10147915373992</v>
      </c>
      <c r="X28" s="35">
        <v>1.2480383609415866</v>
      </c>
      <c r="Y28" s="35">
        <v>1.763565891472868</v>
      </c>
      <c r="Z28" s="21">
        <v>0.38269060936120103</v>
      </c>
      <c r="AA28" s="36">
        <v>-58.5</v>
      </c>
      <c r="AB28" s="36">
        <v>-27.7</v>
      </c>
      <c r="AC28" s="105">
        <f t="shared" si="0"/>
        <v>1.0327137546468401</v>
      </c>
    </row>
    <row r="29" spans="1:29" s="20" customFormat="1" ht="12">
      <c r="A29" s="20">
        <v>1620</v>
      </c>
      <c r="B29" s="20">
        <v>1620</v>
      </c>
      <c r="C29" s="20">
        <v>538</v>
      </c>
      <c r="D29" s="21">
        <v>0.25619047619047619</v>
      </c>
      <c r="E29" s="21">
        <v>0.24380952380952381</v>
      </c>
      <c r="F29" s="34">
        <v>285.50185873605949</v>
      </c>
      <c r="G29" s="34">
        <v>8936.2081784386628</v>
      </c>
      <c r="H29" s="35">
        <v>47.179182156133827</v>
      </c>
      <c r="I29" s="35">
        <v>5.0800297397769523</v>
      </c>
      <c r="J29" s="35">
        <v>1.2343197026022306</v>
      </c>
      <c r="K29" s="35">
        <v>1.0287583643122675</v>
      </c>
      <c r="L29" s="35">
        <v>0.16273605947955391</v>
      </c>
      <c r="M29" s="35">
        <v>0.53769516728624522</v>
      </c>
      <c r="N29" s="35">
        <v>0.30263197026022304</v>
      </c>
      <c r="O29" s="35">
        <v>3.9018587360594797E-2</v>
      </c>
      <c r="P29" s="35">
        <v>3.4260223048327133E-2</v>
      </c>
      <c r="Q29" s="35">
        <v>0.24172490706319705</v>
      </c>
      <c r="R29" s="35">
        <v>2.4743494423791822E-2</v>
      </c>
      <c r="S29" s="35">
        <v>1.6606691449814128</v>
      </c>
      <c r="T29" s="35">
        <v>0</v>
      </c>
      <c r="U29" s="35">
        <v>0.66617100371747207</v>
      </c>
      <c r="V29" s="35">
        <v>0.11705576208178438</v>
      </c>
      <c r="W29" s="34">
        <v>170.99776009323841</v>
      </c>
      <c r="X29" s="35">
        <v>1.1998149861239595</v>
      </c>
      <c r="Y29" s="35">
        <v>1.7767295597484274</v>
      </c>
      <c r="Z29" s="21">
        <v>31.3</v>
      </c>
      <c r="AC29" s="105"/>
    </row>
    <row r="30" spans="1:29" s="20" customFormat="1" ht="12">
      <c r="A30" s="20">
        <v>1680</v>
      </c>
      <c r="B30" s="20">
        <v>1680</v>
      </c>
      <c r="C30" s="20">
        <v>593</v>
      </c>
      <c r="D30" s="21">
        <v>0.28238095238095234</v>
      </c>
      <c r="E30" s="21">
        <v>0.21761904761904766</v>
      </c>
      <c r="F30" s="34">
        <v>5463.9629005059041</v>
      </c>
      <c r="G30" s="34">
        <v>7691.163575042161</v>
      </c>
      <c r="H30" s="35">
        <v>26.767252951096129</v>
      </c>
      <c r="I30" s="35">
        <v>2.2063929173693091</v>
      </c>
      <c r="J30" s="35">
        <v>0.41923777403035428</v>
      </c>
      <c r="K30" s="35">
        <v>0.36066779089376066</v>
      </c>
      <c r="L30" s="35">
        <v>0.100956155143339</v>
      </c>
      <c r="M30" s="35">
        <v>0.19189376053962906</v>
      </c>
      <c r="N30" s="35">
        <v>0.11020404721753797</v>
      </c>
      <c r="O30" s="35">
        <v>2.4661045531197308E-2</v>
      </c>
      <c r="P30" s="35">
        <v>1.1559865092748738E-2</v>
      </c>
      <c r="Q30" s="35">
        <v>8.5543001686340672E-2</v>
      </c>
      <c r="R30" s="35">
        <v>1.2330522765598654E-2</v>
      </c>
      <c r="S30" s="35">
        <v>0.6011129848229344</v>
      </c>
      <c r="T30" s="35">
        <v>1.0789207419898823E-2</v>
      </c>
      <c r="U30" s="35">
        <v>0.12792917369308604</v>
      </c>
      <c r="V30" s="35">
        <v>0</v>
      </c>
      <c r="W30" s="34">
        <v>265.45377167783806</v>
      </c>
      <c r="X30" s="35">
        <v>1.1623931623931625</v>
      </c>
      <c r="Y30" s="35">
        <v>1.7412587412587412</v>
      </c>
      <c r="Z30" s="21">
        <v>1.4076163610719323</v>
      </c>
      <c r="AA30" s="36">
        <v>-58.7</v>
      </c>
      <c r="AB30" s="36">
        <v>-22</v>
      </c>
      <c r="AC30" s="105">
        <f t="shared" si="0"/>
        <v>1.0389886327419526</v>
      </c>
    </row>
    <row r="31" spans="1:29" s="20" customFormat="1" ht="12">
      <c r="A31" s="20">
        <v>1740</v>
      </c>
      <c r="B31" s="20">
        <v>1740</v>
      </c>
      <c r="C31" s="20">
        <v>427</v>
      </c>
      <c r="D31" s="21">
        <v>0.20333333333333331</v>
      </c>
      <c r="E31" s="21">
        <v>0.29666666666666669</v>
      </c>
      <c r="F31" s="34">
        <v>61337.049180327878</v>
      </c>
      <c r="G31" s="34">
        <v>19521.639344262298</v>
      </c>
      <c r="H31" s="35">
        <v>36.596508196721317</v>
      </c>
      <c r="I31" s="35">
        <v>2.9399180327868861</v>
      </c>
      <c r="J31" s="35">
        <v>0.75285245901639364</v>
      </c>
      <c r="K31" s="35">
        <v>0.57777049180327877</v>
      </c>
      <c r="L31" s="35">
        <v>6.8573770491803285E-2</v>
      </c>
      <c r="M31" s="35">
        <v>0.40852459016393455</v>
      </c>
      <c r="N31" s="35">
        <v>0.29472131147540992</v>
      </c>
      <c r="O31" s="35">
        <v>0.10796721311475412</v>
      </c>
      <c r="P31" s="35">
        <v>4.3770491803278699E-3</v>
      </c>
      <c r="Q31" s="35">
        <v>0.15903278688524591</v>
      </c>
      <c r="R31" s="35">
        <v>2.7721311475409838E-2</v>
      </c>
      <c r="S31" s="35">
        <v>1.6136721311475413</v>
      </c>
      <c r="T31" s="35">
        <v>2.7721311475409838E-2</v>
      </c>
      <c r="U31" s="35">
        <v>0.28013114754098367</v>
      </c>
      <c r="V31" s="35">
        <v>0.28450819672131156</v>
      </c>
      <c r="W31" s="34">
        <v>493.76337737102369</v>
      </c>
      <c r="X31" s="35">
        <v>1.3030303030303032</v>
      </c>
      <c r="Y31" s="35">
        <v>1.3861386138613863</v>
      </c>
      <c r="Z31" s="21">
        <v>0.31826831588962889</v>
      </c>
      <c r="AC31" s="105"/>
    </row>
    <row r="32" spans="1:29" s="20" customFormat="1" ht="12">
      <c r="A32" s="20">
        <v>1800</v>
      </c>
      <c r="B32" s="20">
        <v>1800</v>
      </c>
      <c r="C32" s="20">
        <v>442</v>
      </c>
      <c r="D32" s="21">
        <v>0.21047619047619046</v>
      </c>
      <c r="E32" s="21">
        <v>0.28952380952380952</v>
      </c>
      <c r="F32" s="34">
        <v>385.15837104072398</v>
      </c>
      <c r="G32" s="34">
        <v>16864.434389140271</v>
      </c>
      <c r="H32" s="35">
        <v>29.669574660633486</v>
      </c>
      <c r="I32" s="35">
        <v>1.8473846153846154</v>
      </c>
      <c r="J32" s="35">
        <v>0.32050678733031679</v>
      </c>
      <c r="K32" s="35">
        <v>0.30400000000000005</v>
      </c>
      <c r="L32" s="35">
        <v>6.6027149321266979E-2</v>
      </c>
      <c r="M32" s="35">
        <v>0.16231674208144797</v>
      </c>
      <c r="N32" s="35">
        <v>0.14443438914027149</v>
      </c>
      <c r="O32" s="35">
        <v>1.3755656108597287E-2</v>
      </c>
      <c r="P32" s="35">
        <v>5.502262443438914E-3</v>
      </c>
      <c r="Q32" s="35">
        <v>9.6289592760181002E-3</v>
      </c>
      <c r="R32" s="35">
        <v>4.1266968325791862E-3</v>
      </c>
      <c r="S32" s="35">
        <v>0</v>
      </c>
      <c r="T32" s="35">
        <v>0</v>
      </c>
      <c r="U32" s="35">
        <v>0.31500452488687786</v>
      </c>
      <c r="V32" s="35">
        <v>0</v>
      </c>
      <c r="W32" s="34">
        <v>535.09078212290501</v>
      </c>
      <c r="X32" s="35">
        <v>1.0542986425339367</v>
      </c>
      <c r="Y32" s="35">
        <v>1.123809523809524</v>
      </c>
      <c r="Z32" s="21">
        <v>43.785714285714285</v>
      </c>
      <c r="AA32" s="36">
        <v>-55.5</v>
      </c>
      <c r="AB32" s="36">
        <v>-11.4</v>
      </c>
      <c r="AC32" s="105">
        <f t="shared" si="0"/>
        <v>1.0466913710958179</v>
      </c>
    </row>
    <row r="33" spans="1:29" s="20" customFormat="1" ht="12">
      <c r="A33" s="20">
        <v>1860</v>
      </c>
      <c r="B33" s="20">
        <v>1860</v>
      </c>
      <c r="C33" s="20">
        <v>473</v>
      </c>
      <c r="D33" s="21">
        <v>0.22523809523809524</v>
      </c>
      <c r="E33" s="21">
        <v>0.27476190476190476</v>
      </c>
      <c r="F33" s="34">
        <v>512.34672304439744</v>
      </c>
      <c r="G33" s="34">
        <v>21481.966173361521</v>
      </c>
      <c r="H33" s="35">
        <v>23.306896405919662</v>
      </c>
      <c r="I33" s="35">
        <v>1.8639661733615223</v>
      </c>
      <c r="J33" s="35">
        <v>0.31228752642706131</v>
      </c>
      <c r="K33" s="35">
        <v>0.33058562367864697</v>
      </c>
      <c r="L33" s="35">
        <v>6.2213530655391112E-2</v>
      </c>
      <c r="M33" s="35">
        <v>0.13296617336152219</v>
      </c>
      <c r="N33" s="35">
        <v>0.15858350951374209</v>
      </c>
      <c r="O33" s="35">
        <v>9.758985200845666E-3</v>
      </c>
      <c r="P33" s="35">
        <v>0</v>
      </c>
      <c r="Q33" s="35">
        <v>1.46384778012685E-2</v>
      </c>
      <c r="R33" s="35">
        <v>1.2198731501057083E-3</v>
      </c>
      <c r="S33" s="35">
        <v>0.4123171247357294</v>
      </c>
      <c r="T33" s="35">
        <v>0</v>
      </c>
      <c r="U33" s="35">
        <v>0.29032980972515854</v>
      </c>
      <c r="V33" s="35">
        <v>0</v>
      </c>
      <c r="W33" s="34">
        <v>853.44576911892989</v>
      </c>
      <c r="X33" s="35">
        <v>0.94464944649446481</v>
      </c>
      <c r="Y33" s="35">
        <v>0.83846153846153837</v>
      </c>
      <c r="Z33" s="21">
        <v>41.928571428571431</v>
      </c>
      <c r="AC33" s="105"/>
    </row>
    <row r="34" spans="1:29" s="20" customFormat="1" ht="12">
      <c r="A34" s="20">
        <v>1920</v>
      </c>
      <c r="B34" s="20">
        <v>1920</v>
      </c>
      <c r="C34" s="20">
        <v>373</v>
      </c>
      <c r="D34" s="21">
        <v>0.17761904761904762</v>
      </c>
      <c r="E34" s="21">
        <v>0.32238095238095238</v>
      </c>
      <c r="F34" s="34">
        <v>689.70509383378021</v>
      </c>
      <c r="G34" s="34">
        <v>12360.241286863269</v>
      </c>
      <c r="H34" s="35">
        <v>21.16124128686327</v>
      </c>
      <c r="I34" s="35">
        <v>8.2238257372654147</v>
      </c>
      <c r="J34" s="35">
        <v>0.56628418230563005</v>
      </c>
      <c r="K34" s="35">
        <v>0.60984450402144774</v>
      </c>
      <c r="L34" s="35">
        <v>5.0820375335120647E-2</v>
      </c>
      <c r="M34" s="35">
        <v>0.21961662198391421</v>
      </c>
      <c r="N34" s="35">
        <v>0.13431099195710455</v>
      </c>
      <c r="O34" s="35">
        <v>1.2705093833780162E-2</v>
      </c>
      <c r="P34" s="35">
        <v>0</v>
      </c>
      <c r="Q34" s="35">
        <v>5.4450402144772113E-2</v>
      </c>
      <c r="R34" s="35">
        <v>1.0890080428954424E-2</v>
      </c>
      <c r="S34" s="35">
        <v>0.50094369973190356</v>
      </c>
      <c r="T34" s="35">
        <v>4.7190348525469168E-2</v>
      </c>
      <c r="U34" s="35">
        <v>0.12886595174262733</v>
      </c>
      <c r="V34" s="35">
        <v>0</v>
      </c>
      <c r="W34" s="34">
        <v>420.63001852995671</v>
      </c>
      <c r="X34" s="35">
        <v>0.9285714285714286</v>
      </c>
      <c r="Y34" s="35">
        <v>1.6351351351351353</v>
      </c>
      <c r="Z34" s="21">
        <v>17.921052631578945</v>
      </c>
      <c r="AA34" s="36">
        <v>-52.4</v>
      </c>
      <c r="AB34" s="36">
        <v>-8.6999999999999993</v>
      </c>
      <c r="AC34" s="105">
        <f t="shared" si="0"/>
        <v>1.0461165048543688</v>
      </c>
    </row>
    <row r="35" spans="1:29" s="20" customFormat="1" ht="12">
      <c r="A35" s="20">
        <v>1980</v>
      </c>
      <c r="B35" s="20">
        <v>1980</v>
      </c>
      <c r="C35" s="20">
        <v>333</v>
      </c>
      <c r="D35" s="21">
        <v>0.15857142857142856</v>
      </c>
      <c r="E35" s="21">
        <v>0.34142857142857141</v>
      </c>
      <c r="F35" s="34">
        <v>645.94594594594605</v>
      </c>
      <c r="G35" s="34">
        <v>11670.090090090091</v>
      </c>
      <c r="H35" s="35">
        <v>22.571504504504507</v>
      </c>
      <c r="I35" s="35">
        <v>5.9405495495495497</v>
      </c>
      <c r="J35" s="35">
        <v>0.24545945945945946</v>
      </c>
      <c r="K35" s="35">
        <v>0.27129729729729729</v>
      </c>
      <c r="L35" s="35">
        <v>7.5360360360360368E-2</v>
      </c>
      <c r="M35" s="35">
        <v>0.12272972972972973</v>
      </c>
      <c r="N35" s="35">
        <v>8.8279279279279282E-2</v>
      </c>
      <c r="O35" s="35">
        <v>8.6126126126126121E-3</v>
      </c>
      <c r="P35" s="35">
        <v>0</v>
      </c>
      <c r="Q35" s="35">
        <v>8.1819819819819825E-2</v>
      </c>
      <c r="R35" s="35">
        <v>2.1531531531531534E-2</v>
      </c>
      <c r="S35" s="35">
        <v>0.3961801801801802</v>
      </c>
      <c r="T35" s="35">
        <v>0.12272972972972973</v>
      </c>
      <c r="U35" s="35">
        <v>0</v>
      </c>
      <c r="V35" s="35">
        <v>0</v>
      </c>
      <c r="W35" s="34">
        <v>409.30373055429692</v>
      </c>
      <c r="X35" s="35">
        <v>0.90476190476190477</v>
      </c>
      <c r="Y35" s="35">
        <v>1.3902439024390243</v>
      </c>
      <c r="Z35" s="21">
        <v>18.066666666666663</v>
      </c>
      <c r="AC35" s="105"/>
    </row>
    <row r="36" spans="1:29" s="20" customFormat="1" ht="12">
      <c r="A36" s="20">
        <v>2040</v>
      </c>
      <c r="B36" s="20">
        <v>2040</v>
      </c>
      <c r="C36" s="20">
        <v>342</v>
      </c>
      <c r="D36" s="21">
        <v>0.16285714285714287</v>
      </c>
      <c r="E36" s="21">
        <v>0.33714285714285713</v>
      </c>
      <c r="F36" s="34">
        <v>1449.1228070175437</v>
      </c>
      <c r="G36" s="34">
        <v>8052.9824561403502</v>
      </c>
      <c r="H36" s="35">
        <v>23.339157894736839</v>
      </c>
      <c r="I36" s="35">
        <v>2.4842105263157892</v>
      </c>
      <c r="J36" s="35">
        <v>0.33122807017543854</v>
      </c>
      <c r="K36" s="35">
        <v>0.38919298245614031</v>
      </c>
      <c r="L36" s="35">
        <v>8.6947368421052634E-2</v>
      </c>
      <c r="M36" s="35">
        <v>0.15319298245614033</v>
      </c>
      <c r="N36" s="35">
        <v>0.14491228070175441</v>
      </c>
      <c r="O36" s="35">
        <v>1.0350877192982454E-2</v>
      </c>
      <c r="P36" s="35">
        <v>2.0701754385964912E-3</v>
      </c>
      <c r="Q36" s="35">
        <v>8.2807017543859635E-2</v>
      </c>
      <c r="R36" s="35">
        <v>1.656140350877193E-2</v>
      </c>
      <c r="S36" s="35">
        <v>1.0971929824561402</v>
      </c>
      <c r="T36" s="35">
        <v>0</v>
      </c>
      <c r="U36" s="35">
        <v>4.5543859649122803E-2</v>
      </c>
      <c r="V36" s="35">
        <v>0.10557894736842105</v>
      </c>
      <c r="W36" s="34">
        <v>311.84864518197855</v>
      </c>
      <c r="X36" s="35">
        <v>0.85106382978723394</v>
      </c>
      <c r="Y36" s="35">
        <v>1.0571428571428567</v>
      </c>
      <c r="Z36" s="21">
        <v>5.5571428571428578</v>
      </c>
      <c r="AA36" s="36">
        <v>-50.6</v>
      </c>
      <c r="AB36" s="36">
        <v>-18.5</v>
      </c>
      <c r="AC36" s="105">
        <f t="shared" si="0"/>
        <v>1.0338108278912999</v>
      </c>
    </row>
    <row r="37" spans="1:29" s="20" customFormat="1" ht="12">
      <c r="A37" s="20">
        <v>2100</v>
      </c>
      <c r="B37" s="20">
        <v>2100</v>
      </c>
      <c r="C37" s="20">
        <v>334</v>
      </c>
      <c r="D37" s="21">
        <v>0.15904761904761905</v>
      </c>
      <c r="E37" s="21">
        <v>0.34095238095238095</v>
      </c>
      <c r="F37" s="34">
        <v>921.79640718562871</v>
      </c>
      <c r="G37" s="34">
        <v>7095.6886227544901</v>
      </c>
      <c r="H37" s="35">
        <v>14.789473053892214</v>
      </c>
      <c r="I37" s="35">
        <v>1.603497005988024</v>
      </c>
      <c r="J37" s="35">
        <v>0.26153293413173651</v>
      </c>
      <c r="K37" s="35">
        <v>0.36014371257485034</v>
      </c>
      <c r="L37" s="35">
        <v>6.4311377245508977E-2</v>
      </c>
      <c r="M37" s="35">
        <v>0.15649101796407186</v>
      </c>
      <c r="N37" s="35">
        <v>0.17578443113772457</v>
      </c>
      <c r="O37" s="35">
        <v>1.2862275449101797E-2</v>
      </c>
      <c r="P37" s="35">
        <v>4.2874251497005992E-3</v>
      </c>
      <c r="Q37" s="35">
        <v>6.4311377245508984E-3</v>
      </c>
      <c r="R37" s="35">
        <v>6.4311377245508984E-3</v>
      </c>
      <c r="S37" s="35">
        <v>0.51020359281437122</v>
      </c>
      <c r="T37" s="35">
        <v>0</v>
      </c>
      <c r="U37" s="35">
        <v>0.36443113772455088</v>
      </c>
      <c r="V37" s="35">
        <v>0</v>
      </c>
      <c r="W37" s="34">
        <v>432.84948345756504</v>
      </c>
      <c r="X37" s="35">
        <v>0.72619047619047605</v>
      </c>
      <c r="Y37" s="35">
        <v>0.89024390243902429</v>
      </c>
      <c r="Z37" s="21">
        <v>7.6976744186046506</v>
      </c>
      <c r="AA37" s="36">
        <v>-50.6</v>
      </c>
      <c r="AB37" s="36">
        <v>-12.1</v>
      </c>
      <c r="AC37" s="105">
        <f t="shared" si="0"/>
        <v>1.0405519275331789</v>
      </c>
    </row>
    <row r="38" spans="1:29" s="20" customFormat="1" ht="12">
      <c r="A38" s="20">
        <v>2160</v>
      </c>
      <c r="B38" s="20">
        <v>2160</v>
      </c>
      <c r="C38" s="20">
        <v>287</v>
      </c>
      <c r="D38" s="21">
        <v>0.13666666666666666</v>
      </c>
      <c r="E38" s="21">
        <v>0.36333333333333334</v>
      </c>
      <c r="F38" s="34">
        <v>850.73170731707319</v>
      </c>
      <c r="G38" s="34">
        <v>5529.7560975609758</v>
      </c>
      <c r="H38" s="35">
        <v>9.645170731707319</v>
      </c>
      <c r="I38" s="35">
        <v>1.8104634146341465</v>
      </c>
      <c r="J38" s="35">
        <v>0.22863414634146342</v>
      </c>
      <c r="K38" s="35">
        <v>0.34029268292682929</v>
      </c>
      <c r="L38" s="35">
        <v>6.9121951219512187E-2</v>
      </c>
      <c r="M38" s="35">
        <v>0.13824390243902437</v>
      </c>
      <c r="N38" s="35">
        <v>9.8365853658536589E-2</v>
      </c>
      <c r="O38" s="35">
        <v>1.0634146341463415E-2</v>
      </c>
      <c r="P38" s="35">
        <v>5.3170731707317077E-3</v>
      </c>
      <c r="Q38" s="35">
        <v>3.7219512195121957E-2</v>
      </c>
      <c r="R38" s="35">
        <v>1.329268292682927E-2</v>
      </c>
      <c r="S38" s="35">
        <v>0</v>
      </c>
      <c r="T38" s="35">
        <v>0</v>
      </c>
      <c r="U38" s="35">
        <v>0.15685365853658537</v>
      </c>
      <c r="V38" s="35">
        <v>0</v>
      </c>
      <c r="W38" s="34">
        <v>482.71060570898118</v>
      </c>
      <c r="X38" s="35">
        <v>0.671875</v>
      </c>
      <c r="Y38" s="35">
        <v>1.4054054054054053</v>
      </c>
      <c r="Z38" s="21">
        <v>6.5</v>
      </c>
      <c r="AA38" s="36">
        <v>-51.5</v>
      </c>
      <c r="AB38" s="36">
        <v>-11</v>
      </c>
      <c r="AC38" s="105">
        <f t="shared" si="0"/>
        <v>1.0426989984185555</v>
      </c>
    </row>
    <row r="39" spans="1:29" s="40" customFormat="1" ht="12">
      <c r="A39" s="40">
        <v>2220</v>
      </c>
      <c r="B39" s="40">
        <v>2220</v>
      </c>
      <c r="C39" s="40">
        <v>553</v>
      </c>
      <c r="D39" s="21">
        <v>0.26333333333333331</v>
      </c>
      <c r="E39" s="21">
        <v>0.23666666666666669</v>
      </c>
      <c r="F39" s="34">
        <v>314.55696202531652</v>
      </c>
      <c r="G39" s="34">
        <v>12896.835443037977</v>
      </c>
      <c r="H39" s="35">
        <v>32.140531645569624</v>
      </c>
      <c r="I39" s="35">
        <v>2.5649873417721523</v>
      </c>
      <c r="J39" s="35">
        <v>0.68483544303797483</v>
      </c>
      <c r="K39" s="35">
        <v>0.45745569620253174</v>
      </c>
      <c r="L39" s="35">
        <v>7.9088607594936716E-2</v>
      </c>
      <c r="M39" s="35">
        <v>0.27501265822784815</v>
      </c>
      <c r="N39" s="35">
        <v>0.23367088607594944</v>
      </c>
      <c r="O39" s="35">
        <v>1.7075949367088609E-2</v>
      </c>
      <c r="P39" s="35">
        <v>9.8860759493670895E-3</v>
      </c>
      <c r="Q39" s="35">
        <v>4.4037974683544312E-2</v>
      </c>
      <c r="R39" s="35">
        <v>2.6962025316455704E-3</v>
      </c>
      <c r="S39" s="35">
        <v>0.62192405063291145</v>
      </c>
      <c r="T39" s="35">
        <v>0</v>
      </c>
      <c r="U39" s="35">
        <v>0.22917721518987347</v>
      </c>
      <c r="V39" s="35">
        <v>2.6962025316455704E-3</v>
      </c>
      <c r="W39" s="34">
        <v>371.60762378288797</v>
      </c>
      <c r="X39" s="35">
        <v>1.4970530451866404</v>
      </c>
      <c r="Y39" s="35">
        <v>1.1769230769230767</v>
      </c>
      <c r="Z39" s="21">
        <v>41</v>
      </c>
      <c r="AA39" s="36">
        <v>-56.4</v>
      </c>
      <c r="AB39" s="36">
        <v>-18.600000000000001</v>
      </c>
      <c r="AC39" s="105">
        <f t="shared" si="0"/>
        <v>1.0400593471810089</v>
      </c>
    </row>
    <row r="40" spans="1:29" s="40" customFormat="1" ht="12">
      <c r="A40" s="40">
        <v>2280</v>
      </c>
      <c r="B40" s="40">
        <v>2280</v>
      </c>
      <c r="C40" s="40">
        <v>422</v>
      </c>
      <c r="D40" s="41">
        <v>0.20095238095238094</v>
      </c>
      <c r="E40" s="41">
        <v>0.29904761904761906</v>
      </c>
      <c r="F40" s="42">
        <v>89.289099526066352</v>
      </c>
      <c r="G40" s="42">
        <v>34450.71090047394</v>
      </c>
      <c r="H40" s="43">
        <v>35.145677725118489</v>
      </c>
      <c r="I40" s="43">
        <v>4.4227867298578207</v>
      </c>
      <c r="J40" s="43">
        <v>0.18006635071090049</v>
      </c>
      <c r="K40" s="43">
        <v>0.23066350710900477</v>
      </c>
      <c r="L40" s="43">
        <v>0.1369099526066351</v>
      </c>
      <c r="M40" s="43">
        <v>6.6966824644549769E-2</v>
      </c>
      <c r="N40" s="43">
        <v>4.4644549763033177E-2</v>
      </c>
      <c r="O40" s="43">
        <v>1.4881516587677728E-3</v>
      </c>
      <c r="P40" s="43">
        <v>0</v>
      </c>
      <c r="Q40" s="43">
        <v>2.9763033175355456E-3</v>
      </c>
      <c r="R40" s="43">
        <v>0</v>
      </c>
      <c r="S40" s="43">
        <v>2.9763033175355456E-3</v>
      </c>
      <c r="T40" s="43">
        <v>1.7857819905213273E-2</v>
      </c>
      <c r="U40" s="43">
        <v>6.6966824644549769E-2</v>
      </c>
      <c r="V40" s="43">
        <v>7.2919431279620861E-2</v>
      </c>
      <c r="W40" s="42">
        <v>870.66079957877321</v>
      </c>
      <c r="X40" s="43">
        <v>0.78064516129032258</v>
      </c>
      <c r="Y40" s="43">
        <v>1.5</v>
      </c>
      <c r="Z40" s="21">
        <v>385.83333333333337</v>
      </c>
      <c r="AA40" s="36">
        <v>-55</v>
      </c>
    </row>
    <row r="41" spans="1:29" s="40" customFormat="1" ht="12">
      <c r="A41" s="40">
        <v>2340</v>
      </c>
      <c r="B41" s="40">
        <v>2340</v>
      </c>
      <c r="C41" s="40">
        <v>526</v>
      </c>
      <c r="D41" s="21">
        <v>0.25047619047619046</v>
      </c>
      <c r="E41" s="21">
        <v>0.24952380952380954</v>
      </c>
      <c r="F41" s="34">
        <v>0</v>
      </c>
      <c r="G41" s="34">
        <v>27395.437262357416</v>
      </c>
      <c r="H41" s="35">
        <v>22.392532319391638</v>
      </c>
      <c r="I41" s="35">
        <v>4.7249657794676807</v>
      </c>
      <c r="J41" s="35">
        <v>0.3367148288973385</v>
      </c>
      <c r="K41" s="35">
        <v>0.30085171102661601</v>
      </c>
      <c r="L41" s="35">
        <v>0.13647908745247153</v>
      </c>
      <c r="M41" s="35">
        <v>9.2646387832699628E-2</v>
      </c>
      <c r="N41" s="35">
        <v>4.3832699619771869E-2</v>
      </c>
      <c r="O41" s="35">
        <v>0</v>
      </c>
      <c r="P41" s="35">
        <v>6.9733840304182521E-3</v>
      </c>
      <c r="Q41" s="35">
        <v>5.3794676806083658E-2</v>
      </c>
      <c r="R41" s="35">
        <v>1.0958174904942967E-2</v>
      </c>
      <c r="S41" s="35">
        <v>0.2769429657794677</v>
      </c>
      <c r="T41" s="35">
        <v>4.084410646387833E-2</v>
      </c>
      <c r="U41" s="35">
        <v>0</v>
      </c>
      <c r="V41" s="35">
        <v>0.15739923954372625</v>
      </c>
      <c r="W41" s="34">
        <v>1010.2494397707652</v>
      </c>
      <c r="X41" s="35">
        <v>1.1192052980132452</v>
      </c>
      <c r="Y41" s="35">
        <v>2.1136363636363638</v>
      </c>
      <c r="Z41" s="21"/>
      <c r="AA41" s="36">
        <v>-51.5</v>
      </c>
      <c r="AB41" s="20"/>
    </row>
    <row r="42" spans="1:29" s="20" customFormat="1" ht="12">
      <c r="A42" s="20">
        <v>2400</v>
      </c>
      <c r="B42" s="20">
        <v>2400</v>
      </c>
      <c r="C42" s="20">
        <v>454</v>
      </c>
      <c r="D42" s="21">
        <v>0.21619047619047618</v>
      </c>
      <c r="E42" s="21">
        <v>0.28380952380952384</v>
      </c>
      <c r="F42" s="34">
        <v>13.127753303964761</v>
      </c>
      <c r="G42" s="34">
        <v>37952.334801762117</v>
      </c>
      <c r="H42" s="35">
        <v>33.318237885462558</v>
      </c>
      <c r="I42" s="35">
        <v>2.0085462555066083</v>
      </c>
      <c r="J42" s="35">
        <v>0.2284229074889868</v>
      </c>
      <c r="K42" s="35">
        <v>0.20610572687224674</v>
      </c>
      <c r="L42" s="35">
        <v>0.13521585903083702</v>
      </c>
      <c r="M42" s="35">
        <v>5.6449339207048463E-2</v>
      </c>
      <c r="N42" s="35">
        <v>3.0193832599118949E-2</v>
      </c>
      <c r="O42" s="35">
        <v>5.2511013215859039E-3</v>
      </c>
      <c r="P42" s="35">
        <v>0</v>
      </c>
      <c r="Q42" s="35">
        <v>1.8378854625550663E-2</v>
      </c>
      <c r="R42" s="35">
        <v>3.9383259911894277E-3</v>
      </c>
      <c r="S42" s="35">
        <v>0</v>
      </c>
      <c r="T42" s="35">
        <v>3.6757709251101327E-2</v>
      </c>
      <c r="U42" s="35">
        <v>0.14309251101321588</v>
      </c>
      <c r="V42" s="35">
        <v>0</v>
      </c>
      <c r="W42" s="34">
        <v>1074.3218134522483</v>
      </c>
      <c r="X42" s="35">
        <v>1.10828025477707</v>
      </c>
      <c r="Y42" s="35">
        <v>1.8695652173913042</v>
      </c>
      <c r="Z42" s="21">
        <v>2891</v>
      </c>
    </row>
    <row r="43" spans="1:29" s="20" customFormat="1" ht="12">
      <c r="A43" s="20">
        <v>2460</v>
      </c>
      <c r="B43" s="20">
        <v>2460</v>
      </c>
      <c r="C43" s="20">
        <v>501</v>
      </c>
      <c r="D43" s="21">
        <v>0.23857142857142855</v>
      </c>
      <c r="E43" s="21">
        <v>0.26142857142857145</v>
      </c>
      <c r="F43" s="34">
        <v>32.874251497005993</v>
      </c>
      <c r="G43" s="34">
        <v>53793.233532934144</v>
      </c>
      <c r="H43" s="35">
        <v>35.733215568862285</v>
      </c>
      <c r="I43" s="35">
        <v>3.657808383233534</v>
      </c>
      <c r="J43" s="35">
        <v>0.31011377245508986</v>
      </c>
      <c r="K43" s="35">
        <v>0.27395209580838331</v>
      </c>
      <c r="L43" s="35">
        <v>0.16546706586826349</v>
      </c>
      <c r="M43" s="35">
        <v>7.3419161676646721E-2</v>
      </c>
      <c r="N43" s="35">
        <v>3.9449101796407191E-2</v>
      </c>
      <c r="O43" s="35">
        <v>1.0958083832335332E-3</v>
      </c>
      <c r="P43" s="35">
        <v>7.6706586826347321E-3</v>
      </c>
      <c r="Q43" s="35">
        <v>1.9724550898203595E-2</v>
      </c>
      <c r="R43" s="35">
        <v>4.3832335329341329E-3</v>
      </c>
      <c r="S43" s="35">
        <v>0</v>
      </c>
      <c r="T43" s="35">
        <v>9.8622754491017976E-3</v>
      </c>
      <c r="U43" s="35">
        <v>6.7940119760479048E-2</v>
      </c>
      <c r="V43" s="35">
        <v>0</v>
      </c>
      <c r="W43" s="34">
        <v>1365.621609591899</v>
      </c>
      <c r="X43" s="35">
        <v>1.1319999999999999</v>
      </c>
      <c r="Y43" s="35">
        <v>1.8611111111111112</v>
      </c>
      <c r="Z43" s="21">
        <v>1636.3333333333335</v>
      </c>
      <c r="AA43" s="36">
        <v>-52.7</v>
      </c>
    </row>
    <row r="44" spans="1:29" s="20" customFormat="1" ht="12">
      <c r="A44" s="20">
        <v>2520</v>
      </c>
      <c r="B44" s="20">
        <v>2520</v>
      </c>
      <c r="C44" s="20">
        <v>507</v>
      </c>
      <c r="D44" s="21">
        <v>0.24142857142857141</v>
      </c>
      <c r="E44" s="21">
        <v>0.25857142857142856</v>
      </c>
      <c r="F44" s="34">
        <v>0</v>
      </c>
      <c r="G44" s="34">
        <v>39777.159763313612</v>
      </c>
      <c r="H44" s="35">
        <v>29.316644970414206</v>
      </c>
      <c r="I44" s="35">
        <v>4.5421360946745564</v>
      </c>
      <c r="J44" s="35">
        <v>0.28274556213017754</v>
      </c>
      <c r="K44" s="35">
        <v>0.26989349112426037</v>
      </c>
      <c r="L44" s="35">
        <v>7.4970414201183444E-2</v>
      </c>
      <c r="M44" s="35">
        <v>6.5331360946745562E-2</v>
      </c>
      <c r="N44" s="35">
        <v>3.2130177514792899E-2</v>
      </c>
      <c r="O44" s="35">
        <v>3.2130177514792901E-3</v>
      </c>
      <c r="P44" s="35">
        <v>4.2840236686390535E-3</v>
      </c>
      <c r="Q44" s="35">
        <v>5.4621301775147929E-2</v>
      </c>
      <c r="R44" s="35">
        <v>1.0710059171597634E-3</v>
      </c>
      <c r="S44" s="35">
        <v>0</v>
      </c>
      <c r="T44" s="35">
        <v>8.568047337278107E-3</v>
      </c>
      <c r="U44" s="35">
        <v>0</v>
      </c>
      <c r="V44" s="35">
        <v>0</v>
      </c>
      <c r="W44" s="34">
        <v>1174.7959764661225</v>
      </c>
      <c r="X44" s="35">
        <v>1.0476190476190477</v>
      </c>
      <c r="Y44" s="35">
        <v>2.0333333333333332</v>
      </c>
      <c r="Z44" s="21"/>
    </row>
    <row r="45" spans="1:29" s="20" customFormat="1" ht="12">
      <c r="A45" s="20">
        <v>2580</v>
      </c>
      <c r="B45" s="20">
        <v>2580</v>
      </c>
      <c r="C45" s="20">
        <v>451</v>
      </c>
      <c r="D45" s="21">
        <v>0.21476190476190476</v>
      </c>
      <c r="E45" s="21">
        <v>0.28523809523809524</v>
      </c>
      <c r="F45" s="34">
        <v>13.281596452328159</v>
      </c>
      <c r="G45" s="34">
        <v>22352.926829268294</v>
      </c>
      <c r="H45" s="35">
        <v>31.616840354767181</v>
      </c>
      <c r="I45" s="35">
        <v>3.170317073170732</v>
      </c>
      <c r="J45" s="35">
        <v>0.30016407982261639</v>
      </c>
      <c r="K45" s="35">
        <v>0.24438137472283814</v>
      </c>
      <c r="L45" s="35">
        <v>0.13812860310421285</v>
      </c>
      <c r="M45" s="35">
        <v>8.6330376940133041E-2</v>
      </c>
      <c r="N45" s="35">
        <v>3.7188470066518847E-2</v>
      </c>
      <c r="O45" s="35">
        <v>5.3126385809312638E-3</v>
      </c>
      <c r="P45" s="35">
        <v>1.0625277161862528E-2</v>
      </c>
      <c r="Q45" s="35">
        <v>6.6407982261640804E-3</v>
      </c>
      <c r="R45" s="35">
        <v>1.3281596452328159E-3</v>
      </c>
      <c r="S45" s="35">
        <v>0</v>
      </c>
      <c r="T45" s="35">
        <v>1.9922394678492238E-2</v>
      </c>
      <c r="U45" s="35">
        <v>0.17664523281596453</v>
      </c>
      <c r="V45" s="35">
        <v>0</v>
      </c>
      <c r="W45" s="34">
        <v>642.56261453879051</v>
      </c>
      <c r="X45" s="35">
        <v>1.2282608695652173</v>
      </c>
      <c r="Y45" s="35">
        <v>2.3214285714285716</v>
      </c>
      <c r="Z45" s="21">
        <v>1683</v>
      </c>
      <c r="AA45" s="36">
        <v>-52.3</v>
      </c>
    </row>
    <row r="46" spans="1:29" s="20" customFormat="1" ht="12">
      <c r="A46" s="20">
        <v>2640</v>
      </c>
      <c r="B46" s="20">
        <v>2640</v>
      </c>
      <c r="C46" s="20">
        <v>481</v>
      </c>
      <c r="D46" s="21">
        <v>0.22425655976676387</v>
      </c>
      <c r="E46" s="21">
        <v>0.27574344023323616</v>
      </c>
      <c r="F46" s="34">
        <v>12.295891835673427</v>
      </c>
      <c r="G46" s="34">
        <v>22858.0629225169</v>
      </c>
      <c r="H46" s="35">
        <v>24.26102418096724</v>
      </c>
      <c r="I46" s="35">
        <v>3.0063455538221526</v>
      </c>
      <c r="J46" s="35">
        <v>0.16107618304732188</v>
      </c>
      <c r="K46" s="35">
        <v>0.17706084243369732</v>
      </c>
      <c r="L46" s="35">
        <v>9.0989599583983352E-2</v>
      </c>
      <c r="M46" s="35">
        <v>4.057644305772231E-2</v>
      </c>
      <c r="N46" s="35">
        <v>2.4591783671346852E-2</v>
      </c>
      <c r="O46" s="35">
        <v>2.4591783671346853E-3</v>
      </c>
      <c r="P46" s="35">
        <v>1.4755070202808113E-2</v>
      </c>
      <c r="Q46" s="35">
        <v>2.5821372854914197E-2</v>
      </c>
      <c r="R46" s="35">
        <v>4.9183567342693706E-3</v>
      </c>
      <c r="S46" s="35">
        <v>0.15246905876235051</v>
      </c>
      <c r="T46" s="35">
        <v>0</v>
      </c>
      <c r="U46" s="35">
        <v>8.6071242849714E-2</v>
      </c>
      <c r="V46" s="35">
        <v>0</v>
      </c>
      <c r="W46" s="34">
        <v>838.29365079365073</v>
      </c>
      <c r="X46" s="35">
        <v>0.90972222222222232</v>
      </c>
      <c r="Y46" s="35">
        <v>1.65</v>
      </c>
      <c r="Z46" s="21">
        <v>1859</v>
      </c>
    </row>
    <row r="47" spans="1:29" s="20" customFormat="1" ht="12">
      <c r="A47" s="20">
        <v>2700</v>
      </c>
      <c r="B47" s="20">
        <v>2700</v>
      </c>
      <c r="C47" s="20">
        <v>505</v>
      </c>
      <c r="D47" s="21">
        <v>0.24047619047619045</v>
      </c>
      <c r="E47" s="21">
        <v>0.25952380952380955</v>
      </c>
      <c r="F47" s="34">
        <v>10.792079207920793</v>
      </c>
      <c r="G47" s="34">
        <v>18573.168316831689</v>
      </c>
      <c r="H47" s="35">
        <v>14.329722772277231</v>
      </c>
      <c r="I47" s="35">
        <v>1.3813861386138615</v>
      </c>
      <c r="J47" s="35">
        <v>0.16619801980198023</v>
      </c>
      <c r="K47" s="35">
        <v>0.13598019801980199</v>
      </c>
      <c r="L47" s="35">
        <v>3.8851485148514851E-2</v>
      </c>
      <c r="M47" s="35">
        <v>4.2089108910891099E-2</v>
      </c>
      <c r="N47" s="35">
        <v>2.4821782178217826E-2</v>
      </c>
      <c r="O47" s="35">
        <v>4.3168316831683172E-3</v>
      </c>
      <c r="P47" s="35">
        <v>7.554455445544556E-3</v>
      </c>
      <c r="Q47" s="35">
        <v>1.2950495049504952E-2</v>
      </c>
      <c r="R47" s="35">
        <v>3.2376237623762379E-3</v>
      </c>
      <c r="S47" s="35">
        <v>0.29138613861386142</v>
      </c>
      <c r="T47" s="35">
        <v>2.3742574257425743E-2</v>
      </c>
      <c r="U47" s="35">
        <v>0.15972277227722773</v>
      </c>
      <c r="V47" s="35">
        <v>0</v>
      </c>
      <c r="W47" s="34">
        <v>1182.1678802033248</v>
      </c>
      <c r="X47" s="35">
        <v>1.2222222222222223</v>
      </c>
      <c r="Y47" s="35">
        <v>1.6956521739130435</v>
      </c>
      <c r="Z47" s="21">
        <v>1721</v>
      </c>
      <c r="AA47" s="36">
        <v>-54.8</v>
      </c>
    </row>
    <row r="48" spans="1:29" s="20" customFormat="1" ht="12">
      <c r="A48" s="20">
        <v>2760</v>
      </c>
      <c r="B48" s="20">
        <v>2760</v>
      </c>
      <c r="C48" s="20">
        <v>502</v>
      </c>
      <c r="D48" s="21">
        <v>0.23904761904761904</v>
      </c>
      <c r="E48" s="21">
        <v>0.26095238095238094</v>
      </c>
      <c r="F48" s="34">
        <v>54.581673306772913</v>
      </c>
      <c r="G48" s="34">
        <v>27683.824701195219</v>
      </c>
      <c r="H48" s="35">
        <v>22.501840637450201</v>
      </c>
      <c r="I48" s="35">
        <v>0.97810358565737054</v>
      </c>
      <c r="J48" s="35">
        <v>0.10261354581673306</v>
      </c>
      <c r="K48" s="35">
        <v>0.10807171314741036</v>
      </c>
      <c r="L48" s="35">
        <v>9.1697211155378489E-2</v>
      </c>
      <c r="M48" s="35">
        <v>1.9649402390438244E-2</v>
      </c>
      <c r="N48" s="35">
        <v>1.200796812749004E-2</v>
      </c>
      <c r="O48" s="35">
        <v>5.458167330677291E-3</v>
      </c>
      <c r="P48" s="35">
        <v>1.6374501992031873E-2</v>
      </c>
      <c r="Q48" s="35">
        <v>1.200796812749004E-2</v>
      </c>
      <c r="R48" s="35">
        <v>3.2749003984063746E-3</v>
      </c>
      <c r="S48" s="35">
        <v>0</v>
      </c>
      <c r="T48" s="35">
        <v>1.3099601593625498E-2</v>
      </c>
      <c r="U48" s="35">
        <v>8.9513944223107572E-2</v>
      </c>
      <c r="V48" s="35">
        <v>8.6239043824701184E-2</v>
      </c>
      <c r="W48" s="34">
        <v>1179.0413315356361</v>
      </c>
      <c r="X48" s="35">
        <v>0.94949494949494939</v>
      </c>
      <c r="Y48" s="35">
        <v>1.636363636363636</v>
      </c>
      <c r="Z48" s="21">
        <v>507.2</v>
      </c>
    </row>
    <row r="49" spans="1:29" s="20" customFormat="1" ht="12">
      <c r="A49" s="20">
        <v>2820</v>
      </c>
      <c r="B49" s="20">
        <v>2820</v>
      </c>
      <c r="C49" s="20">
        <v>504</v>
      </c>
      <c r="D49" s="21">
        <v>0.24</v>
      </c>
      <c r="E49" s="21">
        <v>0.26</v>
      </c>
      <c r="F49" s="34">
        <v>0</v>
      </c>
      <c r="G49" s="34">
        <v>38675</v>
      </c>
      <c r="H49" s="35">
        <v>40.014000000000003</v>
      </c>
      <c r="I49" s="35">
        <v>2.0193333333333334</v>
      </c>
      <c r="J49" s="35">
        <v>0.16358333333333336</v>
      </c>
      <c r="K49" s="35">
        <v>0.16791666666666669</v>
      </c>
      <c r="L49" s="35">
        <v>0.22208333333333335</v>
      </c>
      <c r="M49" s="35">
        <v>5.525E-2</v>
      </c>
      <c r="N49" s="35">
        <v>2.6000000000000006E-2</v>
      </c>
      <c r="O49" s="35">
        <v>4.333333333333334E-3</v>
      </c>
      <c r="P49" s="35">
        <v>1.95E-2</v>
      </c>
      <c r="Q49" s="35">
        <v>0.11700000000000001</v>
      </c>
      <c r="R49" s="35">
        <v>2.1666666666666671E-2</v>
      </c>
      <c r="S49" s="35">
        <v>0</v>
      </c>
      <c r="T49" s="35">
        <v>2.2750000000000003E-2</v>
      </c>
      <c r="U49" s="35">
        <v>0.10183333333333333</v>
      </c>
      <c r="V49" s="35">
        <v>0.42575000000000002</v>
      </c>
      <c r="W49" s="34">
        <v>920.10309278350508</v>
      </c>
      <c r="X49" s="35">
        <v>0.97419354838709682</v>
      </c>
      <c r="Y49" s="35">
        <v>2.125</v>
      </c>
      <c r="Z49" s="21" t="e">
        <v>#DIV/0!</v>
      </c>
      <c r="AA49" s="36">
        <v>-55.6</v>
      </c>
    </row>
    <row r="50" spans="1:29" s="40" customFormat="1" ht="12">
      <c r="A50" s="40">
        <v>2880</v>
      </c>
      <c r="B50" s="40">
        <v>2880</v>
      </c>
      <c r="C50" s="40">
        <v>568</v>
      </c>
      <c r="D50" s="41">
        <v>0.27047619047619048</v>
      </c>
      <c r="E50" s="41">
        <v>0.22952380952380952</v>
      </c>
      <c r="F50" s="42">
        <v>25.457746478873236</v>
      </c>
      <c r="G50" s="42">
        <v>31041.478873239437</v>
      </c>
      <c r="H50" s="43">
        <v>33.633077464788727</v>
      </c>
      <c r="I50" s="43">
        <v>2.5780211267605635</v>
      </c>
      <c r="J50" s="43">
        <v>0.34537676056338024</v>
      </c>
      <c r="K50" s="43">
        <v>0.24863732394366192</v>
      </c>
      <c r="L50" s="43">
        <v>0.12304577464788731</v>
      </c>
      <c r="M50" s="43">
        <v>6.7038732394366196E-2</v>
      </c>
      <c r="N50" s="43">
        <v>0.13662323943661972</v>
      </c>
      <c r="O50" s="43">
        <v>0</v>
      </c>
      <c r="P50" s="43">
        <v>1.4426056338028169E-2</v>
      </c>
      <c r="Q50" s="43">
        <v>8.4859154929577466E-4</v>
      </c>
      <c r="R50" s="43">
        <v>0</v>
      </c>
      <c r="S50" s="43">
        <v>0</v>
      </c>
      <c r="T50" s="43">
        <v>0</v>
      </c>
      <c r="U50" s="43">
        <v>0.68566197183098587</v>
      </c>
      <c r="V50" s="43">
        <v>0</v>
      </c>
      <c r="W50" s="42">
        <v>857.23659542557198</v>
      </c>
      <c r="X50" s="43">
        <v>1.3890784982935154</v>
      </c>
      <c r="Y50" s="43">
        <v>0.49068322981366458</v>
      </c>
      <c r="Z50" s="21">
        <v>1219.3333333333335</v>
      </c>
    </row>
    <row r="51" spans="1:29" s="20" customFormat="1" ht="12">
      <c r="A51" s="20">
        <v>2940</v>
      </c>
      <c r="B51" s="20">
        <v>2940</v>
      </c>
      <c r="C51" s="40">
        <v>338</v>
      </c>
      <c r="D51" s="21">
        <v>0.16095238095238093</v>
      </c>
      <c r="E51" s="21">
        <v>0.33904761904761904</v>
      </c>
      <c r="F51" s="34">
        <v>42.130177514792905</v>
      </c>
      <c r="G51" s="34">
        <v>24962.130177514799</v>
      </c>
      <c r="H51" s="35">
        <v>49.035313609467458</v>
      </c>
      <c r="I51" s="35">
        <v>4.0002603550295861</v>
      </c>
      <c r="J51" s="35">
        <v>0.38127810650887578</v>
      </c>
      <c r="K51" s="35">
        <v>0.44026035502958583</v>
      </c>
      <c r="L51" s="35">
        <v>0.15377514792899408</v>
      </c>
      <c r="M51" s="35">
        <v>0.14745562130177517</v>
      </c>
      <c r="N51" s="35">
        <v>3.6590059171597638</v>
      </c>
      <c r="O51" s="35">
        <v>8.4260355029585812E-3</v>
      </c>
      <c r="P51" s="35">
        <v>2.3171597633136098E-2</v>
      </c>
      <c r="Q51" s="35">
        <v>2.1065088757396453E-3</v>
      </c>
      <c r="R51" s="35">
        <v>2.1065088757396453E-3</v>
      </c>
      <c r="S51" s="35">
        <v>0</v>
      </c>
      <c r="T51" s="35">
        <v>1.8958579881656806E-2</v>
      </c>
      <c r="U51" s="35">
        <v>0.46764497041420128</v>
      </c>
      <c r="V51" s="35">
        <v>0</v>
      </c>
      <c r="W51" s="34">
        <v>470.66767287603773</v>
      </c>
      <c r="X51" s="35">
        <v>0.86602870813397137</v>
      </c>
      <c r="Y51" s="35">
        <v>4.0299366724237194E-2</v>
      </c>
      <c r="Z51" s="21">
        <v>592.5</v>
      </c>
      <c r="AA51" s="36">
        <v>-55</v>
      </c>
    </row>
    <row r="52" spans="1:29" s="20" customFormat="1" thickBot="1">
      <c r="A52" s="112">
        <v>3000</v>
      </c>
      <c r="B52" s="112">
        <v>3000</v>
      </c>
      <c r="C52" s="112">
        <v>464</v>
      </c>
      <c r="D52" s="114">
        <v>0.22095238095238093</v>
      </c>
      <c r="E52" s="114">
        <v>0.2790476190476191</v>
      </c>
      <c r="F52" s="115">
        <v>25.258620689655181</v>
      </c>
      <c r="G52" s="115">
        <v>33720.258620689667</v>
      </c>
      <c r="H52" s="113">
        <v>55.441409482758644</v>
      </c>
      <c r="I52" s="113">
        <v>4.2295560344827603</v>
      </c>
      <c r="J52" s="113">
        <v>0.29426293103448287</v>
      </c>
      <c r="K52" s="113">
        <v>0.27910775862068971</v>
      </c>
      <c r="L52" s="113">
        <v>0.24248275862068971</v>
      </c>
      <c r="M52" s="113">
        <v>4.9254310344827607E-2</v>
      </c>
      <c r="N52" s="113">
        <v>1.7681034482758626E-2</v>
      </c>
      <c r="O52" s="113">
        <v>7.5775862068965536E-3</v>
      </c>
      <c r="P52" s="113">
        <v>2.7784482758620693E-2</v>
      </c>
      <c r="Q52" s="113">
        <v>2.399568965517242E-2</v>
      </c>
      <c r="R52" s="113">
        <v>5.051724137931036E-3</v>
      </c>
      <c r="S52" s="113">
        <v>0</v>
      </c>
      <c r="T52" s="113">
        <v>0</v>
      </c>
      <c r="U52" s="113">
        <v>0.12629310344827591</v>
      </c>
      <c r="V52" s="113">
        <v>0</v>
      </c>
      <c r="W52" s="115">
        <v>565.1032847951235</v>
      </c>
      <c r="X52" s="113">
        <v>1.0542986425339369</v>
      </c>
      <c r="Y52" s="113">
        <v>2.785714285714286</v>
      </c>
      <c r="Z52" s="114">
        <v>1335</v>
      </c>
      <c r="AA52" s="133">
        <v>-52.5</v>
      </c>
      <c r="AB52" s="112"/>
      <c r="AC52" s="112"/>
    </row>
    <row r="54" spans="1:29">
      <c r="A54" s="32" t="s">
        <v>51</v>
      </c>
    </row>
  </sheetData>
  <phoneticPr fontId="3"/>
  <pageMargins left="0.75" right="0.75" top="1" bottom="1" header="0.5" footer="0.5"/>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G53"/>
  <sheetViews>
    <sheetView workbookViewId="0"/>
  </sheetViews>
  <sheetFormatPr baseColWidth="10" defaultRowHeight="13"/>
  <cols>
    <col min="1" max="1" width="5.140625" customWidth="1"/>
    <col min="2" max="2" width="4.85546875" style="8" bestFit="1" customWidth="1"/>
    <col min="3" max="3" width="6.5703125" bestFit="1" customWidth="1"/>
    <col min="4" max="4" width="8.7109375" bestFit="1" customWidth="1"/>
    <col min="5" max="5" width="5.140625" bestFit="1" customWidth="1"/>
    <col min="6" max="7" width="5" style="17" bestFit="1" customWidth="1"/>
    <col min="8" max="11" width="4.7109375" style="8" bestFit="1" customWidth="1"/>
    <col min="12" max="12" width="5" style="8" bestFit="1" customWidth="1"/>
    <col min="13" max="14" width="4.7109375" style="8" bestFit="1" customWidth="1"/>
    <col min="15" max="15" width="3.85546875" style="8" bestFit="1" customWidth="1"/>
    <col min="16" max="16" width="6.28515625" style="8" bestFit="1" customWidth="1"/>
    <col min="17" max="18" width="4" style="8" bestFit="1" customWidth="1"/>
    <col min="19" max="19" width="3.85546875" style="8" bestFit="1" customWidth="1"/>
    <col min="20" max="20" width="4.140625" style="8" bestFit="1" customWidth="1"/>
    <col min="21" max="21" width="3.85546875" style="8" bestFit="1" customWidth="1"/>
    <col min="22" max="22" width="4.7109375" style="8" bestFit="1" customWidth="1"/>
    <col min="23" max="23" width="7.42578125" style="17" bestFit="1" customWidth="1"/>
    <col min="24" max="26" width="5.85546875" style="8" bestFit="1" customWidth="1"/>
    <col min="27" max="27" width="5" style="8" bestFit="1" customWidth="1"/>
    <col min="28" max="28" width="5.7109375" style="8" bestFit="1" customWidth="1"/>
    <col min="29" max="31" width="5" style="8" bestFit="1" customWidth="1"/>
    <col min="32" max="32" width="5.28515625" style="8" bestFit="1" customWidth="1"/>
    <col min="33" max="33" width="6.7109375" bestFit="1" customWidth="1"/>
  </cols>
  <sheetData>
    <row r="1" spans="1:33" ht="14" thickBot="1">
      <c r="A1" s="20" t="s">
        <v>14</v>
      </c>
    </row>
    <row r="2" spans="1:33" s="24" customFormat="1" ht="14">
      <c r="A2" s="106" t="s">
        <v>76</v>
      </c>
      <c r="B2" s="109" t="s">
        <v>76</v>
      </c>
      <c r="C2" s="106" t="s">
        <v>175</v>
      </c>
      <c r="D2" s="107" t="s">
        <v>305</v>
      </c>
      <c r="E2" s="107" t="s">
        <v>177</v>
      </c>
      <c r="F2" s="108" t="s">
        <v>127</v>
      </c>
      <c r="G2" s="108" t="s">
        <v>130</v>
      </c>
      <c r="H2" s="109" t="s">
        <v>131</v>
      </c>
      <c r="I2" s="109" t="s">
        <v>133</v>
      </c>
      <c r="J2" s="109" t="s">
        <v>303</v>
      </c>
      <c r="K2" s="109" t="s">
        <v>304</v>
      </c>
      <c r="L2" s="109" t="s">
        <v>56</v>
      </c>
      <c r="M2" s="109" t="s">
        <v>278</v>
      </c>
      <c r="N2" s="109" t="s">
        <v>279</v>
      </c>
      <c r="O2" s="131" t="s">
        <v>68</v>
      </c>
      <c r="P2" s="109" t="s">
        <v>231</v>
      </c>
      <c r="Q2" s="109" t="s">
        <v>232</v>
      </c>
      <c r="R2" s="109" t="s">
        <v>233</v>
      </c>
      <c r="S2" s="109" t="s">
        <v>57</v>
      </c>
      <c r="T2" s="132" t="s">
        <v>315</v>
      </c>
      <c r="U2" s="109" t="s">
        <v>67</v>
      </c>
      <c r="V2" s="109" t="s">
        <v>234</v>
      </c>
      <c r="W2" s="108" t="s">
        <v>186</v>
      </c>
      <c r="X2" s="109" t="s">
        <v>187</v>
      </c>
      <c r="Y2" s="109" t="s">
        <v>189</v>
      </c>
      <c r="Z2" s="109" t="s">
        <v>188</v>
      </c>
      <c r="AA2" s="111" t="s">
        <v>282</v>
      </c>
      <c r="AB2" s="111" t="s">
        <v>281</v>
      </c>
      <c r="AC2" s="111" t="s">
        <v>208</v>
      </c>
      <c r="AD2" s="111" t="s">
        <v>155</v>
      </c>
      <c r="AE2" s="111" t="s">
        <v>173</v>
      </c>
      <c r="AF2" s="111" t="s">
        <v>125</v>
      </c>
      <c r="AG2" s="110" t="s">
        <v>41</v>
      </c>
    </row>
    <row r="3" spans="1:33" s="24" customFormat="1" ht="15" thickBot="1">
      <c r="A3" s="4" t="s">
        <v>58</v>
      </c>
      <c r="B3" s="7" t="s">
        <v>60</v>
      </c>
      <c r="C3" s="4" t="s">
        <v>115</v>
      </c>
      <c r="D3" s="37" t="s">
        <v>110</v>
      </c>
      <c r="E3" s="37" t="s">
        <v>110</v>
      </c>
      <c r="F3" s="48" t="s">
        <v>39</v>
      </c>
      <c r="G3" s="48" t="s">
        <v>39</v>
      </c>
      <c r="H3" s="50" t="s">
        <v>39</v>
      </c>
      <c r="I3" s="50" t="s">
        <v>39</v>
      </c>
      <c r="J3" s="50" t="s">
        <v>39</v>
      </c>
      <c r="K3" s="50" t="s">
        <v>39</v>
      </c>
      <c r="L3" s="50" t="s">
        <v>39</v>
      </c>
      <c r="M3" s="50" t="s">
        <v>39</v>
      </c>
      <c r="N3" s="50" t="s">
        <v>39</v>
      </c>
      <c r="O3" s="50" t="s">
        <v>39</v>
      </c>
      <c r="P3" s="50" t="s">
        <v>39</v>
      </c>
      <c r="Q3" s="50" t="s">
        <v>39</v>
      </c>
      <c r="R3" s="50" t="s">
        <v>39</v>
      </c>
      <c r="S3" s="50" t="s">
        <v>39</v>
      </c>
      <c r="T3" s="50" t="s">
        <v>39</v>
      </c>
      <c r="U3" s="50" t="s">
        <v>39</v>
      </c>
      <c r="V3" s="50" t="s">
        <v>39</v>
      </c>
      <c r="W3" s="11" t="s">
        <v>271</v>
      </c>
      <c r="X3" s="7" t="s">
        <v>271</v>
      </c>
      <c r="Y3" s="7" t="s">
        <v>271</v>
      </c>
      <c r="Z3" s="7" t="s">
        <v>271</v>
      </c>
      <c r="AA3" s="7" t="s">
        <v>118</v>
      </c>
      <c r="AB3" s="7" t="s">
        <v>118</v>
      </c>
      <c r="AC3" s="7" t="s">
        <v>118</v>
      </c>
      <c r="AD3" s="7" t="s">
        <v>118</v>
      </c>
      <c r="AE3" s="7" t="s">
        <v>118</v>
      </c>
      <c r="AF3" s="7" t="s">
        <v>118</v>
      </c>
      <c r="AG3" s="4"/>
    </row>
    <row r="4" spans="1:33" s="20" customFormat="1" thickTop="1">
      <c r="A4" s="20">
        <v>180</v>
      </c>
      <c r="B4" s="35">
        <v>54.878048780487809</v>
      </c>
      <c r="C4" s="20">
        <v>393</v>
      </c>
      <c r="D4" s="21">
        <v>0.18714285714285714</v>
      </c>
      <c r="E4" s="21">
        <v>0.31285714285714283</v>
      </c>
      <c r="F4" s="34">
        <v>167.17557251908397</v>
      </c>
      <c r="G4" s="34">
        <v>44.803053435114506</v>
      </c>
      <c r="H4" s="35">
        <v>4.5137404580152678</v>
      </c>
      <c r="I4" s="35">
        <v>1.7352824427480915</v>
      </c>
      <c r="J4" s="35">
        <v>0.16717557251908396</v>
      </c>
      <c r="K4" s="35">
        <v>0.47979389312977089</v>
      </c>
      <c r="L4" s="35">
        <v>0.83754961832061059</v>
      </c>
      <c r="M4" s="35">
        <v>0.1857320610687023</v>
      </c>
      <c r="N4" s="35">
        <v>0.38951908396946566</v>
      </c>
      <c r="O4" s="35">
        <v>5.6839694656488554E-2</v>
      </c>
      <c r="P4" s="35">
        <v>0</v>
      </c>
      <c r="Q4" s="35">
        <v>0.20395419847328244</v>
      </c>
      <c r="R4" s="35">
        <v>0.13039694656488549</v>
      </c>
      <c r="S4" s="35">
        <v>0.1387557251908397</v>
      </c>
      <c r="T4" s="35">
        <v>0.16717557251908396</v>
      </c>
      <c r="U4" s="35">
        <v>0.10532061068702289</v>
      </c>
      <c r="V4" s="35">
        <v>1.5179541984732825</v>
      </c>
      <c r="W4" s="34">
        <v>7.1696094168004283</v>
      </c>
      <c r="X4" s="35">
        <v>0.348432055749129</v>
      </c>
      <c r="Y4" s="35">
        <v>0.47682403433476395</v>
      </c>
      <c r="Z4" s="35">
        <v>0.26800000000000002</v>
      </c>
      <c r="AA4" s="35"/>
      <c r="AB4" s="35"/>
      <c r="AC4" s="35"/>
      <c r="AD4" s="35"/>
      <c r="AE4" s="35"/>
      <c r="AF4" s="35"/>
      <c r="AG4" s="105"/>
    </row>
    <row r="5" spans="1:33" s="20" customFormat="1" ht="12">
      <c r="A5" s="20">
        <v>240</v>
      </c>
      <c r="B5" s="35">
        <v>73.170731707317074</v>
      </c>
      <c r="C5" s="20">
        <v>548</v>
      </c>
      <c r="D5" s="21">
        <v>0.26095238095238094</v>
      </c>
      <c r="E5" s="21">
        <v>0.23904761904761906</v>
      </c>
      <c r="F5" s="34">
        <v>119.08759124087594</v>
      </c>
      <c r="G5" s="34">
        <v>897.64562043795627</v>
      </c>
      <c r="H5" s="35">
        <v>11.359124087591242</v>
      </c>
      <c r="I5" s="35">
        <v>0.82811678832116797</v>
      </c>
      <c r="J5" s="35">
        <v>8.5193430656934313E-2</v>
      </c>
      <c r="K5" s="35">
        <v>0.16031021897810219</v>
      </c>
      <c r="L5" s="35">
        <v>0.20611313868613143</v>
      </c>
      <c r="M5" s="35">
        <v>5.6795620437956211E-2</v>
      </c>
      <c r="N5" s="35">
        <v>0.11175912408759126</v>
      </c>
      <c r="O5" s="35">
        <v>7.6948905109489069E-2</v>
      </c>
      <c r="P5" s="35">
        <v>0</v>
      </c>
      <c r="Q5" s="35">
        <v>0</v>
      </c>
      <c r="R5" s="35">
        <v>5.3131386861313877E-2</v>
      </c>
      <c r="S5" s="35">
        <v>4.1222627737226285E-2</v>
      </c>
      <c r="T5" s="35">
        <v>1.8321167883211681E-3</v>
      </c>
      <c r="U5" s="35">
        <v>2.8397810218978106E-2</v>
      </c>
      <c r="V5" s="35">
        <v>0.22077007299270074</v>
      </c>
      <c r="W5" s="34">
        <v>73.654539987973493</v>
      </c>
      <c r="X5" s="35">
        <v>0.53142857142857147</v>
      </c>
      <c r="Y5" s="35">
        <v>0.50819672131147542</v>
      </c>
      <c r="Z5" s="35">
        <v>7.537692307692307</v>
      </c>
      <c r="AA5" s="35">
        <v>-83.8</v>
      </c>
      <c r="AB5" s="35">
        <v>-25</v>
      </c>
      <c r="AC5" s="35"/>
      <c r="AD5" s="35"/>
      <c r="AE5" s="35"/>
      <c r="AF5" s="35"/>
      <c r="AG5" s="105">
        <f>(AB5+1000)/(AA5+1000)</f>
        <v>1.0641781270464963</v>
      </c>
    </row>
    <row r="6" spans="1:33" s="20" customFormat="1" ht="12">
      <c r="A6" s="20">
        <v>300</v>
      </c>
      <c r="B6" s="35">
        <v>91.463414634146346</v>
      </c>
      <c r="C6" s="20">
        <v>519</v>
      </c>
      <c r="D6" s="21">
        <v>0.24714285714285714</v>
      </c>
      <c r="E6" s="21">
        <v>0.25285714285714289</v>
      </c>
      <c r="F6" s="34">
        <v>81.849710982658976</v>
      </c>
      <c r="G6" s="34">
        <v>1866.8895953757228</v>
      </c>
      <c r="H6" s="35">
        <v>8.3895953757225428</v>
      </c>
      <c r="I6" s="35">
        <v>0.85328323699421971</v>
      </c>
      <c r="J6" s="35">
        <v>0.10845086705202314</v>
      </c>
      <c r="K6" s="35">
        <v>0.10333526011560697</v>
      </c>
      <c r="L6" s="35">
        <v>0.10947398843930638</v>
      </c>
      <c r="M6" s="35">
        <v>0.18825433526011562</v>
      </c>
      <c r="N6" s="35">
        <v>0.1237976878612717</v>
      </c>
      <c r="O6" s="35">
        <v>7.775722543352602E-2</v>
      </c>
      <c r="P6" s="35">
        <v>0</v>
      </c>
      <c r="Q6" s="35">
        <v>0</v>
      </c>
      <c r="R6" s="35">
        <v>5.1156069364161859E-2</v>
      </c>
      <c r="S6" s="35">
        <v>4.6040462427745669E-2</v>
      </c>
      <c r="T6" s="35">
        <v>6.1387283236994231E-2</v>
      </c>
      <c r="U6" s="35">
        <v>4.6040462427745669E-2</v>
      </c>
      <c r="V6" s="35">
        <v>0.27215028901734112</v>
      </c>
      <c r="W6" s="34">
        <v>201.98140358645125</v>
      </c>
      <c r="X6" s="35">
        <v>1.0495049504950493</v>
      </c>
      <c r="Y6" s="35">
        <v>1.5206611570247932</v>
      </c>
      <c r="Z6" s="35">
        <v>22.80875</v>
      </c>
      <c r="AA6" s="35"/>
      <c r="AB6" s="35"/>
      <c r="AC6" s="35"/>
      <c r="AD6" s="35"/>
      <c r="AE6" s="35"/>
      <c r="AF6" s="35"/>
    </row>
    <row r="7" spans="1:33" s="20" customFormat="1" ht="12">
      <c r="A7" s="20">
        <v>360</v>
      </c>
      <c r="B7" s="35">
        <v>109.75609756097562</v>
      </c>
      <c r="C7" s="20">
        <v>527</v>
      </c>
      <c r="D7" s="21">
        <v>0.25095238095238093</v>
      </c>
      <c r="E7" s="21">
        <v>0.24904761904761907</v>
      </c>
      <c r="F7" s="34">
        <v>129.01328273244783</v>
      </c>
      <c r="G7" s="34">
        <v>983.57741935483887</v>
      </c>
      <c r="H7" s="35">
        <v>6.5499051233396601</v>
      </c>
      <c r="I7" s="35">
        <v>0.78797343453510449</v>
      </c>
      <c r="J7" s="35">
        <v>7.7407969639468707E-2</v>
      </c>
      <c r="K7" s="35">
        <v>0.10718026565464897</v>
      </c>
      <c r="L7" s="35">
        <v>0.13099810246679319</v>
      </c>
      <c r="M7" s="35">
        <v>0.146876660341556</v>
      </c>
      <c r="N7" s="35">
        <v>0.12305882352941178</v>
      </c>
      <c r="O7" s="35">
        <v>8.2370018975332082E-2</v>
      </c>
      <c r="P7" s="35">
        <v>9.9240986717267577E-4</v>
      </c>
      <c r="Q7" s="35">
        <v>1.2901328273244785E-2</v>
      </c>
      <c r="R7" s="35">
        <v>1.4886148007590135E-2</v>
      </c>
      <c r="S7" s="35">
        <v>4.5650853889943083E-2</v>
      </c>
      <c r="T7" s="35">
        <v>5.855218216318786E-2</v>
      </c>
      <c r="U7" s="35">
        <v>3.3741935483870972E-2</v>
      </c>
      <c r="V7" s="35">
        <v>0.293753320683112</v>
      </c>
      <c r="W7" s="34">
        <v>134.04111441709492</v>
      </c>
      <c r="X7" s="35">
        <v>0.72222222222222232</v>
      </c>
      <c r="Y7" s="35">
        <v>1.1935483870967742</v>
      </c>
      <c r="Z7" s="35">
        <v>7.6238461538461539</v>
      </c>
      <c r="AA7" s="35">
        <v>-83.1</v>
      </c>
      <c r="AB7" s="35">
        <v>-7.6</v>
      </c>
      <c r="AC7" s="35"/>
      <c r="AD7" s="35"/>
      <c r="AE7" s="35"/>
      <c r="AF7" s="35"/>
      <c r="AG7" s="105">
        <f>(AB7+1000)/(AA7+1000)</f>
        <v>1.0823426764096411</v>
      </c>
    </row>
    <row r="8" spans="1:33" s="20" customFormat="1" ht="12">
      <c r="A8" s="20">
        <v>420</v>
      </c>
      <c r="B8" s="35">
        <v>128.04878048780489</v>
      </c>
      <c r="C8" s="20">
        <v>482</v>
      </c>
      <c r="D8" s="21">
        <v>0.22952380952380952</v>
      </c>
      <c r="E8" s="21">
        <v>0.27047619047619048</v>
      </c>
      <c r="F8" s="34">
        <v>70.705394190871374</v>
      </c>
      <c r="G8" s="34">
        <v>5809.1551867219923</v>
      </c>
      <c r="H8" s="35">
        <v>20.858091286307054</v>
      </c>
      <c r="I8" s="35">
        <v>0.99930290456431536</v>
      </c>
      <c r="J8" s="35">
        <v>0.12137759336099584</v>
      </c>
      <c r="K8" s="35">
        <v>8.8381742738589217E-2</v>
      </c>
      <c r="L8" s="35">
        <v>0.13669709543568465</v>
      </c>
      <c r="M8" s="35">
        <v>0.12726970954356848</v>
      </c>
      <c r="N8" s="35">
        <v>0.12019917012448132</v>
      </c>
      <c r="O8" s="35">
        <v>0</v>
      </c>
      <c r="P8" s="35">
        <v>4.7136929460580915E-3</v>
      </c>
      <c r="Q8" s="35">
        <v>7.777593360995852E-2</v>
      </c>
      <c r="R8" s="35">
        <v>3.535269709543569E-2</v>
      </c>
      <c r="S8" s="35">
        <v>3.7709543568464732E-2</v>
      </c>
      <c r="T8" s="35">
        <v>3.299585062240664E-2</v>
      </c>
      <c r="U8" s="35">
        <v>4.2423236514522823E-2</v>
      </c>
      <c r="V8" s="35">
        <v>0.44073029045643158</v>
      </c>
      <c r="W8" s="34">
        <v>265.77528574509381</v>
      </c>
      <c r="X8" s="35">
        <v>1.3733333333333331</v>
      </c>
      <c r="Y8" s="35">
        <v>1.0588235294117649</v>
      </c>
      <c r="Z8" s="35">
        <v>82.16</v>
      </c>
      <c r="AA8" s="35"/>
      <c r="AB8" s="35"/>
      <c r="AC8" s="35"/>
      <c r="AD8" s="35"/>
      <c r="AE8" s="35"/>
      <c r="AF8" s="35"/>
    </row>
    <row r="9" spans="1:33" s="20" customFormat="1" ht="12">
      <c r="A9" s="20">
        <v>480</v>
      </c>
      <c r="B9" s="35">
        <v>146.34146341463415</v>
      </c>
      <c r="C9" s="20">
        <v>711</v>
      </c>
      <c r="D9" s="21">
        <v>0.33857142857142858</v>
      </c>
      <c r="E9" s="21">
        <v>0.16142857142857142</v>
      </c>
      <c r="F9" s="34">
        <v>157.34177215189874</v>
      </c>
      <c r="G9" s="34">
        <v>12271.990717299577</v>
      </c>
      <c r="H9" s="35">
        <v>19.691561181434597</v>
      </c>
      <c r="I9" s="35">
        <v>0.8224683544303798</v>
      </c>
      <c r="J9" s="35">
        <v>0.22552320675105483</v>
      </c>
      <c r="K9" s="35">
        <v>0.19691561181434597</v>
      </c>
      <c r="L9" s="35">
        <v>6.7704641350210967E-2</v>
      </c>
      <c r="M9" s="35">
        <v>0.21789451476793248</v>
      </c>
      <c r="N9" s="35">
        <v>0.14971308016877635</v>
      </c>
      <c r="O9" s="35">
        <v>5.3400843881856536E-2</v>
      </c>
      <c r="P9" s="35">
        <v>3.3375527426160335E-3</v>
      </c>
      <c r="Q9" s="35">
        <v>0.16401687763713077</v>
      </c>
      <c r="R9" s="35">
        <v>4.0527426160337554E-2</v>
      </c>
      <c r="S9" s="35">
        <v>6.1506329113924049E-2</v>
      </c>
      <c r="T9" s="35">
        <v>7.3902953586497885E-2</v>
      </c>
      <c r="U9" s="35">
        <v>6.0552742616033751E-2</v>
      </c>
      <c r="V9" s="35">
        <v>0.71566666666666656</v>
      </c>
      <c r="W9" s="34">
        <v>598.22428820453229</v>
      </c>
      <c r="X9" s="35">
        <v>1.1452784503631961</v>
      </c>
      <c r="Y9" s="35">
        <v>1.4554140127388535</v>
      </c>
      <c r="Z9" s="35">
        <v>77.995757575757565</v>
      </c>
      <c r="AA9" s="35">
        <v>-69.8</v>
      </c>
      <c r="AB9" s="35">
        <v>-10.3</v>
      </c>
      <c r="AC9" s="35"/>
      <c r="AD9" s="35"/>
      <c r="AE9" s="35"/>
      <c r="AF9" s="35"/>
      <c r="AG9" s="105">
        <f>(AB9+1000)/(AA9+1000)</f>
        <v>1.0639647387658568</v>
      </c>
    </row>
    <row r="10" spans="1:33" s="20" customFormat="1" ht="12">
      <c r="A10" s="20">
        <v>540</v>
      </c>
      <c r="B10" s="35">
        <v>164.63414634146343</v>
      </c>
      <c r="C10" s="20">
        <v>487</v>
      </c>
      <c r="D10" s="21">
        <v>0.23190476190476189</v>
      </c>
      <c r="E10" s="21">
        <v>0.26809523809523811</v>
      </c>
      <c r="F10" s="34">
        <v>473.98357289527723</v>
      </c>
      <c r="G10" s="34">
        <v>7553.3328542094459</v>
      </c>
      <c r="H10" s="35">
        <v>19.074948665297743</v>
      </c>
      <c r="I10" s="35">
        <v>0.84854620123203295</v>
      </c>
      <c r="J10" s="35">
        <v>0.12947843942505136</v>
      </c>
      <c r="K10" s="35">
        <v>0.19074948665297745</v>
      </c>
      <c r="L10" s="35">
        <v>0.29826283367556478</v>
      </c>
      <c r="M10" s="35">
        <v>0.11907392197125256</v>
      </c>
      <c r="N10" s="35">
        <v>0.15259958932238193</v>
      </c>
      <c r="O10" s="35">
        <v>0.10866940451745381</v>
      </c>
      <c r="P10" s="35">
        <v>5.7802874743326498E-3</v>
      </c>
      <c r="Q10" s="35">
        <v>2.8901437371663247E-2</v>
      </c>
      <c r="R10" s="35">
        <v>0</v>
      </c>
      <c r="S10" s="35">
        <v>2.7745379876796716E-2</v>
      </c>
      <c r="T10" s="35">
        <v>6.4739219712525678E-2</v>
      </c>
      <c r="U10" s="35">
        <v>2.8901437371663247E-2</v>
      </c>
      <c r="V10" s="35">
        <v>0.70519507186858321</v>
      </c>
      <c r="W10" s="34">
        <v>379.11686201694323</v>
      </c>
      <c r="X10" s="35">
        <v>0.67878787878787883</v>
      </c>
      <c r="Y10" s="35">
        <v>0.78030303030303028</v>
      </c>
      <c r="Z10" s="35">
        <v>15.935853658536585</v>
      </c>
      <c r="AA10" s="35"/>
      <c r="AB10" s="35"/>
      <c r="AC10" s="35"/>
      <c r="AD10" s="35"/>
      <c r="AE10" s="35"/>
      <c r="AF10" s="35"/>
    </row>
    <row r="11" spans="1:33" s="20" customFormat="1" ht="12">
      <c r="A11" s="20">
        <v>600</v>
      </c>
      <c r="B11" s="35">
        <v>182.92682926829269</v>
      </c>
      <c r="C11" s="20">
        <v>562</v>
      </c>
      <c r="D11" s="21">
        <v>0.26761904761904759</v>
      </c>
      <c r="E11" s="21">
        <v>0.23238095238095241</v>
      </c>
      <c r="F11" s="34">
        <v>243.13167259786482</v>
      </c>
      <c r="G11" s="34">
        <v>5705.6056939501786</v>
      </c>
      <c r="H11" s="35">
        <v>19.01637010676157</v>
      </c>
      <c r="I11" s="35">
        <v>0.94647686832740241</v>
      </c>
      <c r="J11" s="35">
        <v>0.13632740213523134</v>
      </c>
      <c r="K11" s="35">
        <v>0.24486832740213527</v>
      </c>
      <c r="L11" s="35">
        <v>0.2179501779359431</v>
      </c>
      <c r="M11" s="35">
        <v>0.1354590747330961</v>
      </c>
      <c r="N11" s="35">
        <v>0.164982206405694</v>
      </c>
      <c r="O11" s="35">
        <v>4.0811387900355878E-2</v>
      </c>
      <c r="P11" s="35">
        <v>0</v>
      </c>
      <c r="Q11" s="35">
        <v>9.2042704626334543E-2</v>
      </c>
      <c r="R11" s="35">
        <v>0</v>
      </c>
      <c r="S11" s="35">
        <v>5.2099644128113888E-2</v>
      </c>
      <c r="T11" s="35">
        <v>7.9017793594306066E-2</v>
      </c>
      <c r="U11" s="35">
        <v>2.4313167259786484E-2</v>
      </c>
      <c r="V11" s="35">
        <v>0</v>
      </c>
      <c r="W11" s="34">
        <v>285.81122227055238</v>
      </c>
      <c r="X11" s="35">
        <v>0.55673758865248224</v>
      </c>
      <c r="Y11" s="35">
        <v>0.82105263157894715</v>
      </c>
      <c r="Z11" s="35">
        <v>23.467142857142854</v>
      </c>
      <c r="AA11" s="35">
        <v>-65.099999999999994</v>
      </c>
      <c r="AB11" s="35">
        <v>-9.1</v>
      </c>
      <c r="AC11" s="35"/>
      <c r="AD11" s="35"/>
      <c r="AE11" s="35"/>
      <c r="AF11" s="35"/>
      <c r="AG11" s="105">
        <f>(AB11+1000)/(AA11+1000)</f>
        <v>1.059899454487111</v>
      </c>
    </row>
    <row r="12" spans="1:33" s="20" customFormat="1" ht="12">
      <c r="A12" s="20">
        <v>660</v>
      </c>
      <c r="B12" s="35">
        <v>201.21951219512195</v>
      </c>
      <c r="C12" s="20">
        <v>481</v>
      </c>
      <c r="D12" s="21">
        <v>0.22904761904761903</v>
      </c>
      <c r="E12" s="21">
        <v>0.27095238095238094</v>
      </c>
      <c r="F12" s="34">
        <v>141.95426195426197</v>
      </c>
      <c r="G12" s="34">
        <v>6068.0715176715184</v>
      </c>
      <c r="H12" s="35">
        <v>17.980873180873179</v>
      </c>
      <c r="I12" s="35">
        <v>0.89904365904365902</v>
      </c>
      <c r="J12" s="35">
        <v>0.10764864864864866</v>
      </c>
      <c r="K12" s="35">
        <v>0.18927234927234929</v>
      </c>
      <c r="L12" s="35">
        <v>0.27917671517671516</v>
      </c>
      <c r="M12" s="35">
        <v>0.10055093555093556</v>
      </c>
      <c r="N12" s="35">
        <v>7.6891891891891898E-2</v>
      </c>
      <c r="O12" s="35">
        <v>5.6781704781704787E-2</v>
      </c>
      <c r="P12" s="35">
        <v>0</v>
      </c>
      <c r="Q12" s="35">
        <v>0</v>
      </c>
      <c r="R12" s="35">
        <v>7.6891891891891898E-2</v>
      </c>
      <c r="S12" s="35">
        <v>3.3122661122661129E-2</v>
      </c>
      <c r="T12" s="35">
        <v>6.0330561330561326E-2</v>
      </c>
      <c r="U12" s="35">
        <v>4.3769230769230769E-2</v>
      </c>
      <c r="V12" s="35">
        <v>0.39628898128898132</v>
      </c>
      <c r="W12" s="34">
        <v>321.40350877192992</v>
      </c>
      <c r="X12" s="35">
        <v>0.56874999999999998</v>
      </c>
      <c r="Y12" s="35">
        <v>1.3076923076923077</v>
      </c>
      <c r="Z12" s="35">
        <v>42.74666666666667</v>
      </c>
      <c r="AA12" s="35"/>
      <c r="AB12" s="35"/>
      <c r="AC12" s="35"/>
      <c r="AD12" s="35"/>
      <c r="AE12" s="35"/>
      <c r="AF12" s="35"/>
    </row>
    <row r="13" spans="1:33" s="20" customFormat="1" ht="12">
      <c r="A13" s="20">
        <v>720</v>
      </c>
      <c r="B13" s="35">
        <v>219.51219512195124</v>
      </c>
      <c r="C13" s="20">
        <v>565</v>
      </c>
      <c r="D13" s="21">
        <v>0.26904761904761904</v>
      </c>
      <c r="E13" s="21">
        <v>0.23095238095238096</v>
      </c>
      <c r="F13" s="34">
        <v>274.69026548672571</v>
      </c>
      <c r="G13" s="34">
        <v>3113.0132743362838</v>
      </c>
      <c r="H13" s="35">
        <v>10.129203539823012</v>
      </c>
      <c r="I13" s="35">
        <v>0.81462831858407081</v>
      </c>
      <c r="J13" s="35">
        <v>0.13562831858407082</v>
      </c>
      <c r="K13" s="35">
        <v>0.1201769911504425</v>
      </c>
      <c r="L13" s="35">
        <v>0.11245132743362835</v>
      </c>
      <c r="M13" s="35">
        <v>0.12790265486725663</v>
      </c>
      <c r="N13" s="35">
        <v>0.13734513274336282</v>
      </c>
      <c r="O13" s="35">
        <v>5.9230088495575234E-2</v>
      </c>
      <c r="P13" s="35">
        <v>3.4336283185840712E-3</v>
      </c>
      <c r="Q13" s="35">
        <v>0</v>
      </c>
      <c r="R13" s="35">
        <v>0.10815929203539824</v>
      </c>
      <c r="S13" s="35">
        <v>4.549557522123894E-2</v>
      </c>
      <c r="T13" s="35">
        <v>6.0088495575221251E-2</v>
      </c>
      <c r="U13" s="35">
        <v>4.2920353982300895E-2</v>
      </c>
      <c r="V13" s="35">
        <v>0.69445132743362847</v>
      </c>
      <c r="W13" s="34">
        <v>284.4536826417758</v>
      </c>
      <c r="X13" s="35">
        <v>1.1285714285714286</v>
      </c>
      <c r="Y13" s="35">
        <v>0.93125000000000002</v>
      </c>
      <c r="Z13" s="35">
        <v>11.332812499999999</v>
      </c>
      <c r="AA13" s="35">
        <v>-67.7</v>
      </c>
      <c r="AB13" s="35">
        <v>-13.7</v>
      </c>
      <c r="AC13" s="35"/>
      <c r="AD13" s="35"/>
      <c r="AE13" s="35"/>
      <c r="AF13" s="35"/>
      <c r="AG13" s="105">
        <f>(AB13+1000)/(AA13+1000)</f>
        <v>1.0579212699774752</v>
      </c>
    </row>
    <row r="14" spans="1:33" s="20" customFormat="1" ht="12">
      <c r="A14" s="20">
        <v>780</v>
      </c>
      <c r="B14" s="35">
        <v>237.80487804878049</v>
      </c>
      <c r="C14" s="20">
        <v>387</v>
      </c>
      <c r="D14" s="21">
        <v>0.18428571428571427</v>
      </c>
      <c r="E14" s="21">
        <v>0.31571428571428573</v>
      </c>
      <c r="F14" s="34">
        <v>2518.3720930232562</v>
      </c>
      <c r="G14" s="34">
        <v>1405.4914728682172</v>
      </c>
      <c r="H14" s="35">
        <v>8.3945736434108547</v>
      </c>
      <c r="I14" s="35">
        <v>0.77093023255813953</v>
      </c>
      <c r="J14" s="35">
        <v>9.4224806201550396E-2</v>
      </c>
      <c r="K14" s="35">
        <v>9.2511627906976757E-2</v>
      </c>
      <c r="L14" s="35">
        <v>0.15075968992248062</v>
      </c>
      <c r="M14" s="35">
        <v>6.5100775193798449E-2</v>
      </c>
      <c r="N14" s="35">
        <v>0.18159689922480621</v>
      </c>
      <c r="O14" s="35">
        <v>7.8806201550387603E-2</v>
      </c>
      <c r="P14" s="35">
        <v>0</v>
      </c>
      <c r="Q14" s="35">
        <v>0</v>
      </c>
      <c r="R14" s="35">
        <v>5.8248062015503886E-2</v>
      </c>
      <c r="S14" s="35">
        <v>3.7689922480620155E-2</v>
      </c>
      <c r="T14" s="35">
        <v>1.8844961240310078E-2</v>
      </c>
      <c r="U14" s="35">
        <v>5.1395348837209309E-2</v>
      </c>
      <c r="V14" s="35">
        <v>5.3108527131782948E-2</v>
      </c>
      <c r="W14" s="34">
        <v>153.34579439252335</v>
      </c>
      <c r="X14" s="35">
        <v>1.0185185185185184</v>
      </c>
      <c r="Y14" s="35">
        <v>0.35849056603773582</v>
      </c>
      <c r="Z14" s="35">
        <v>0.55809523809523809</v>
      </c>
      <c r="AA14" s="35"/>
      <c r="AB14" s="35"/>
      <c r="AC14" s="35"/>
      <c r="AD14" s="35"/>
      <c r="AE14" s="35"/>
      <c r="AF14" s="35"/>
    </row>
    <row r="15" spans="1:33" s="20" customFormat="1" ht="12">
      <c r="A15" s="20">
        <v>840</v>
      </c>
      <c r="B15" s="35">
        <v>256.09756097560978</v>
      </c>
      <c r="C15" s="20">
        <v>469</v>
      </c>
      <c r="D15" s="21">
        <v>0.22333333333333333</v>
      </c>
      <c r="E15" s="21">
        <v>0.27666666666666667</v>
      </c>
      <c r="F15" s="34">
        <v>1548.5074626865671</v>
      </c>
      <c r="G15" s="34">
        <v>10606.037313432837</v>
      </c>
      <c r="H15" s="35">
        <v>18.705970149253734</v>
      </c>
      <c r="I15" s="35">
        <v>0.90928358208955229</v>
      </c>
      <c r="J15" s="35">
        <v>7.6805970149253736E-2</v>
      </c>
      <c r="K15" s="35">
        <v>9.7865671641791052E-2</v>
      </c>
      <c r="L15" s="35">
        <v>8.7955223880597011E-2</v>
      </c>
      <c r="M15" s="35">
        <v>6.8134328358208956E-2</v>
      </c>
      <c r="N15" s="35">
        <v>0.13998507462686569</v>
      </c>
      <c r="O15" s="35">
        <v>3.3447761194029854E-2</v>
      </c>
      <c r="P15" s="35">
        <v>0</v>
      </c>
      <c r="Q15" s="35">
        <v>0</v>
      </c>
      <c r="R15" s="35">
        <v>4.2119402985074633E-2</v>
      </c>
      <c r="S15" s="35">
        <v>2.7253731343283582E-2</v>
      </c>
      <c r="T15" s="35">
        <v>0</v>
      </c>
      <c r="U15" s="35">
        <v>0</v>
      </c>
      <c r="V15" s="35">
        <v>7.0611940298507467E-2</v>
      </c>
      <c r="W15" s="34">
        <v>540.70354932423891</v>
      </c>
      <c r="X15" s="35">
        <v>0.78481012658227844</v>
      </c>
      <c r="Y15" s="35">
        <v>0.48672566371681414</v>
      </c>
      <c r="Z15" s="35">
        <v>6.8492000000000006</v>
      </c>
      <c r="AA15" s="35">
        <v>-66.5</v>
      </c>
      <c r="AB15" s="35">
        <v>-25.1</v>
      </c>
      <c r="AC15" s="35"/>
      <c r="AD15" s="35"/>
      <c r="AE15" s="35"/>
      <c r="AF15" s="35"/>
      <c r="AG15" s="105">
        <f>(AB15+1000)/(AA15+1000)</f>
        <v>1.0443492233529728</v>
      </c>
    </row>
    <row r="16" spans="1:33" s="20" customFormat="1" ht="12">
      <c r="A16" s="20">
        <v>900</v>
      </c>
      <c r="B16" s="35">
        <v>274.39024390243907</v>
      </c>
      <c r="C16" s="20">
        <v>355</v>
      </c>
      <c r="D16" s="21">
        <v>0.16904761904761903</v>
      </c>
      <c r="E16" s="21">
        <v>0.330952380952381</v>
      </c>
      <c r="F16" s="34">
        <v>6069.0140845070446</v>
      </c>
      <c r="G16" s="34">
        <v>22673.836619718313</v>
      </c>
      <c r="H16" s="35">
        <v>41.112676056338039</v>
      </c>
      <c r="I16" s="35">
        <v>1.6582112676056342</v>
      </c>
      <c r="J16" s="35">
        <v>0.11550704225352115</v>
      </c>
      <c r="K16" s="35">
        <v>0.13508450704225355</v>
      </c>
      <c r="L16" s="35">
        <v>8.614084507042255E-2</v>
      </c>
      <c r="M16" s="35">
        <v>7.4394366197183107E-2</v>
      </c>
      <c r="N16" s="35">
        <v>0.12921126760563384</v>
      </c>
      <c r="O16" s="35">
        <v>3.3281690140845081E-2</v>
      </c>
      <c r="P16" s="35">
        <v>0</v>
      </c>
      <c r="Q16" s="35">
        <v>0</v>
      </c>
      <c r="R16" s="35">
        <v>5.0901408450704233E-2</v>
      </c>
      <c r="S16" s="35">
        <v>3.3281690140845081E-2</v>
      </c>
      <c r="T16" s="35">
        <v>1.5661971830985919E-2</v>
      </c>
      <c r="U16" s="35">
        <v>6.2647887323943677E-2</v>
      </c>
      <c r="V16" s="35">
        <v>0.27408450704225362</v>
      </c>
      <c r="W16" s="34">
        <v>530.12312903373447</v>
      </c>
      <c r="X16" s="35">
        <v>0.85507246376811596</v>
      </c>
      <c r="Y16" s="35">
        <v>0.57575757575757569</v>
      </c>
      <c r="Z16" s="35">
        <v>3.7359999999999993</v>
      </c>
      <c r="AA16" s="35"/>
      <c r="AB16" s="35"/>
      <c r="AC16" s="35"/>
      <c r="AD16" s="35"/>
      <c r="AE16" s="35"/>
      <c r="AF16" s="35"/>
    </row>
    <row r="17" spans="1:33" s="20" customFormat="1" ht="12">
      <c r="A17" s="20">
        <v>960</v>
      </c>
      <c r="B17" s="35">
        <v>292.6829268292683</v>
      </c>
      <c r="C17" s="20">
        <v>326</v>
      </c>
      <c r="D17" s="21">
        <v>0.15523809523809523</v>
      </c>
      <c r="E17" s="21">
        <v>0.34476190476190477</v>
      </c>
      <c r="F17" s="34">
        <v>14391.165644171781</v>
      </c>
      <c r="G17" s="34">
        <v>42366.436809815954</v>
      </c>
      <c r="H17" s="35">
        <v>74.620858895705538</v>
      </c>
      <c r="I17" s="35">
        <v>2.578417177914111</v>
      </c>
      <c r="J17" s="35">
        <v>0.21098159509202458</v>
      </c>
      <c r="K17" s="35">
        <v>0.38642944785276073</v>
      </c>
      <c r="L17" s="35">
        <v>8.6613496932515341E-2</v>
      </c>
      <c r="M17" s="35">
        <v>0.12436809815950921</v>
      </c>
      <c r="N17" s="35">
        <v>0.38420858895705523</v>
      </c>
      <c r="O17" s="35">
        <v>4.4417177914110439E-3</v>
      </c>
      <c r="P17" s="35">
        <v>0</v>
      </c>
      <c r="Q17" s="35">
        <v>0.14435582822085891</v>
      </c>
      <c r="R17" s="35">
        <v>0</v>
      </c>
      <c r="S17" s="35">
        <v>9.5496932515337418E-2</v>
      </c>
      <c r="T17" s="35">
        <v>0</v>
      </c>
      <c r="U17" s="35">
        <v>3.3312883435582828E-2</v>
      </c>
      <c r="V17" s="35">
        <v>0</v>
      </c>
      <c r="W17" s="34">
        <v>548.7931877679008</v>
      </c>
      <c r="X17" s="35">
        <v>0.54597701149425293</v>
      </c>
      <c r="Y17" s="35">
        <v>0.32369942196531792</v>
      </c>
      <c r="Z17" s="35">
        <v>2.9439197530864196</v>
      </c>
      <c r="AA17" s="35">
        <v>-59.2</v>
      </c>
      <c r="AB17" s="35">
        <v>-27.1</v>
      </c>
      <c r="AC17" s="35"/>
      <c r="AD17" s="35"/>
      <c r="AE17" s="35"/>
      <c r="AF17" s="35"/>
      <c r="AG17" s="105">
        <f>(AB17+1000)/(AA17+1000)</f>
        <v>1.0341198979591837</v>
      </c>
    </row>
    <row r="18" spans="1:33" s="20" customFormat="1" ht="12">
      <c r="A18" s="20">
        <v>1020</v>
      </c>
      <c r="B18" s="35">
        <v>310.97560975609758</v>
      </c>
      <c r="C18" s="20">
        <v>292</v>
      </c>
      <c r="D18" s="21">
        <v>0.13904761904761903</v>
      </c>
      <c r="E18" s="21">
        <v>0.36095238095238097</v>
      </c>
      <c r="F18" s="34">
        <v>6385.8904109589048</v>
      </c>
      <c r="G18" s="34">
        <v>10242.345205479454</v>
      </c>
      <c r="H18" s="35">
        <v>18.690410958904113</v>
      </c>
      <c r="I18" s="35">
        <v>4.2183219178082201</v>
      </c>
      <c r="J18" s="35">
        <v>0.26737671232876714</v>
      </c>
      <c r="K18" s="35">
        <v>0.24920547945205485</v>
      </c>
      <c r="L18" s="35">
        <v>0.12460273972602742</v>
      </c>
      <c r="M18" s="35">
        <v>0.21026712328767128</v>
      </c>
      <c r="N18" s="35">
        <v>0.23622602739726031</v>
      </c>
      <c r="O18" s="35">
        <v>7.0089041095890425E-2</v>
      </c>
      <c r="P18" s="35">
        <v>2.5958904109589045E-3</v>
      </c>
      <c r="Q18" s="35">
        <v>0.20767123287671238</v>
      </c>
      <c r="R18" s="35">
        <v>4.9321917808219186E-2</v>
      </c>
      <c r="S18" s="35">
        <v>8.8260273972602749E-2</v>
      </c>
      <c r="T18" s="35">
        <v>0.10643150684931509</v>
      </c>
      <c r="U18" s="35">
        <v>0.13758219178082193</v>
      </c>
      <c r="V18" s="35">
        <v>0.41274657534246578</v>
      </c>
      <c r="W18" s="34">
        <v>447.0934844192634</v>
      </c>
      <c r="X18" s="35">
        <v>1.0729166666666665</v>
      </c>
      <c r="Y18" s="35">
        <v>0.89010989010989017</v>
      </c>
      <c r="Z18" s="35">
        <v>1.6039024390243903</v>
      </c>
      <c r="AA18" s="35"/>
      <c r="AB18" s="35"/>
      <c r="AC18" s="35"/>
      <c r="AD18" s="35"/>
      <c r="AE18" s="35"/>
      <c r="AF18" s="35"/>
    </row>
    <row r="19" spans="1:33" s="20" customFormat="1" ht="12">
      <c r="A19" s="20">
        <v>1080</v>
      </c>
      <c r="B19" s="35">
        <v>329.26829268292687</v>
      </c>
      <c r="C19" s="20">
        <v>479</v>
      </c>
      <c r="D19" s="21">
        <v>0.22809523809523807</v>
      </c>
      <c r="E19" s="21">
        <v>0.27190476190476193</v>
      </c>
      <c r="F19" s="34">
        <v>2944.4050104384141</v>
      </c>
      <c r="G19" s="34">
        <v>7816.8588726513572</v>
      </c>
      <c r="H19" s="35">
        <v>18.000208768267225</v>
      </c>
      <c r="I19" s="35">
        <v>1.4066388308977036</v>
      </c>
      <c r="J19" s="35">
        <v>0.32305010438413367</v>
      </c>
      <c r="K19" s="35">
        <v>0.27059916492693115</v>
      </c>
      <c r="L19" s="35">
        <v>0.14185594989561587</v>
      </c>
      <c r="M19" s="35">
        <v>0.18834655532359085</v>
      </c>
      <c r="N19" s="35">
        <v>0.32424217118997922</v>
      </c>
      <c r="O19" s="35">
        <v>6.6755741127348653E-2</v>
      </c>
      <c r="P19" s="35">
        <v>3.5762004175365352E-3</v>
      </c>
      <c r="Q19" s="35">
        <v>0.10490187891440503</v>
      </c>
      <c r="R19" s="35">
        <v>0</v>
      </c>
      <c r="S19" s="35">
        <v>7.629227557411275E-2</v>
      </c>
      <c r="T19" s="35">
        <v>2.3841336116910233E-2</v>
      </c>
      <c r="U19" s="35">
        <v>4.0530271398747403E-2</v>
      </c>
      <c r="V19" s="35">
        <v>0.90835490605427993</v>
      </c>
      <c r="W19" s="34">
        <v>402.78869778869779</v>
      </c>
      <c r="X19" s="35">
        <v>1.1938325991189427</v>
      </c>
      <c r="Y19" s="35">
        <v>0.58088235294117641</v>
      </c>
      <c r="Z19" s="35">
        <v>2.6548178137651814</v>
      </c>
      <c r="AA19" s="35">
        <v>-57.6</v>
      </c>
      <c r="AB19" s="35">
        <v>-18.899999999999999</v>
      </c>
      <c r="AC19" s="35"/>
      <c r="AD19" s="35"/>
      <c r="AE19" s="35"/>
      <c r="AF19" s="35"/>
      <c r="AG19" s="105">
        <f>(AB19+1000)/(AA19+1000)</f>
        <v>1.0410653650254669</v>
      </c>
    </row>
    <row r="20" spans="1:33" s="20" customFormat="1" ht="12">
      <c r="A20" s="20">
        <v>1140</v>
      </c>
      <c r="B20" s="35">
        <v>347.5609756097561</v>
      </c>
      <c r="C20" s="20">
        <v>352</v>
      </c>
      <c r="D20" s="21">
        <v>0.16761904761904761</v>
      </c>
      <c r="E20" s="21">
        <v>0.33238095238095239</v>
      </c>
      <c r="F20" s="34">
        <v>2320.0568181818185</v>
      </c>
      <c r="G20" s="34">
        <v>10619.514772727272</v>
      </c>
      <c r="H20" s="35">
        <v>18.838068181818183</v>
      </c>
      <c r="I20" s="35">
        <v>1.5586022727272728</v>
      </c>
      <c r="J20" s="35">
        <v>0.21812500000000001</v>
      </c>
      <c r="K20" s="35">
        <v>0.2300227272727273</v>
      </c>
      <c r="L20" s="35">
        <v>0.16260227272727273</v>
      </c>
      <c r="M20" s="35">
        <v>0.18044886363636364</v>
      </c>
      <c r="N20" s="35">
        <v>0.36882954545454549</v>
      </c>
      <c r="O20" s="35">
        <v>6.1471590909090913E-2</v>
      </c>
      <c r="P20" s="35">
        <v>0</v>
      </c>
      <c r="Q20" s="35">
        <v>6.7420454545454561E-2</v>
      </c>
      <c r="R20" s="35">
        <v>2.9744318181818184E-2</v>
      </c>
      <c r="S20" s="35">
        <v>0.10113068181818183</v>
      </c>
      <c r="T20" s="35">
        <v>1.7846590909090909E-2</v>
      </c>
      <c r="U20" s="35">
        <v>3.6188920454545457</v>
      </c>
      <c r="V20" s="35">
        <v>0.51160227272727277</v>
      </c>
      <c r="W20" s="34">
        <v>520.64942640482195</v>
      </c>
      <c r="X20" s="35">
        <v>0.94827586206896552</v>
      </c>
      <c r="Y20" s="35">
        <v>0.48924731182795694</v>
      </c>
      <c r="Z20" s="35">
        <v>4.5772649572649566</v>
      </c>
      <c r="AA20" s="35"/>
      <c r="AB20" s="35"/>
      <c r="AC20" s="35"/>
      <c r="AD20" s="35"/>
      <c r="AE20" s="35"/>
      <c r="AF20" s="35"/>
    </row>
    <row r="21" spans="1:33" s="20" customFormat="1" ht="12">
      <c r="A21" s="20">
        <v>1200</v>
      </c>
      <c r="B21" s="35">
        <v>365.85365853658539</v>
      </c>
      <c r="C21" s="20">
        <v>350</v>
      </c>
      <c r="D21" s="21">
        <v>0.16666666666666666</v>
      </c>
      <c r="E21" s="21">
        <v>0.33333333333333337</v>
      </c>
      <c r="F21" s="34">
        <v>4100</v>
      </c>
      <c r="G21" s="34">
        <v>8086</v>
      </c>
      <c r="H21" s="35">
        <v>14.2</v>
      </c>
      <c r="I21" s="35">
        <v>2.2760000000000002</v>
      </c>
      <c r="J21" s="35">
        <v>0.15200000000000002</v>
      </c>
      <c r="K21" s="35">
        <v>0.20800000000000005</v>
      </c>
      <c r="L21" s="35">
        <v>0.14600000000000002</v>
      </c>
      <c r="M21" s="35">
        <v>0.11</v>
      </c>
      <c r="N21" s="35">
        <v>0.17800000000000002</v>
      </c>
      <c r="O21" s="35">
        <v>0.10800000000000001</v>
      </c>
      <c r="P21" s="35">
        <v>0</v>
      </c>
      <c r="Q21" s="35">
        <v>0.25400000000000006</v>
      </c>
      <c r="R21" s="35">
        <v>0</v>
      </c>
      <c r="S21" s="35">
        <v>4.8000000000000015E-2</v>
      </c>
      <c r="T21" s="35">
        <v>2.4000000000000007E-2</v>
      </c>
      <c r="U21" s="35">
        <v>0.17200000000000001</v>
      </c>
      <c r="V21" s="35">
        <v>0.26800000000000007</v>
      </c>
      <c r="W21" s="34">
        <v>490.7744598203447</v>
      </c>
      <c r="X21" s="35">
        <v>0.73076923076923073</v>
      </c>
      <c r="Y21" s="35">
        <v>0.61797752808988771</v>
      </c>
      <c r="Z21" s="35">
        <v>1.9721951219512193</v>
      </c>
      <c r="AA21" s="35">
        <v>-59.8</v>
      </c>
      <c r="AB21" s="35">
        <v>-21.1</v>
      </c>
      <c r="AC21" s="35"/>
      <c r="AD21" s="35"/>
      <c r="AE21" s="35"/>
      <c r="AF21" s="35"/>
      <c r="AG21" s="105">
        <f>(AB21+1000)/(AA21+1000)</f>
        <v>1.0411614550095725</v>
      </c>
    </row>
    <row r="22" spans="1:33" s="20" customFormat="1" ht="12">
      <c r="A22" s="20">
        <v>1260</v>
      </c>
      <c r="B22" s="35">
        <v>384.14634146341467</v>
      </c>
      <c r="C22" s="20">
        <v>335</v>
      </c>
      <c r="D22" s="21">
        <v>0.15952380952380951</v>
      </c>
      <c r="E22" s="21">
        <v>0.34047619047619049</v>
      </c>
      <c r="F22" s="34">
        <v>4311.3432835820904</v>
      </c>
      <c r="G22" s="34">
        <v>9464.2522388059715</v>
      </c>
      <c r="H22" s="35">
        <v>21.343283582089555</v>
      </c>
      <c r="I22" s="35">
        <v>1.7010597014925375</v>
      </c>
      <c r="J22" s="35">
        <v>0.21983582089552239</v>
      </c>
      <c r="K22" s="35">
        <v>0.38631343283582092</v>
      </c>
      <c r="L22" s="35">
        <v>0.12379104477611942</v>
      </c>
      <c r="M22" s="35">
        <v>0.52077611940298518</v>
      </c>
      <c r="N22" s="35">
        <v>0.72353731343283589</v>
      </c>
      <c r="O22" s="35">
        <v>0.145134328358209</v>
      </c>
      <c r="P22" s="35">
        <v>0</v>
      </c>
      <c r="Q22" s="35">
        <v>0.2539850746268657</v>
      </c>
      <c r="R22" s="35">
        <v>0</v>
      </c>
      <c r="S22" s="35">
        <v>0.2070298507462687</v>
      </c>
      <c r="T22" s="35">
        <v>8.964179104477614E-2</v>
      </c>
      <c r="U22" s="35">
        <v>0</v>
      </c>
      <c r="V22" s="35">
        <v>0.63816417910447765</v>
      </c>
      <c r="W22" s="34">
        <v>410.69741594887472</v>
      </c>
      <c r="X22" s="35">
        <v>0.56906077348066297</v>
      </c>
      <c r="Y22" s="35">
        <v>0.71976401179941008</v>
      </c>
      <c r="Z22" s="35">
        <v>2.19519801980198</v>
      </c>
      <c r="AA22" s="35"/>
      <c r="AB22" s="35"/>
      <c r="AC22" s="35"/>
      <c r="AD22" s="35"/>
      <c r="AE22" s="35"/>
      <c r="AF22" s="35"/>
    </row>
    <row r="23" spans="1:33" s="20" customFormat="1" ht="12">
      <c r="A23" s="20">
        <v>1320</v>
      </c>
      <c r="B23" s="35">
        <v>402.4390243902439</v>
      </c>
      <c r="C23" s="20">
        <v>252</v>
      </c>
      <c r="D23" s="21">
        <v>0.12</v>
      </c>
      <c r="E23" s="21">
        <v>0.38</v>
      </c>
      <c r="F23" s="34">
        <v>9658.3333333333339</v>
      </c>
      <c r="G23" s="34">
        <v>14646.466666666667</v>
      </c>
      <c r="H23" s="35">
        <v>35.15</v>
      </c>
      <c r="I23" s="35">
        <v>2.6061666666666663</v>
      </c>
      <c r="J23" s="35">
        <v>0.36100000000000004</v>
      </c>
      <c r="K23" s="35">
        <v>0.39583333333333337</v>
      </c>
      <c r="L23" s="35">
        <v>0.10450000000000001</v>
      </c>
      <c r="M23" s="35">
        <v>0.39266666666666672</v>
      </c>
      <c r="N23" s="35">
        <v>0.95316666666666672</v>
      </c>
      <c r="O23" s="35">
        <v>4.7500000000000001E-2</v>
      </c>
      <c r="P23" s="35">
        <v>0</v>
      </c>
      <c r="Q23" s="35">
        <v>0</v>
      </c>
      <c r="R23" s="35">
        <v>0.40533333333333338</v>
      </c>
      <c r="S23" s="35">
        <v>0.27550000000000002</v>
      </c>
      <c r="T23" s="35">
        <v>0</v>
      </c>
      <c r="U23" s="35">
        <v>0</v>
      </c>
      <c r="V23" s="35">
        <v>0</v>
      </c>
      <c r="W23" s="34">
        <v>387.92250272582407</v>
      </c>
      <c r="X23" s="35">
        <v>0.91200000000000003</v>
      </c>
      <c r="Y23" s="35">
        <v>0.41196013289036548</v>
      </c>
      <c r="Z23" s="35">
        <v>1.5164590163934426</v>
      </c>
      <c r="AA23" s="35">
        <v>-68.599999999999994</v>
      </c>
      <c r="AB23" s="35">
        <v>-25.7</v>
      </c>
      <c r="AC23" s="35"/>
      <c r="AD23" s="35"/>
      <c r="AE23" s="35"/>
      <c r="AF23" s="35"/>
      <c r="AG23" s="105">
        <f>(AB23+1000)/(AA23+1000)</f>
        <v>1.0460596950826713</v>
      </c>
    </row>
    <row r="24" spans="1:33" s="20" customFormat="1" ht="12">
      <c r="A24" s="20">
        <v>1380</v>
      </c>
      <c r="B24" s="35">
        <v>420.73170731707319</v>
      </c>
      <c r="C24" s="20">
        <v>261</v>
      </c>
      <c r="D24" s="21">
        <v>0.12428571428571428</v>
      </c>
      <c r="E24" s="21">
        <v>0.37571428571428572</v>
      </c>
      <c r="F24" s="34">
        <v>31711.14942528736</v>
      </c>
      <c r="G24" s="34">
        <v>6768.7735632183912</v>
      </c>
      <c r="H24" s="35">
        <v>35.368965517241378</v>
      </c>
      <c r="I24" s="35">
        <v>2.7720804597701152</v>
      </c>
      <c r="J24" s="35">
        <v>0.19649425287356326</v>
      </c>
      <c r="K24" s="35">
        <v>0.32345977011494254</v>
      </c>
      <c r="L24" s="35">
        <v>0.33857471264367817</v>
      </c>
      <c r="M24" s="35">
        <v>0.14208045977011496</v>
      </c>
      <c r="N24" s="35">
        <v>0.32950574712643682</v>
      </c>
      <c r="O24" s="35">
        <v>3.9298850574712649E-2</v>
      </c>
      <c r="P24" s="35">
        <v>0</v>
      </c>
      <c r="Q24" s="35">
        <v>0</v>
      </c>
      <c r="R24" s="35">
        <v>0</v>
      </c>
      <c r="S24" s="35">
        <v>0.16021839080459771</v>
      </c>
      <c r="T24" s="35">
        <v>0</v>
      </c>
      <c r="U24" s="35">
        <v>0</v>
      </c>
      <c r="V24" s="35">
        <v>0</v>
      </c>
      <c r="W24" s="34">
        <v>177.46690972497424</v>
      </c>
      <c r="X24" s="35">
        <v>0.60747663551401876</v>
      </c>
      <c r="Y24" s="35">
        <v>0.43119266055045874</v>
      </c>
      <c r="Z24" s="35">
        <v>0.21345090562440419</v>
      </c>
      <c r="AA24" s="35"/>
      <c r="AB24" s="35"/>
      <c r="AC24" s="35"/>
      <c r="AD24" s="35"/>
      <c r="AE24" s="35"/>
      <c r="AF24" s="35"/>
    </row>
    <row r="25" spans="1:33" s="20" customFormat="1" ht="12">
      <c r="A25" s="20">
        <v>1440</v>
      </c>
      <c r="B25" s="35">
        <v>439.02439024390247</v>
      </c>
      <c r="C25" s="20">
        <v>241</v>
      </c>
      <c r="D25" s="21">
        <v>0.11476190476190476</v>
      </c>
      <c r="E25" s="21">
        <v>0.38523809523809527</v>
      </c>
      <c r="F25" s="34">
        <v>5236.680497925312</v>
      </c>
      <c r="G25" s="34">
        <v>5424.3282157676349</v>
      </c>
      <c r="H25" s="35">
        <v>34.911203319502079</v>
      </c>
      <c r="I25" s="35">
        <v>2.4739958506224071</v>
      </c>
      <c r="J25" s="35">
        <v>6.7136929460580919E-2</v>
      </c>
      <c r="K25" s="35">
        <v>9.3991701244813292E-2</v>
      </c>
      <c r="L25" s="35">
        <v>0.14770124481327801</v>
      </c>
      <c r="M25" s="35">
        <v>0.45317427385892123</v>
      </c>
      <c r="N25" s="35">
        <v>0.32897095435684653</v>
      </c>
      <c r="O25" s="35">
        <v>7.3850622406639005E-2</v>
      </c>
      <c r="P25" s="35">
        <v>0</v>
      </c>
      <c r="Q25" s="35">
        <v>0</v>
      </c>
      <c r="R25" s="35">
        <v>0</v>
      </c>
      <c r="S25" s="35">
        <v>0.14098755186721995</v>
      </c>
      <c r="T25" s="35">
        <v>0</v>
      </c>
      <c r="U25" s="35">
        <v>0</v>
      </c>
      <c r="V25" s="35">
        <v>7.7207468879668062E-2</v>
      </c>
      <c r="W25" s="34">
        <v>145.09293346502648</v>
      </c>
      <c r="X25" s="35">
        <v>0.71428571428571419</v>
      </c>
      <c r="Y25" s="35">
        <v>1.3775510204081631</v>
      </c>
      <c r="Z25" s="35">
        <v>1.0358333333333332</v>
      </c>
      <c r="AA25" s="35">
        <v>-79.2</v>
      </c>
      <c r="AB25" s="35">
        <v>-20.399999999999999</v>
      </c>
      <c r="AC25" s="35"/>
      <c r="AD25" s="35"/>
      <c r="AE25" s="35"/>
      <c r="AF25" s="35"/>
      <c r="AG25" s="105">
        <f>(AB25+1000)/(AA25+1000)</f>
        <v>1.0638575152041703</v>
      </c>
    </row>
    <row r="26" spans="1:33" s="20" customFormat="1" ht="12">
      <c r="A26" s="20">
        <v>1500</v>
      </c>
      <c r="B26" s="35">
        <v>457.31707317073176</v>
      </c>
      <c r="C26" s="20">
        <v>269</v>
      </c>
      <c r="D26" s="21">
        <v>0.1280952380952381</v>
      </c>
      <c r="E26" s="21">
        <v>0.3719047619047619</v>
      </c>
      <c r="F26" s="34">
        <v>2583.9776951672861</v>
      </c>
      <c r="G26" s="34">
        <v>8737.0382899628257</v>
      </c>
      <c r="H26" s="35">
        <v>41.517843866171006</v>
      </c>
      <c r="I26" s="35">
        <v>2.2065427509293678</v>
      </c>
      <c r="J26" s="35">
        <v>0.12774721189591079</v>
      </c>
      <c r="K26" s="35">
        <v>0.22936431226765799</v>
      </c>
      <c r="L26" s="35">
        <v>0.14807063197026021</v>
      </c>
      <c r="M26" s="35">
        <v>0.18000743494423793</v>
      </c>
      <c r="N26" s="35">
        <v>0.32517472118959106</v>
      </c>
      <c r="O26" s="35">
        <v>6.3873605947955395E-2</v>
      </c>
      <c r="P26" s="35">
        <v>0</v>
      </c>
      <c r="Q26" s="35">
        <v>0</v>
      </c>
      <c r="R26" s="35">
        <v>8.4197026022304833E-2</v>
      </c>
      <c r="S26" s="35">
        <v>0.13645724907063198</v>
      </c>
      <c r="T26" s="35">
        <v>0</v>
      </c>
      <c r="U26" s="35">
        <v>0</v>
      </c>
      <c r="V26" s="35">
        <v>0</v>
      </c>
      <c r="W26" s="34">
        <v>199.82071713147411</v>
      </c>
      <c r="X26" s="35">
        <v>0.55696202531645578</v>
      </c>
      <c r="Y26" s="35">
        <v>0.5535714285714286</v>
      </c>
      <c r="Z26" s="35">
        <v>3.3812359550561801</v>
      </c>
      <c r="AA26" s="35"/>
      <c r="AB26" s="35"/>
      <c r="AC26" s="35"/>
      <c r="AD26" s="35"/>
      <c r="AE26" s="35"/>
      <c r="AF26" s="35"/>
    </row>
    <row r="27" spans="1:33" s="20" customFormat="1" ht="12">
      <c r="A27" s="20">
        <v>1560</v>
      </c>
      <c r="B27" s="35">
        <v>475.60975609756099</v>
      </c>
      <c r="C27" s="20">
        <v>270</v>
      </c>
      <c r="D27" s="21">
        <v>0.12857142857142856</v>
      </c>
      <c r="E27" s="21">
        <v>0.37142857142857144</v>
      </c>
      <c r="F27" s="34">
        <v>2080</v>
      </c>
      <c r="G27" s="34">
        <v>8155.9111111111124</v>
      </c>
      <c r="H27" s="35">
        <v>38.711111111111123</v>
      </c>
      <c r="I27" s="35">
        <v>1.5051111111111113</v>
      </c>
      <c r="J27" s="35">
        <v>0.12422222222222222</v>
      </c>
      <c r="K27" s="35">
        <v>0.23400000000000004</v>
      </c>
      <c r="L27" s="35">
        <v>0.17044444444444445</v>
      </c>
      <c r="M27" s="35">
        <v>0.11844444444444446</v>
      </c>
      <c r="N27" s="35">
        <v>0.27155555555555561</v>
      </c>
      <c r="O27" s="35">
        <v>0.10111111111111112</v>
      </c>
      <c r="P27" s="35">
        <v>0</v>
      </c>
      <c r="Q27" s="35">
        <v>2.6000000000000002E-2</v>
      </c>
      <c r="R27" s="35">
        <v>0</v>
      </c>
      <c r="S27" s="35">
        <v>0.11844444444444446</v>
      </c>
      <c r="T27" s="35">
        <v>0</v>
      </c>
      <c r="U27" s="35">
        <v>0</v>
      </c>
      <c r="V27" s="35">
        <v>0</v>
      </c>
      <c r="W27" s="34">
        <v>202.80152287910349</v>
      </c>
      <c r="X27" s="35">
        <v>0.53086419753086411</v>
      </c>
      <c r="Y27" s="35">
        <v>0.43617021276595741</v>
      </c>
      <c r="Z27" s="35">
        <v>3.9211111111111108</v>
      </c>
      <c r="AA27" s="35">
        <v>-81.099999999999994</v>
      </c>
      <c r="AB27" s="35">
        <v>-16.8</v>
      </c>
      <c r="AC27" s="35"/>
      <c r="AD27" s="35"/>
      <c r="AE27" s="35"/>
      <c r="AF27" s="35"/>
      <c r="AG27" s="105">
        <f>(AB27+1000)/(AA27+1000)</f>
        <v>1.0699749700729133</v>
      </c>
    </row>
    <row r="28" spans="1:33" s="20" customFormat="1" ht="12">
      <c r="A28" s="20">
        <v>1620</v>
      </c>
      <c r="B28" s="35">
        <v>493.90243902439028</v>
      </c>
      <c r="C28" s="20">
        <v>250</v>
      </c>
      <c r="D28" s="21">
        <v>0.11904761904761904</v>
      </c>
      <c r="E28" s="21">
        <v>0.38095238095238093</v>
      </c>
      <c r="F28" s="34">
        <v>27680</v>
      </c>
      <c r="G28" s="34">
        <v>3826.24</v>
      </c>
      <c r="H28" s="35">
        <v>24.96</v>
      </c>
      <c r="I28" s="35">
        <v>2.7423999999999999</v>
      </c>
      <c r="J28" s="35">
        <v>8.6400000000000005E-2</v>
      </c>
      <c r="K28" s="35">
        <v>0.19199999999999998</v>
      </c>
      <c r="L28" s="35">
        <v>0.39679999999999999</v>
      </c>
      <c r="M28" s="35">
        <v>9.2800000000000007E-2</v>
      </c>
      <c r="N28" s="35">
        <v>0.30079999999999996</v>
      </c>
      <c r="O28" s="35">
        <v>7.3599999999999999E-2</v>
      </c>
      <c r="P28" s="35">
        <v>0</v>
      </c>
      <c r="Q28" s="35">
        <v>0</v>
      </c>
      <c r="R28" s="35">
        <v>0</v>
      </c>
      <c r="S28" s="35">
        <v>0.22719999999999996</v>
      </c>
      <c r="T28" s="35">
        <v>0</v>
      </c>
      <c r="U28" s="35">
        <v>0</v>
      </c>
      <c r="V28" s="35">
        <v>9.5999999999999992E-3</v>
      </c>
      <c r="W28" s="34">
        <v>138.1194409148666</v>
      </c>
      <c r="X28" s="35">
        <v>0.45</v>
      </c>
      <c r="Y28" s="35">
        <v>0.3085106382978724</v>
      </c>
      <c r="Z28" s="35">
        <v>0.13823121387283238</v>
      </c>
      <c r="AA28" s="35"/>
      <c r="AB28" s="35"/>
      <c r="AC28" s="35"/>
      <c r="AD28" s="35"/>
      <c r="AE28" s="35"/>
      <c r="AF28" s="35"/>
    </row>
    <row r="29" spans="1:33" s="20" customFormat="1" ht="12">
      <c r="A29" s="20">
        <v>1680</v>
      </c>
      <c r="B29" s="35">
        <v>512.19512195121956</v>
      </c>
      <c r="C29" s="20">
        <v>274</v>
      </c>
      <c r="D29" s="21">
        <v>0.13047619047619047</v>
      </c>
      <c r="E29" s="21">
        <v>0.36952380952380953</v>
      </c>
      <c r="F29" s="34">
        <v>1954.1605839416061</v>
      </c>
      <c r="G29" s="34">
        <v>4644.6715328467162</v>
      </c>
      <c r="H29" s="35">
        <v>20.674452554744526</v>
      </c>
      <c r="I29" s="35">
        <v>2.3478248175182483</v>
      </c>
      <c r="J29" s="35">
        <v>0.27754744525547448</v>
      </c>
      <c r="K29" s="35">
        <v>0.1331094890510949</v>
      </c>
      <c r="L29" s="35">
        <v>0.21524087591240879</v>
      </c>
      <c r="M29" s="35">
        <v>0.18408759124087593</v>
      </c>
      <c r="N29" s="35">
        <v>0.20108029197080293</v>
      </c>
      <c r="O29" s="35">
        <v>0</v>
      </c>
      <c r="P29" s="35">
        <v>0</v>
      </c>
      <c r="Q29" s="35">
        <v>0</v>
      </c>
      <c r="R29" s="35">
        <v>0</v>
      </c>
      <c r="S29" s="35">
        <v>0</v>
      </c>
      <c r="T29" s="35">
        <v>0</v>
      </c>
      <c r="U29" s="35">
        <v>0</v>
      </c>
      <c r="V29" s="35">
        <v>0</v>
      </c>
      <c r="W29" s="34">
        <v>201.74683232869975</v>
      </c>
      <c r="X29" s="35">
        <v>2.0851063829787235</v>
      </c>
      <c r="Y29" s="35">
        <v>0.91549295774647887</v>
      </c>
      <c r="Z29" s="35">
        <v>2.3768115942028989</v>
      </c>
      <c r="AA29" s="35"/>
      <c r="AB29" s="35">
        <v>-9.6</v>
      </c>
      <c r="AC29" s="35"/>
      <c r="AD29" s="35"/>
      <c r="AE29" s="35"/>
      <c r="AF29" s="35"/>
    </row>
    <row r="30" spans="1:33" s="20" customFormat="1" ht="12">
      <c r="A30" s="20">
        <v>1740</v>
      </c>
      <c r="B30" s="35">
        <v>530.48780487804879</v>
      </c>
      <c r="C30" s="20">
        <v>299</v>
      </c>
      <c r="D30" s="21">
        <v>0.14238095238095239</v>
      </c>
      <c r="E30" s="21">
        <v>0.35761904761904761</v>
      </c>
      <c r="F30" s="34">
        <v>4621.538461538461</v>
      </c>
      <c r="G30" s="34">
        <v>3441.2879598662207</v>
      </c>
      <c r="H30" s="35">
        <v>15.57257525083612</v>
      </c>
      <c r="I30" s="35">
        <v>1.2885050167224081</v>
      </c>
      <c r="J30" s="35">
        <v>0.1306086956521739</v>
      </c>
      <c r="K30" s="35">
        <v>9.7956521739130428E-2</v>
      </c>
      <c r="L30" s="35">
        <v>0.22605351170568558</v>
      </c>
      <c r="M30" s="35">
        <v>0.10549163879598662</v>
      </c>
      <c r="N30" s="35">
        <v>0.42698996655518395</v>
      </c>
      <c r="O30" s="35">
        <v>4.5210702341137117E-2</v>
      </c>
      <c r="P30" s="35">
        <v>0</v>
      </c>
      <c r="Q30" s="35">
        <v>0</v>
      </c>
      <c r="R30" s="35">
        <v>0.23107692307692304</v>
      </c>
      <c r="S30" s="35">
        <v>0.13563210702341136</v>
      </c>
      <c r="T30" s="35">
        <v>2.5117056856187293E-3</v>
      </c>
      <c r="U30" s="35">
        <v>0.13312040133779263</v>
      </c>
      <c r="V30" s="35">
        <v>0.55257525083612036</v>
      </c>
      <c r="W30" s="34">
        <v>204.09652912259796</v>
      </c>
      <c r="X30" s="35">
        <v>1.3333333333333333</v>
      </c>
      <c r="Y30" s="35">
        <v>0.24705882352941178</v>
      </c>
      <c r="Z30" s="35">
        <v>0.74461956521739137</v>
      </c>
      <c r="AA30" s="35"/>
      <c r="AB30" s="35"/>
      <c r="AC30" s="35"/>
      <c r="AD30" s="35"/>
      <c r="AE30" s="35"/>
      <c r="AF30" s="35"/>
    </row>
    <row r="31" spans="1:33" s="20" customFormat="1" ht="12">
      <c r="A31" s="20">
        <v>1800</v>
      </c>
      <c r="B31" s="35">
        <v>548.78048780487813</v>
      </c>
      <c r="C31" s="20">
        <v>273</v>
      </c>
      <c r="D31" s="21">
        <v>0.13</v>
      </c>
      <c r="E31" s="21">
        <v>0.37</v>
      </c>
      <c r="F31" s="34">
        <v>3529.2307692307691</v>
      </c>
      <c r="G31" s="34">
        <v>2346.9384615384615</v>
      </c>
      <c r="H31" s="35">
        <v>11.669230769230769</v>
      </c>
      <c r="I31" s="35">
        <v>1.8329230769230769</v>
      </c>
      <c r="J31" s="35">
        <v>0.23623076923076924</v>
      </c>
      <c r="K31" s="35">
        <v>0.222</v>
      </c>
      <c r="L31" s="35">
        <v>0.19353846153846155</v>
      </c>
      <c r="M31" s="35">
        <v>0.14515384615384613</v>
      </c>
      <c r="N31" s="35">
        <v>0.4183846153846153</v>
      </c>
      <c r="O31" s="35">
        <v>6.8307692307692305E-2</v>
      </c>
      <c r="P31" s="35">
        <v>0</v>
      </c>
      <c r="Q31" s="35">
        <v>2.8461538461538462E-2</v>
      </c>
      <c r="R31" s="35">
        <v>0</v>
      </c>
      <c r="S31" s="35">
        <v>6.8307692307692305E-2</v>
      </c>
      <c r="T31" s="35">
        <v>1.4230769230769231E-2</v>
      </c>
      <c r="U31" s="35">
        <v>0</v>
      </c>
      <c r="V31" s="35">
        <v>0</v>
      </c>
      <c r="W31" s="34">
        <v>173.8195615514334</v>
      </c>
      <c r="X31" s="35">
        <v>1.0641025641025641</v>
      </c>
      <c r="Y31" s="35">
        <v>0.34693877551020408</v>
      </c>
      <c r="Z31" s="35">
        <v>0.66500000000000004</v>
      </c>
      <c r="AA31" s="35">
        <v>-74.400000000000006</v>
      </c>
      <c r="AB31" s="35">
        <v>-14.8</v>
      </c>
      <c r="AC31" s="35"/>
      <c r="AD31" s="35"/>
      <c r="AE31" s="35"/>
      <c r="AF31" s="35"/>
      <c r="AG31" s="105">
        <f>(AB31+1000)/(AA31+1000)</f>
        <v>1.064390665514261</v>
      </c>
    </row>
    <row r="32" spans="1:33" s="20" customFormat="1" ht="12">
      <c r="A32" s="20">
        <v>1860</v>
      </c>
      <c r="B32" s="35">
        <v>567.07317073170736</v>
      </c>
      <c r="C32" s="20">
        <v>263</v>
      </c>
      <c r="D32" s="21">
        <v>0.12523809523809523</v>
      </c>
      <c r="E32" s="21">
        <v>0.37476190476190474</v>
      </c>
      <c r="F32" s="34">
        <v>6463.5741444866926</v>
      </c>
      <c r="G32" s="34">
        <v>3001.6718631178705</v>
      </c>
      <c r="H32" s="35">
        <v>13.465779467680608</v>
      </c>
      <c r="I32" s="35">
        <v>1.6697566539923956</v>
      </c>
      <c r="J32" s="35">
        <v>0.2244296577946768</v>
      </c>
      <c r="K32" s="35">
        <v>0.23041444866920152</v>
      </c>
      <c r="L32" s="35">
        <v>0.28726996197718629</v>
      </c>
      <c r="M32" s="35">
        <v>0.15560456273764259</v>
      </c>
      <c r="N32" s="35">
        <v>0.48177566539923955</v>
      </c>
      <c r="O32" s="35">
        <v>0.17355893536121672</v>
      </c>
      <c r="P32" s="35">
        <v>0</v>
      </c>
      <c r="Q32" s="35">
        <v>0</v>
      </c>
      <c r="R32" s="35">
        <v>4.1893536121673007E-2</v>
      </c>
      <c r="S32" s="35">
        <v>0.18852091254752851</v>
      </c>
      <c r="T32" s="35">
        <v>0.11670342205323195</v>
      </c>
      <c r="U32" s="35">
        <v>0</v>
      </c>
      <c r="V32" s="35">
        <v>0</v>
      </c>
      <c r="W32" s="34">
        <v>198.31949387109529</v>
      </c>
      <c r="X32" s="35">
        <v>0.97402597402597402</v>
      </c>
      <c r="Y32" s="35">
        <v>0.32298136645962733</v>
      </c>
      <c r="Z32" s="35">
        <v>0.46439814814814806</v>
      </c>
      <c r="AA32" s="35"/>
      <c r="AB32" s="35"/>
      <c r="AC32" s="35"/>
      <c r="AD32" s="35"/>
      <c r="AE32" s="35"/>
      <c r="AF32" s="35"/>
    </row>
    <row r="33" spans="1:33" s="20" customFormat="1" ht="12">
      <c r="A33" s="20">
        <v>1920</v>
      </c>
      <c r="B33" s="35">
        <v>585.36585365853659</v>
      </c>
      <c r="C33" s="20">
        <v>462</v>
      </c>
      <c r="D33" s="21">
        <v>0.22</v>
      </c>
      <c r="E33" s="21">
        <v>0.28000000000000003</v>
      </c>
      <c r="F33" s="34">
        <v>1158.1818181818182</v>
      </c>
      <c r="G33" s="34">
        <v>6466.9818181818182</v>
      </c>
      <c r="H33" s="35">
        <v>19.345454545454547</v>
      </c>
      <c r="I33" s="35">
        <v>0.84890909090909106</v>
      </c>
      <c r="J33" s="35">
        <v>0.12090909090909092</v>
      </c>
      <c r="K33" s="35">
        <v>0.10181818181818184</v>
      </c>
      <c r="L33" s="35">
        <v>0.14763636363636365</v>
      </c>
      <c r="M33" s="35">
        <v>8.5272727272727278E-2</v>
      </c>
      <c r="N33" s="35">
        <v>0.22400000000000003</v>
      </c>
      <c r="O33" s="35">
        <v>8.6545454545454564E-2</v>
      </c>
      <c r="P33" s="35">
        <v>0</v>
      </c>
      <c r="Q33" s="35">
        <v>0</v>
      </c>
      <c r="R33" s="35">
        <v>0.11963636363636365</v>
      </c>
      <c r="S33" s="35">
        <v>9.1636363636363641E-2</v>
      </c>
      <c r="T33" s="35">
        <v>1.781818181818182E-2</v>
      </c>
      <c r="U33" s="35">
        <v>4.072727272727273E-2</v>
      </c>
      <c r="V33" s="35">
        <v>0.37163636363636365</v>
      </c>
      <c r="W33" s="34">
        <v>320.23696981155854</v>
      </c>
      <c r="X33" s="35">
        <v>1.1875</v>
      </c>
      <c r="Y33" s="35">
        <v>0.38068181818181818</v>
      </c>
      <c r="Z33" s="35">
        <v>5.5837362637362631</v>
      </c>
      <c r="AA33" s="35">
        <v>-75.599999999999994</v>
      </c>
      <c r="AB33" s="35">
        <v>-14.8</v>
      </c>
      <c r="AC33" s="35"/>
      <c r="AD33" s="35"/>
      <c r="AE33" s="35"/>
      <c r="AF33" s="35"/>
      <c r="AG33" s="105">
        <f>(AB33+1000)/(AA33+1000)</f>
        <v>1.065772392903505</v>
      </c>
    </row>
    <row r="34" spans="1:33" s="20" customFormat="1" ht="12">
      <c r="A34" s="20">
        <v>1980</v>
      </c>
      <c r="B34" s="35">
        <v>603.65853658536594</v>
      </c>
      <c r="C34" s="20">
        <v>434</v>
      </c>
      <c r="D34" s="21">
        <v>0.20666666666666667</v>
      </c>
      <c r="E34" s="21">
        <v>0.29333333333333333</v>
      </c>
      <c r="F34" s="34">
        <v>922.58064516129025</v>
      </c>
      <c r="G34" s="34">
        <v>4675.0709677419363</v>
      </c>
      <c r="H34" s="35">
        <v>16.748387096774195</v>
      </c>
      <c r="I34" s="35">
        <v>0.92258064516129035</v>
      </c>
      <c r="J34" s="35">
        <v>0.10219354838709678</v>
      </c>
      <c r="K34" s="35">
        <v>0.15329032258064515</v>
      </c>
      <c r="L34" s="35">
        <v>0.17174193548387098</v>
      </c>
      <c r="M34" s="35">
        <v>8.2322580645161306E-2</v>
      </c>
      <c r="N34" s="35">
        <v>0.23703225806451617</v>
      </c>
      <c r="O34" s="35">
        <v>3.5483870967741936E-2</v>
      </c>
      <c r="P34" s="35">
        <v>0</v>
      </c>
      <c r="Q34" s="35">
        <v>9.5096774193548395E-2</v>
      </c>
      <c r="R34" s="35">
        <v>0</v>
      </c>
      <c r="S34" s="35">
        <v>8.2322580645161306E-2</v>
      </c>
      <c r="T34" s="35">
        <v>1.8451612903225806E-2</v>
      </c>
      <c r="U34" s="35">
        <v>0</v>
      </c>
      <c r="V34" s="35">
        <v>0.17600000000000002</v>
      </c>
      <c r="W34" s="34">
        <v>264.56224899598396</v>
      </c>
      <c r="X34" s="35">
        <v>0.66666666666666674</v>
      </c>
      <c r="Y34" s="35">
        <v>0.3473053892215569</v>
      </c>
      <c r="Z34" s="35">
        <v>5.0673846153846167</v>
      </c>
      <c r="AA34" s="35"/>
      <c r="AB34" s="35"/>
      <c r="AC34" s="35"/>
      <c r="AD34" s="35"/>
      <c r="AE34" s="35"/>
      <c r="AF34" s="35"/>
    </row>
    <row r="35" spans="1:33" s="20" customFormat="1" ht="12">
      <c r="A35" s="20">
        <v>2040</v>
      </c>
      <c r="B35" s="35">
        <v>621.95121951219517</v>
      </c>
      <c r="C35" s="20">
        <v>486</v>
      </c>
      <c r="D35" s="21">
        <v>0.23142857142857143</v>
      </c>
      <c r="E35" s="21">
        <v>0.26857142857142857</v>
      </c>
      <c r="F35" s="34">
        <v>2286.1728395061727</v>
      </c>
      <c r="G35" s="34">
        <v>8647.7679012345689</v>
      </c>
      <c r="H35" s="35">
        <v>27.967901234567904</v>
      </c>
      <c r="I35" s="35">
        <v>1.0688148148148149</v>
      </c>
      <c r="J35" s="35">
        <v>0.13345679012345679</v>
      </c>
      <c r="K35" s="35">
        <v>0.20192592592592593</v>
      </c>
      <c r="L35" s="35">
        <v>0.17291358024691358</v>
      </c>
      <c r="M35" s="35">
        <v>9.864197530864198E-2</v>
      </c>
      <c r="N35" s="35">
        <v>0.23093827160493829</v>
      </c>
      <c r="O35" s="35">
        <v>5.8024691358024693E-3</v>
      </c>
      <c r="P35" s="35">
        <v>2.3209876543209876E-3</v>
      </c>
      <c r="Q35" s="35">
        <v>8.4716049382716055E-2</v>
      </c>
      <c r="R35" s="35">
        <v>1.7407407407407406E-2</v>
      </c>
      <c r="S35" s="35">
        <v>6.7308641975308642E-2</v>
      </c>
      <c r="T35" s="35">
        <v>1.8567901234567901E-2</v>
      </c>
      <c r="U35" s="35">
        <v>0</v>
      </c>
      <c r="V35" s="35">
        <v>0.3411851851851852</v>
      </c>
      <c r="W35" s="34">
        <v>297.82182966308301</v>
      </c>
      <c r="X35" s="35">
        <v>0.66091954022988508</v>
      </c>
      <c r="Y35" s="35">
        <v>0.42713567839195976</v>
      </c>
      <c r="Z35" s="35">
        <v>3.7826395939086299</v>
      </c>
      <c r="AA35" s="35">
        <v>-71.2</v>
      </c>
      <c r="AB35" s="35">
        <v>-17</v>
      </c>
      <c r="AC35" s="35"/>
      <c r="AD35" s="35"/>
      <c r="AE35" s="35"/>
      <c r="AF35" s="35"/>
      <c r="AG35" s="105">
        <f>(AB35+1000)/(AA35+1000)</f>
        <v>1.0583548664944014</v>
      </c>
    </row>
    <row r="36" spans="1:33" s="20" customFormat="1" ht="12">
      <c r="A36" s="20">
        <v>2100</v>
      </c>
      <c r="B36" s="35">
        <v>640.2439024390244</v>
      </c>
      <c r="C36" s="20">
        <v>438</v>
      </c>
      <c r="D36" s="21">
        <v>0.20857142857142855</v>
      </c>
      <c r="E36" s="21">
        <v>0.29142857142857148</v>
      </c>
      <c r="F36" s="34">
        <v>1103.8356164383565</v>
      </c>
      <c r="G36" s="34">
        <v>9445.4794520547966</v>
      </c>
      <c r="H36" s="35">
        <v>35.63013698630138</v>
      </c>
      <c r="I36" s="35">
        <v>3.7083287671232887</v>
      </c>
      <c r="J36" s="35">
        <v>1.736794520547946</v>
      </c>
      <c r="K36" s="35">
        <v>1.8178356164383567</v>
      </c>
      <c r="L36" s="35">
        <v>0.16208219178082198</v>
      </c>
      <c r="M36" s="35">
        <v>1.7759178082191784</v>
      </c>
      <c r="N36" s="35">
        <v>2.2146575342465757</v>
      </c>
      <c r="O36" s="35">
        <v>0.10339726027397263</v>
      </c>
      <c r="P36" s="35">
        <v>4.1917808219178098E-3</v>
      </c>
      <c r="Q36" s="35">
        <v>0.19980821917808225</v>
      </c>
      <c r="R36" s="35">
        <v>0.2235616438356165</v>
      </c>
      <c r="S36" s="35">
        <v>0.34652054794520554</v>
      </c>
      <c r="T36" s="35">
        <v>0.81041095890410975</v>
      </c>
      <c r="U36" s="35">
        <v>0</v>
      </c>
      <c r="V36" s="35">
        <v>2.0148493150684939</v>
      </c>
      <c r="W36" s="34">
        <v>240.10797755203521</v>
      </c>
      <c r="X36" s="35">
        <v>0.9554189085318987</v>
      </c>
      <c r="Y36" s="35">
        <v>0.80189274447949532</v>
      </c>
      <c r="Z36" s="35">
        <v>8.5569620253164551</v>
      </c>
      <c r="AA36" s="35"/>
      <c r="AB36" s="35"/>
      <c r="AC36" s="35"/>
      <c r="AD36" s="35"/>
      <c r="AE36" s="35"/>
      <c r="AF36" s="35"/>
    </row>
    <row r="37" spans="1:33" s="20" customFormat="1" ht="12">
      <c r="A37" s="20">
        <v>2160</v>
      </c>
      <c r="B37" s="35">
        <v>658.53658536585374</v>
      </c>
      <c r="C37" s="20">
        <v>487</v>
      </c>
      <c r="D37" s="21">
        <v>0.23190476190476189</v>
      </c>
      <c r="E37" s="21">
        <v>0.26809523809523811</v>
      </c>
      <c r="F37" s="34">
        <v>913.28542094455872</v>
      </c>
      <c r="G37" s="34">
        <v>8137.8355236139641</v>
      </c>
      <c r="H37" s="35">
        <v>24.508418891170432</v>
      </c>
      <c r="I37" s="35">
        <v>1.1791786447638606</v>
      </c>
      <c r="J37" s="35">
        <v>0.15259958932238193</v>
      </c>
      <c r="K37" s="35">
        <v>0.2277433264887064</v>
      </c>
      <c r="L37" s="35">
        <v>0.15144353182751544</v>
      </c>
      <c r="M37" s="35">
        <v>0.13410266940451748</v>
      </c>
      <c r="N37" s="35">
        <v>0.34334907597535935</v>
      </c>
      <c r="O37" s="35">
        <v>2.4277207392197128E-2</v>
      </c>
      <c r="P37" s="35">
        <v>4.6242299794661199E-3</v>
      </c>
      <c r="Q37" s="35">
        <v>1.3872689938398358E-2</v>
      </c>
      <c r="R37" s="35">
        <v>1.0404517453798768E-2</v>
      </c>
      <c r="S37" s="35">
        <v>0.10404517453798769</v>
      </c>
      <c r="T37" s="35">
        <v>0</v>
      </c>
      <c r="U37" s="35">
        <v>0</v>
      </c>
      <c r="V37" s="35">
        <v>0</v>
      </c>
      <c r="W37" s="34">
        <v>316.80018001800181</v>
      </c>
      <c r="X37" s="35">
        <v>0.6700507614213197</v>
      </c>
      <c r="Y37" s="35">
        <v>0.39057239057239063</v>
      </c>
      <c r="Z37" s="35">
        <v>8.9105063291139235</v>
      </c>
      <c r="AA37" s="35">
        <v>-62.3</v>
      </c>
      <c r="AB37" s="35">
        <v>-15.4</v>
      </c>
      <c r="AC37" s="35"/>
      <c r="AD37" s="35"/>
      <c r="AE37" s="35"/>
      <c r="AF37" s="35"/>
      <c r="AG37" s="105">
        <f>(AB37+1000)/(AA37+1000)</f>
        <v>1.0500159965873948</v>
      </c>
    </row>
    <row r="38" spans="1:33" s="20" customFormat="1" ht="12">
      <c r="A38" s="20">
        <v>2220</v>
      </c>
      <c r="B38" s="35">
        <v>676.82926829268297</v>
      </c>
      <c r="C38" s="20">
        <v>560</v>
      </c>
      <c r="D38" s="21">
        <v>0.26666666666666661</v>
      </c>
      <c r="E38" s="21">
        <v>0.23333333333333339</v>
      </c>
      <c r="F38" s="34">
        <v>726.25</v>
      </c>
      <c r="G38" s="34">
        <v>9934.8375000000051</v>
      </c>
      <c r="H38" s="35">
        <v>24.587499999999999</v>
      </c>
      <c r="I38" s="35">
        <v>0.93712500000000032</v>
      </c>
      <c r="J38" s="35">
        <v>7.2625000000000037E-2</v>
      </c>
      <c r="K38" s="35">
        <v>0.14787500000000009</v>
      </c>
      <c r="L38" s="35">
        <v>0.205625</v>
      </c>
      <c r="M38" s="35">
        <v>0.1225</v>
      </c>
      <c r="N38" s="35">
        <v>0.25200000000000011</v>
      </c>
      <c r="O38" s="35">
        <v>9.6250000000000033E-3</v>
      </c>
      <c r="P38" s="35">
        <v>0</v>
      </c>
      <c r="Q38" s="35">
        <v>0</v>
      </c>
      <c r="R38" s="35">
        <v>5.5125000000000021E-2</v>
      </c>
      <c r="S38" s="35">
        <v>5.6000000000000022E-2</v>
      </c>
      <c r="T38" s="35">
        <v>0</v>
      </c>
      <c r="U38" s="35">
        <v>0</v>
      </c>
      <c r="V38" s="35">
        <v>0</v>
      </c>
      <c r="W38" s="34">
        <v>389.22560076788591</v>
      </c>
      <c r="X38" s="35">
        <v>0.49112426035502954</v>
      </c>
      <c r="Y38" s="35">
        <v>0.48611111111111116</v>
      </c>
      <c r="Z38" s="35">
        <v>13.679638554216869</v>
      </c>
      <c r="AA38" s="35"/>
      <c r="AB38" s="35"/>
      <c r="AC38" s="35"/>
      <c r="AD38" s="35"/>
      <c r="AE38" s="35"/>
      <c r="AF38" s="35"/>
    </row>
    <row r="39" spans="1:33" s="20" customFormat="1" ht="12">
      <c r="A39" s="20">
        <v>2280</v>
      </c>
      <c r="B39" s="35">
        <v>695.1219512195122</v>
      </c>
      <c r="C39" s="20">
        <v>436</v>
      </c>
      <c r="D39" s="21">
        <v>0.20761904761904762</v>
      </c>
      <c r="E39" s="21">
        <v>0.29238095238095241</v>
      </c>
      <c r="F39" s="34">
        <v>1197.0183486238534</v>
      </c>
      <c r="G39" s="34">
        <v>11731.906422018348</v>
      </c>
      <c r="H39" s="35">
        <v>56.6119266055046</v>
      </c>
      <c r="I39" s="35">
        <v>2.149</v>
      </c>
      <c r="J39" s="35">
        <v>7.745412844036699E-2</v>
      </c>
      <c r="K39" s="35">
        <v>0.22391284403669728</v>
      </c>
      <c r="L39" s="35">
        <v>0.17884862385321104</v>
      </c>
      <c r="M39" s="35">
        <v>0.15772477064220183</v>
      </c>
      <c r="N39" s="35">
        <v>0.26193577981651378</v>
      </c>
      <c r="O39" s="35">
        <v>7.0412844036697262E-3</v>
      </c>
      <c r="P39" s="35">
        <v>8.4495412844036704E-3</v>
      </c>
      <c r="Q39" s="35">
        <v>0</v>
      </c>
      <c r="R39" s="35">
        <v>9.5761467889908261E-2</v>
      </c>
      <c r="S39" s="35">
        <v>7.745412844036699E-2</v>
      </c>
      <c r="T39" s="35">
        <v>0</v>
      </c>
      <c r="U39" s="35">
        <v>0</v>
      </c>
      <c r="V39" s="35">
        <v>0</v>
      </c>
      <c r="W39" s="34">
        <v>199.65489143459709</v>
      </c>
      <c r="X39" s="35">
        <v>0.34591194968553463</v>
      </c>
      <c r="Y39" s="35">
        <v>0.60215053763440851</v>
      </c>
      <c r="Z39" s="35">
        <v>9.8009411764705856</v>
      </c>
      <c r="AA39" s="35">
        <v>-57.4</v>
      </c>
      <c r="AB39" s="35">
        <v>-15.2</v>
      </c>
      <c r="AC39" s="35"/>
      <c r="AD39" s="35"/>
      <c r="AE39" s="35"/>
      <c r="AF39" s="35"/>
      <c r="AG39" s="105">
        <f>(AB39+1000)/(AA39+1000)</f>
        <v>1.04476978569913</v>
      </c>
    </row>
    <row r="40" spans="1:33" s="20" customFormat="1" ht="12">
      <c r="A40" s="20">
        <v>2340</v>
      </c>
      <c r="B40" s="35">
        <v>713.41463414634154</v>
      </c>
      <c r="C40" s="20">
        <v>456</v>
      </c>
      <c r="D40" s="21">
        <v>0.21714285714285714</v>
      </c>
      <c r="E40" s="21">
        <v>0.28285714285714286</v>
      </c>
      <c r="F40" s="34">
        <v>1133.2894736842106</v>
      </c>
      <c r="G40" s="34">
        <v>12309.868421052632</v>
      </c>
      <c r="H40" s="35">
        <v>70.34210526315789</v>
      </c>
      <c r="I40" s="35">
        <v>2.7238026315789479</v>
      </c>
      <c r="J40" s="35">
        <v>0.19539473684210526</v>
      </c>
      <c r="K40" s="35">
        <v>0.20451315789473684</v>
      </c>
      <c r="L40" s="35">
        <v>0.1693421052631579</v>
      </c>
      <c r="M40" s="35">
        <v>6.1223684210526319E-2</v>
      </c>
      <c r="N40" s="35">
        <v>0.16152631578947371</v>
      </c>
      <c r="O40" s="35">
        <v>2.4750000000000001E-2</v>
      </c>
      <c r="P40" s="35">
        <v>6.5131578947368422E-3</v>
      </c>
      <c r="Q40" s="35">
        <v>0.18106578947368424</v>
      </c>
      <c r="R40" s="35">
        <v>0</v>
      </c>
      <c r="S40" s="35">
        <v>0.1081184210526316</v>
      </c>
      <c r="T40" s="35">
        <v>1.563157894736842E-2</v>
      </c>
      <c r="U40" s="35">
        <v>9.3789473684210534E-2</v>
      </c>
      <c r="V40" s="35">
        <v>0</v>
      </c>
      <c r="W40" s="34">
        <v>168.47622613253463</v>
      </c>
      <c r="X40" s="35">
        <v>0.95541401273885351</v>
      </c>
      <c r="Y40" s="35">
        <v>0.37903225806451607</v>
      </c>
      <c r="Z40" s="35">
        <v>10.86206896551724</v>
      </c>
      <c r="AA40" s="35"/>
      <c r="AB40" s="35"/>
      <c r="AC40" s="35"/>
      <c r="AD40" s="35"/>
      <c r="AE40" s="35"/>
      <c r="AF40" s="35"/>
    </row>
    <row r="41" spans="1:33" s="20" customFormat="1" ht="12">
      <c r="A41" s="20">
        <v>2400</v>
      </c>
      <c r="B41" s="35">
        <v>731.70731707317077</v>
      </c>
      <c r="C41" s="20">
        <v>531</v>
      </c>
      <c r="D41" s="21">
        <v>0.25285714285714284</v>
      </c>
      <c r="E41" s="21">
        <v>0.24714285714285716</v>
      </c>
      <c r="F41" s="34">
        <v>1065.3672316384182</v>
      </c>
      <c r="G41" s="34">
        <v>30751.092090395483</v>
      </c>
      <c r="H41" s="35">
        <v>125.10734463276839</v>
      </c>
      <c r="I41" s="35">
        <v>9.1093785310734479</v>
      </c>
      <c r="J41" s="35">
        <v>3.2987288135593227</v>
      </c>
      <c r="K41" s="35">
        <v>4.0620790960451973</v>
      </c>
      <c r="L41" s="35">
        <v>0.1905932203389831</v>
      </c>
      <c r="M41" s="35">
        <v>3.645706214689266</v>
      </c>
      <c r="N41" s="35">
        <v>1.449485875706215</v>
      </c>
      <c r="O41" s="35">
        <v>8.7966101694915269E-2</v>
      </c>
      <c r="P41" s="35">
        <v>7.0372881355932212E-2</v>
      </c>
      <c r="Q41" s="35">
        <v>0.7613954802259888</v>
      </c>
      <c r="R41" s="35">
        <v>0.71741242937853111</v>
      </c>
      <c r="S41" s="35">
        <v>0.2560790960451978</v>
      </c>
      <c r="T41" s="35">
        <v>0.12608474576271189</v>
      </c>
      <c r="U41" s="35">
        <v>0.16224858757062149</v>
      </c>
      <c r="V41" s="35">
        <v>0.34893220338983055</v>
      </c>
      <c r="W41" s="34">
        <v>229.11520535974364</v>
      </c>
      <c r="X41" s="35">
        <v>0.81207892204042376</v>
      </c>
      <c r="Y41" s="35">
        <v>2.5151719487525286</v>
      </c>
      <c r="Z41" s="35">
        <v>28.864311926605506</v>
      </c>
      <c r="AA41" s="35">
        <v>-54.4</v>
      </c>
      <c r="AB41" s="35">
        <v>-10.5</v>
      </c>
      <c r="AC41" s="35"/>
      <c r="AD41" s="35"/>
      <c r="AE41" s="35"/>
      <c r="AF41" s="35"/>
      <c r="AG41" s="105">
        <f>(AB41+1000)/(AA41+1000)</f>
        <v>1.0464255499153976</v>
      </c>
    </row>
    <row r="42" spans="1:33" s="20" customFormat="1" ht="12">
      <c r="A42" s="20">
        <v>2460</v>
      </c>
      <c r="B42" s="35">
        <v>750</v>
      </c>
      <c r="C42" s="20">
        <v>527</v>
      </c>
      <c r="D42" s="21">
        <v>0.25095238095238093</v>
      </c>
      <c r="E42" s="21">
        <v>0.24904761904761907</v>
      </c>
      <c r="F42" s="34">
        <v>3344.421252371917</v>
      </c>
      <c r="G42" s="34">
        <v>33573.722011385209</v>
      </c>
      <c r="H42" s="35">
        <v>108.96660341555979</v>
      </c>
      <c r="I42" s="35">
        <v>7.5949127134724863</v>
      </c>
      <c r="J42" s="35">
        <v>1.2563908918406075</v>
      </c>
      <c r="K42" s="35">
        <v>0.48528842504743841</v>
      </c>
      <c r="L42" s="35">
        <v>0.28482163187855791</v>
      </c>
      <c r="M42" s="35">
        <v>0.21138330170777994</v>
      </c>
      <c r="N42" s="35">
        <v>0.34238140417457313</v>
      </c>
      <c r="O42" s="35">
        <v>0.1022182163187856</v>
      </c>
      <c r="P42" s="35">
        <v>0</v>
      </c>
      <c r="Q42" s="35">
        <v>0.10916508538899433</v>
      </c>
      <c r="R42" s="35">
        <v>0</v>
      </c>
      <c r="S42" s="35">
        <v>6.7483870967741943E-2</v>
      </c>
      <c r="T42" s="35">
        <v>0</v>
      </c>
      <c r="U42" s="35">
        <v>3.9696394686907034E-2</v>
      </c>
      <c r="V42" s="35">
        <v>0.26596584440227711</v>
      </c>
      <c r="W42" s="34">
        <v>288.03436268124278</v>
      </c>
      <c r="X42" s="35">
        <v>2.5889570552147241</v>
      </c>
      <c r="Y42" s="35">
        <v>0.61739130434782608</v>
      </c>
      <c r="Z42" s="35">
        <v>10.038724035608309</v>
      </c>
      <c r="AA42" s="35"/>
      <c r="AB42" s="35"/>
      <c r="AC42" s="35"/>
      <c r="AD42" s="35"/>
      <c r="AE42" s="35"/>
      <c r="AF42" s="35"/>
    </row>
    <row r="43" spans="1:33" s="20" customFormat="1" ht="12">
      <c r="A43" s="20">
        <v>2520</v>
      </c>
      <c r="B43" s="35">
        <v>768.29268292682934</v>
      </c>
      <c r="C43" s="20">
        <v>270</v>
      </c>
      <c r="D43" s="21">
        <v>0.12857142857142856</v>
      </c>
      <c r="E43" s="21">
        <v>0.37142857142857144</v>
      </c>
      <c r="F43" s="34">
        <v>173.33333333333334</v>
      </c>
      <c r="G43" s="34">
        <v>35637.622222222228</v>
      </c>
      <c r="H43" s="35">
        <v>360.24444444444453</v>
      </c>
      <c r="I43" s="35">
        <v>197.32844444444444</v>
      </c>
      <c r="J43" s="35">
        <v>428.99422222222222</v>
      </c>
      <c r="K43" s="35">
        <v>258.2117777777778</v>
      </c>
      <c r="L43" s="35">
        <v>7.6151111111111121</v>
      </c>
      <c r="M43" s="35">
        <v>79.239333333333335</v>
      </c>
      <c r="N43" s="35">
        <v>46.771111111111125</v>
      </c>
      <c r="O43" s="35">
        <v>4.6222222222222227</v>
      </c>
      <c r="P43" s="35">
        <v>2.2937777777777781</v>
      </c>
      <c r="Q43" s="35">
        <v>10.879555555555557</v>
      </c>
      <c r="R43" s="35">
        <v>0</v>
      </c>
      <c r="S43" s="35">
        <v>3.6833333333333336</v>
      </c>
      <c r="T43" s="35">
        <v>2.0193333333333334</v>
      </c>
      <c r="U43" s="35">
        <v>1.1815555555555557</v>
      </c>
      <c r="V43" s="35">
        <v>7.7306666666666679</v>
      </c>
      <c r="W43" s="34">
        <v>63.915629565920227</v>
      </c>
      <c r="X43" s="35">
        <v>1.6614045490652374</v>
      </c>
      <c r="Y43" s="35">
        <v>1.6941939468807901</v>
      </c>
      <c r="Z43" s="35">
        <v>205.60166666666669</v>
      </c>
      <c r="AA43" s="35">
        <v>-45.2</v>
      </c>
      <c r="AB43" s="35">
        <v>-14.9</v>
      </c>
      <c r="AC43" s="35">
        <v>-39</v>
      </c>
      <c r="AD43" s="35">
        <v>-28.7</v>
      </c>
      <c r="AE43" s="35">
        <v>-30.7</v>
      </c>
      <c r="AF43" s="35"/>
      <c r="AG43" s="105">
        <f>(AB43+1000)/(AA43+1000)</f>
        <v>1.0317343946376205</v>
      </c>
    </row>
    <row r="44" spans="1:33" s="20" customFormat="1" ht="12">
      <c r="A44" s="20">
        <v>2580</v>
      </c>
      <c r="B44" s="35">
        <v>786.58536585365857</v>
      </c>
      <c r="C44" s="20">
        <v>289</v>
      </c>
      <c r="D44" s="21">
        <v>0.13761904761904761</v>
      </c>
      <c r="E44" s="21">
        <v>0.36238095238095236</v>
      </c>
      <c r="F44" s="34">
        <v>263.32179930795843</v>
      </c>
      <c r="G44" s="34">
        <v>33280.452249134949</v>
      </c>
      <c r="H44" s="35">
        <v>340.47508650519035</v>
      </c>
      <c r="I44" s="35">
        <v>182.19498615916956</v>
      </c>
      <c r="J44" s="35">
        <v>208.21907958477507</v>
      </c>
      <c r="K44" s="35">
        <v>191.55607612456745</v>
      </c>
      <c r="L44" s="35">
        <v>3.7365363321799308</v>
      </c>
      <c r="M44" s="35">
        <v>68.661159169550174</v>
      </c>
      <c r="N44" s="35">
        <v>35.258788927335644</v>
      </c>
      <c r="O44" s="35">
        <v>2.372529411764706</v>
      </c>
      <c r="P44" s="35">
        <v>2.825442906574394</v>
      </c>
      <c r="Q44" s="35">
        <v>9.8245363321799299</v>
      </c>
      <c r="R44" s="35">
        <v>6.2222941176470581</v>
      </c>
      <c r="S44" s="35">
        <v>3.4626816608996536</v>
      </c>
      <c r="T44" s="35">
        <v>3.6312076124567474</v>
      </c>
      <c r="U44" s="35">
        <v>0.94532525951557078</v>
      </c>
      <c r="V44" s="35">
        <v>4.5370346020761252</v>
      </c>
      <c r="W44" s="34">
        <v>63.673919724319994</v>
      </c>
      <c r="X44" s="35">
        <v>1.0869876006928216</v>
      </c>
      <c r="Y44" s="35">
        <v>1.9473487677371171</v>
      </c>
      <c r="Z44" s="35">
        <v>126.38700000000003</v>
      </c>
      <c r="AA44" s="35"/>
      <c r="AB44" s="35"/>
      <c r="AC44" s="35"/>
      <c r="AD44" s="35"/>
      <c r="AE44" s="35"/>
      <c r="AF44" s="35"/>
    </row>
    <row r="45" spans="1:33" s="20" customFormat="1" ht="12">
      <c r="A45" s="20">
        <v>2640</v>
      </c>
      <c r="B45" s="35">
        <v>804.8780487804878</v>
      </c>
      <c r="C45" s="20">
        <v>283</v>
      </c>
      <c r="D45" s="21">
        <v>0.13476190476190475</v>
      </c>
      <c r="E45" s="21">
        <v>0.36523809523809525</v>
      </c>
      <c r="F45" s="34">
        <v>1626.1484098939929</v>
      </c>
      <c r="G45" s="34">
        <v>64992.815547703191</v>
      </c>
      <c r="H45" s="35">
        <v>619.02049469964675</v>
      </c>
      <c r="I45" s="35">
        <v>497.16235335689049</v>
      </c>
      <c r="J45" s="35">
        <v>348.0526749116608</v>
      </c>
      <c r="K45" s="35">
        <v>376.13083745583043</v>
      </c>
      <c r="L45" s="35">
        <v>7.5128056537102479</v>
      </c>
      <c r="M45" s="35">
        <v>220.221148409894</v>
      </c>
      <c r="N45" s="35">
        <v>106.69701766784453</v>
      </c>
      <c r="O45" s="35">
        <v>4.3472367491166084</v>
      </c>
      <c r="P45" s="35">
        <v>11.513130742049473</v>
      </c>
      <c r="Q45" s="35">
        <v>39.986989399293293</v>
      </c>
      <c r="R45" s="35">
        <v>42.16331802120142</v>
      </c>
      <c r="S45" s="35">
        <v>23.798681978798591</v>
      </c>
      <c r="T45" s="35">
        <v>16.654469964664312</v>
      </c>
      <c r="U45" s="35">
        <v>22.917851590106007</v>
      </c>
      <c r="V45" s="35">
        <v>82.873943462897529</v>
      </c>
      <c r="W45" s="34">
        <v>58.227749746259448</v>
      </c>
      <c r="X45" s="35">
        <v>0.92535001188923549</v>
      </c>
      <c r="Y45" s="35">
        <v>2.0639859784596624</v>
      </c>
      <c r="Z45" s="35">
        <v>39.967333333333336</v>
      </c>
      <c r="AA45" s="35">
        <v>-44.8</v>
      </c>
      <c r="AB45" s="35">
        <v>-10.5</v>
      </c>
      <c r="AC45" s="35">
        <v>-33.200000000000003</v>
      </c>
      <c r="AD45" s="35">
        <v>-30.2</v>
      </c>
      <c r="AE45" s="35">
        <v>-29.1</v>
      </c>
      <c r="AF45" s="35">
        <v>-28.2</v>
      </c>
      <c r="AG45" s="105">
        <f>(AB45+1000)/(AA45+1000)</f>
        <v>1.0359087102177553</v>
      </c>
    </row>
    <row r="46" spans="1:33" s="20" customFormat="1" ht="12">
      <c r="A46" s="20">
        <v>2700</v>
      </c>
      <c r="B46" s="35">
        <v>823.17073170731715</v>
      </c>
      <c r="C46" s="20">
        <v>305</v>
      </c>
      <c r="D46" s="21">
        <v>0.14523809523809525</v>
      </c>
      <c r="E46" s="21">
        <v>0.35476190476190472</v>
      </c>
      <c r="F46" s="34">
        <v>1636.5573770491801</v>
      </c>
      <c r="G46" s="34">
        <v>44277.18196721311</v>
      </c>
      <c r="H46" s="35">
        <v>399.3688524590163</v>
      </c>
      <c r="I46" s="35">
        <v>300.47681967213111</v>
      </c>
      <c r="J46" s="35">
        <v>155.40699999999995</v>
      </c>
      <c r="K46" s="35">
        <v>138.34527868852456</v>
      </c>
      <c r="L46" s="35">
        <v>2.0420327868852453</v>
      </c>
      <c r="M46" s="35">
        <v>83.620754098360635</v>
      </c>
      <c r="N46" s="35">
        <v>57.372327868852452</v>
      </c>
      <c r="O46" s="35">
        <v>1.651213114754098</v>
      </c>
      <c r="P46" s="35">
        <v>3.8471311475409831</v>
      </c>
      <c r="Q46" s="35">
        <v>26.192245901639343</v>
      </c>
      <c r="R46" s="35">
        <v>24.812163934426223</v>
      </c>
      <c r="S46" s="35">
        <v>16.238557377049176</v>
      </c>
      <c r="T46" s="35">
        <v>6.1456393442622934</v>
      </c>
      <c r="U46" s="35">
        <v>14.917098360655736</v>
      </c>
      <c r="V46" s="35">
        <v>61.71286885245901</v>
      </c>
      <c r="W46" s="34">
        <v>63.267065483711093</v>
      </c>
      <c r="X46" s="35">
        <v>1.1233270948832939</v>
      </c>
      <c r="Y46" s="35">
        <v>1.457510217983651</v>
      </c>
      <c r="Z46" s="35">
        <v>27.055074626865672</v>
      </c>
      <c r="AA46" s="35"/>
      <c r="AB46" s="35"/>
      <c r="AC46" s="35"/>
      <c r="AD46" s="35"/>
      <c r="AE46" s="35"/>
      <c r="AF46" s="35"/>
    </row>
    <row r="47" spans="1:33" s="20" customFormat="1" ht="12">
      <c r="A47" s="20">
        <v>2760</v>
      </c>
      <c r="B47" s="35">
        <v>841.46341463414637</v>
      </c>
      <c r="C47" s="20">
        <v>270</v>
      </c>
      <c r="D47" s="21">
        <v>0.12857142857142856</v>
      </c>
      <c r="E47" s="21">
        <v>0.37142857142857144</v>
      </c>
      <c r="F47" s="34">
        <v>1242.2222222222224</v>
      </c>
      <c r="G47" s="34">
        <v>23304.95555555556</v>
      </c>
      <c r="H47" s="35">
        <v>107.17777777777779</v>
      </c>
      <c r="I47" s="35">
        <v>87.602666666666678</v>
      </c>
      <c r="J47" s="35">
        <v>73.334444444444458</v>
      </c>
      <c r="K47" s="35">
        <v>68.507111111111115</v>
      </c>
      <c r="L47" s="35">
        <v>1.6033333333333335</v>
      </c>
      <c r="M47" s="35">
        <v>48.169333333333341</v>
      </c>
      <c r="N47" s="35">
        <v>32.973777777777784</v>
      </c>
      <c r="O47" s="35">
        <v>0.7771111111111112</v>
      </c>
      <c r="P47" s="35">
        <v>2.5191111111111111</v>
      </c>
      <c r="Q47" s="35">
        <v>22.128888888888891</v>
      </c>
      <c r="R47" s="35">
        <v>22.409111111111116</v>
      </c>
      <c r="S47" s="35">
        <v>7.9415555555555564</v>
      </c>
      <c r="T47" s="35">
        <v>2.9986666666666673</v>
      </c>
      <c r="U47" s="35">
        <v>8.507777777777779</v>
      </c>
      <c r="V47" s="35">
        <v>30.489333333333338</v>
      </c>
      <c r="W47" s="34">
        <v>119.64730659705744</v>
      </c>
      <c r="X47" s="35">
        <v>1.070464704394029</v>
      </c>
      <c r="Y47" s="35">
        <v>1.4608375678990713</v>
      </c>
      <c r="Z47" s="35">
        <v>18.760697674418605</v>
      </c>
      <c r="AA47" s="35">
        <v>-42.6</v>
      </c>
      <c r="AB47" s="35">
        <v>-13.1</v>
      </c>
      <c r="AC47" s="35"/>
      <c r="AD47" s="35"/>
      <c r="AE47" s="35"/>
      <c r="AF47" s="35"/>
      <c r="AG47" s="105">
        <f>(AB47+1000)/(AA47+1000)</f>
        <v>1.0308126175057448</v>
      </c>
    </row>
    <row r="48" spans="1:33" s="20" customFormat="1" ht="12">
      <c r="A48" s="20">
        <v>2820</v>
      </c>
      <c r="B48" s="35">
        <v>859.7560975609756</v>
      </c>
      <c r="C48" s="20">
        <v>325</v>
      </c>
      <c r="D48" s="21">
        <v>0.15476190476190477</v>
      </c>
      <c r="E48" s="21">
        <v>0.34523809523809523</v>
      </c>
      <c r="F48" s="34">
        <v>713.84615384615381</v>
      </c>
      <c r="G48" s="34">
        <v>53754.400000000001</v>
      </c>
      <c r="H48" s="35">
        <v>281.52307692307687</v>
      </c>
      <c r="I48" s="35">
        <v>171.32976923076922</v>
      </c>
      <c r="J48" s="35">
        <v>124.48138461538461</v>
      </c>
      <c r="K48" s="35">
        <v>112.09392307692309</v>
      </c>
      <c r="L48" s="35">
        <v>2.8643076923076922</v>
      </c>
      <c r="M48" s="35">
        <v>63.737538461538463</v>
      </c>
      <c r="N48" s="35">
        <v>59.824769230769235</v>
      </c>
      <c r="O48" s="35">
        <v>4.5016923076923065</v>
      </c>
      <c r="P48" s="35">
        <v>2.4270769230769229</v>
      </c>
      <c r="Q48" s="35">
        <v>18.060307692307692</v>
      </c>
      <c r="R48" s="35">
        <v>13.009846153846153</v>
      </c>
      <c r="S48" s="35">
        <v>5.7843846153846146</v>
      </c>
      <c r="T48" s="35">
        <v>4.8742307692307696</v>
      </c>
      <c r="U48" s="35">
        <v>3.4220000000000002</v>
      </c>
      <c r="V48" s="35">
        <v>15.149153846153846</v>
      </c>
      <c r="W48" s="34">
        <v>118.70169406363453</v>
      </c>
      <c r="X48" s="35">
        <v>1.1105096618838184</v>
      </c>
      <c r="Y48" s="35">
        <v>1.0654038332463271</v>
      </c>
      <c r="Z48" s="35">
        <v>75.302499999999995</v>
      </c>
      <c r="AA48" s="35"/>
      <c r="AB48" s="35"/>
      <c r="AC48" s="35"/>
      <c r="AD48" s="35"/>
      <c r="AE48" s="35"/>
      <c r="AF48" s="35"/>
    </row>
    <row r="49" spans="1:33" s="20" customFormat="1" ht="12">
      <c r="A49" s="20">
        <v>2880</v>
      </c>
      <c r="B49" s="35">
        <v>878.04878048780495</v>
      </c>
      <c r="C49" s="20">
        <v>309</v>
      </c>
      <c r="D49" s="21">
        <v>0.14714285714285713</v>
      </c>
      <c r="E49" s="21">
        <v>0.35285714285714287</v>
      </c>
      <c r="F49" s="34">
        <v>1438.8349514563108</v>
      </c>
      <c r="G49" s="34">
        <v>26519.646601941749</v>
      </c>
      <c r="H49" s="35">
        <v>272.65922330097089</v>
      </c>
      <c r="I49" s="35">
        <v>155.9601165048544</v>
      </c>
      <c r="J49" s="35">
        <v>99.099757281553423</v>
      </c>
      <c r="K49" s="35">
        <v>127.78053398058253</v>
      </c>
      <c r="L49" s="35">
        <v>2.4412233009708739</v>
      </c>
      <c r="M49" s="35">
        <v>82.972815533980594</v>
      </c>
      <c r="N49" s="35">
        <v>117.63434951456311</v>
      </c>
      <c r="O49" s="35">
        <v>8.589844660194176</v>
      </c>
      <c r="P49" s="35">
        <v>3.7337766990291263</v>
      </c>
      <c r="Q49" s="35">
        <v>32.388174757281561</v>
      </c>
      <c r="R49" s="35">
        <v>21.05015533980583</v>
      </c>
      <c r="S49" s="35">
        <v>33.726291262135923</v>
      </c>
      <c r="T49" s="35">
        <v>13.947106796116506</v>
      </c>
      <c r="U49" s="35">
        <v>10.479514563106797</v>
      </c>
      <c r="V49" s="35">
        <v>30.870203883495147</v>
      </c>
      <c r="W49" s="34">
        <v>61.872258526541934</v>
      </c>
      <c r="X49" s="35">
        <v>0.77554658909636875</v>
      </c>
      <c r="Y49" s="35">
        <v>0.70534512985689246</v>
      </c>
      <c r="Z49" s="35">
        <v>18.431333333333331</v>
      </c>
      <c r="AA49" s="35">
        <v>-43.8</v>
      </c>
      <c r="AB49" s="35">
        <v>-14.7</v>
      </c>
      <c r="AC49" s="35">
        <v>-34.1</v>
      </c>
      <c r="AD49" s="35">
        <v>-29.3</v>
      </c>
      <c r="AE49" s="35"/>
      <c r="AF49" s="35"/>
      <c r="AG49" s="105">
        <f>(AB49+1000)/(AA49+1000)</f>
        <v>1.0304329638151013</v>
      </c>
    </row>
    <row r="50" spans="1:33" s="20" customFormat="1" ht="12">
      <c r="A50" s="20">
        <v>2940</v>
      </c>
      <c r="B50" s="35">
        <v>896.34146341463418</v>
      </c>
      <c r="C50" s="20">
        <v>284</v>
      </c>
      <c r="D50" s="21">
        <v>0.13523809523809524</v>
      </c>
      <c r="E50" s="21">
        <v>0.36476190476190473</v>
      </c>
      <c r="F50" s="34">
        <v>215.77464788732391</v>
      </c>
      <c r="G50" s="34">
        <v>31702.150704225347</v>
      </c>
      <c r="H50" s="35">
        <v>345.50915492957739</v>
      </c>
      <c r="I50" s="35">
        <v>229.38463380281689</v>
      </c>
      <c r="J50" s="35">
        <v>153.40228873239434</v>
      </c>
      <c r="K50" s="35">
        <v>213.45776760563379</v>
      </c>
      <c r="L50" s="35">
        <v>4.1563591549295769</v>
      </c>
      <c r="M50" s="35">
        <v>133.17071830985913</v>
      </c>
      <c r="N50" s="35">
        <v>207.65612676056335</v>
      </c>
      <c r="O50" s="35">
        <v>16.916732394366196</v>
      </c>
      <c r="P50" s="35">
        <v>8.091549295774648</v>
      </c>
      <c r="Q50" s="35">
        <v>53.865443661971831</v>
      </c>
      <c r="R50" s="35">
        <v>30.173387323943658</v>
      </c>
      <c r="S50" s="35">
        <v>70.585281690140846</v>
      </c>
      <c r="T50" s="35">
        <v>48.651788732394365</v>
      </c>
      <c r="U50" s="35">
        <v>13.113704225352112</v>
      </c>
      <c r="V50" s="35">
        <v>58.402105633802805</v>
      </c>
      <c r="W50" s="34">
        <v>55.144361142127927</v>
      </c>
      <c r="X50" s="35">
        <v>0.7186540478386676</v>
      </c>
      <c r="Y50" s="35">
        <v>0.64130406546304708</v>
      </c>
      <c r="Z50" s="35">
        <v>146.92250000000001</v>
      </c>
      <c r="AA50" s="35"/>
      <c r="AB50" s="35"/>
      <c r="AC50" s="35"/>
      <c r="AD50" s="35"/>
      <c r="AE50" s="35"/>
      <c r="AF50" s="35"/>
    </row>
    <row r="51" spans="1:33" s="20" customFormat="1" thickBot="1">
      <c r="A51" s="112">
        <v>3000</v>
      </c>
      <c r="B51" s="113">
        <v>914.63414634146352</v>
      </c>
      <c r="C51" s="112">
        <v>259</v>
      </c>
      <c r="D51" s="114">
        <v>0.12333333333333332</v>
      </c>
      <c r="E51" s="114">
        <v>0.37666666666666671</v>
      </c>
      <c r="F51" s="115">
        <v>1496.4864864864869</v>
      </c>
      <c r="G51" s="115">
        <v>40863.243243243247</v>
      </c>
      <c r="H51" s="113">
        <v>648.37567567567589</v>
      </c>
      <c r="I51" s="113">
        <v>223.907972972973</v>
      </c>
      <c r="J51" s="113">
        <v>166.32989189189192</v>
      </c>
      <c r="K51" s="113">
        <v>154.75197297297299</v>
      </c>
      <c r="L51" s="113">
        <v>3.4938378378378383</v>
      </c>
      <c r="M51" s="113">
        <v>105.20605405405408</v>
      </c>
      <c r="N51" s="113">
        <v>148.7171621621622</v>
      </c>
      <c r="O51" s="113">
        <v>22.871810810810814</v>
      </c>
      <c r="P51" s="113">
        <v>4.0099729729729736</v>
      </c>
      <c r="Q51" s="113">
        <v>31.945405405405413</v>
      </c>
      <c r="R51" s="113">
        <v>24.249189189189195</v>
      </c>
      <c r="S51" s="113">
        <v>48.916783783783792</v>
      </c>
      <c r="T51" s="113">
        <v>57.44675675675677</v>
      </c>
      <c r="U51" s="113">
        <v>6.7922162162162181</v>
      </c>
      <c r="V51" s="113">
        <v>121.3772702702703</v>
      </c>
      <c r="W51" s="115">
        <v>46.846279081980981</v>
      </c>
      <c r="X51" s="113">
        <v>1.0748159696868032</v>
      </c>
      <c r="Y51" s="113">
        <v>0.7074237601396447</v>
      </c>
      <c r="Z51" s="113">
        <v>27.306122448979586</v>
      </c>
      <c r="AA51" s="113">
        <v>-45.5</v>
      </c>
      <c r="AB51" s="113">
        <v>-16.100000000000001</v>
      </c>
      <c r="AC51" s="113">
        <v>-33</v>
      </c>
      <c r="AD51" s="113">
        <v>-33.799999999999997</v>
      </c>
      <c r="AE51" s="113">
        <v>-28.9</v>
      </c>
      <c r="AF51" s="113">
        <v>-28.9</v>
      </c>
      <c r="AG51" s="118">
        <f>(AB51+1000)/(AA51+1000)</f>
        <v>1.0308014667365113</v>
      </c>
    </row>
    <row r="53" spans="1:33">
      <c r="A53" s="32" t="s">
        <v>51</v>
      </c>
    </row>
  </sheetData>
  <phoneticPr fontId="3"/>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27</vt:i4>
      </vt:variant>
    </vt:vector>
  </HeadingPairs>
  <TitlesOfParts>
    <vt:vector size="27" baseType="lpstr">
      <vt:lpstr>Well Location GHSZ depth</vt:lpstr>
      <vt:lpstr>Aklaq6 USGS</vt:lpstr>
      <vt:lpstr>Aklaqyaaq1 USGS</vt:lpstr>
      <vt:lpstr>Amaguq 2 USGS</vt:lpstr>
      <vt:lpstr>Atlas 1</vt:lpstr>
      <vt:lpstr>Antigua-1 USGS</vt:lpstr>
      <vt:lpstr>Carbon 1</vt:lpstr>
      <vt:lpstr>Caribou 26-11</vt:lpstr>
      <vt:lpstr>Iapetus 2</vt:lpstr>
      <vt:lpstr>Kokoda 1</vt:lpstr>
      <vt:lpstr>Kokoda 5</vt:lpstr>
      <vt:lpstr>KPU 1R-East USGS</vt:lpstr>
      <vt:lpstr>KPU 1H-South</vt:lpstr>
      <vt:lpstr>KPU 2N-305</vt:lpstr>
      <vt:lpstr>MPU SB S-15</vt:lpstr>
      <vt:lpstr>MPU SB I-16</vt:lpstr>
      <vt:lpstr>Mt. Elbert 1 cut</vt:lpstr>
      <vt:lpstr>Noatak 1</vt:lpstr>
      <vt:lpstr>Pioneer #1 isotubes</vt:lpstr>
      <vt:lpstr>Placer 1</vt:lpstr>
      <vt:lpstr>Scout 1</vt:lpstr>
      <vt:lpstr>Spark 4</vt:lpstr>
      <vt:lpstr>Spark DD9 Isotubes</vt:lpstr>
      <vt:lpstr>Spark DD9 Cut</vt:lpstr>
      <vt:lpstr>Thetis Island 1</vt:lpstr>
      <vt:lpstr>Wainwright W-OC1-08</vt:lpstr>
      <vt:lpstr>Wainwright 1</vt:lpstr>
    </vt:vector>
  </TitlesOfParts>
  <Manager/>
  <Company>U.S. Geological Survey</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Scientific Investigations Report 2011–5195, appendix 3</dc:title>
  <dc:subject>Gas Hydrate Prospecting Using Well Cuttings and Mud-Gas Geochemistry from 35 Wells, North Slope, Alaska</dc:subject>
  <dc:creator>Thomas D. Lorenson and Timothy S. Collett</dc:creator>
  <cp:keywords/>
  <dc:description/>
  <cp:lastModifiedBy>Michael Diggles</cp:lastModifiedBy>
  <cp:lastPrinted>2012-01-25T18:12:50Z</cp:lastPrinted>
  <dcterms:created xsi:type="dcterms:W3CDTF">2007-11-01T22:59:23Z</dcterms:created>
  <dcterms:modified xsi:type="dcterms:W3CDTF">2012-02-17T22:32:26Z</dcterms:modified>
  <cp:category/>
</cp:coreProperties>
</file>