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7025" windowHeight="10410" activeTab="1"/>
  </bookViews>
  <sheets>
    <sheet name="Table 3" sheetId="1" r:id="rId1"/>
    <sheet name="Table 4" sheetId="2" r:id="rId2"/>
  </sheets>
  <calcPr calcId="145621"/>
</workbook>
</file>

<file path=xl/calcChain.xml><?xml version="1.0" encoding="utf-8"?>
<calcChain xmlns="http://schemas.openxmlformats.org/spreadsheetml/2006/main">
  <c r="H78" i="2" l="1"/>
  <c r="G78" i="2"/>
  <c r="F78" i="2"/>
  <c r="H77" i="2"/>
  <c r="G77" i="2"/>
  <c r="F77" i="2"/>
  <c r="H76" i="2"/>
  <c r="G76" i="2"/>
  <c r="F76" i="2"/>
  <c r="H75" i="2"/>
  <c r="G75" i="2"/>
  <c r="F75" i="2"/>
  <c r="H74" i="2"/>
  <c r="G74" i="2"/>
  <c r="F74" i="2"/>
  <c r="H73" i="2"/>
  <c r="G73" i="2"/>
  <c r="F73" i="2"/>
  <c r="F72" i="2"/>
  <c r="H71" i="2"/>
  <c r="G71" i="2"/>
  <c r="F71" i="2"/>
  <c r="H70" i="2"/>
  <c r="H69" i="2"/>
  <c r="H68" i="2"/>
  <c r="H67" i="2"/>
  <c r="H66" i="2"/>
  <c r="G66" i="2"/>
  <c r="F66" i="2"/>
  <c r="H65" i="2"/>
  <c r="G65" i="2"/>
  <c r="F65" i="2"/>
  <c r="F64" i="2"/>
  <c r="H63" i="2"/>
  <c r="G63" i="2"/>
  <c r="F63" i="2"/>
  <c r="H62" i="2"/>
  <c r="G62" i="2"/>
  <c r="F62" i="2"/>
  <c r="H61" i="2"/>
  <c r="G61" i="2"/>
  <c r="F61" i="2"/>
  <c r="H60" i="2"/>
  <c r="G60" i="2"/>
  <c r="F60" i="2"/>
  <c r="H59" i="2"/>
  <c r="G59" i="2"/>
  <c r="F59" i="2"/>
  <c r="H58" i="2"/>
  <c r="G58" i="2"/>
  <c r="F58" i="2"/>
  <c r="H57" i="2"/>
  <c r="G57" i="2"/>
  <c r="F57" i="2"/>
  <c r="F56" i="2"/>
  <c r="H55" i="2"/>
  <c r="G55" i="2"/>
  <c r="F55" i="2"/>
  <c r="H54" i="2"/>
  <c r="G54" i="2"/>
  <c r="F54" i="2"/>
  <c r="H53" i="2"/>
  <c r="G53" i="2"/>
  <c r="F53" i="2"/>
  <c r="H52" i="2"/>
  <c r="G52" i="2"/>
  <c r="F52" i="2"/>
  <c r="H51" i="2"/>
  <c r="G51" i="2"/>
  <c r="F51" i="2"/>
  <c r="H50" i="2"/>
  <c r="G50" i="2"/>
  <c r="F50" i="2"/>
  <c r="H49" i="2"/>
  <c r="G49" i="2"/>
  <c r="F49" i="2"/>
  <c r="H48" i="2"/>
  <c r="G48" i="2"/>
  <c r="F48" i="2"/>
  <c r="H47" i="2"/>
  <c r="G47" i="2"/>
  <c r="F47" i="2"/>
  <c r="H46" i="2"/>
  <c r="G46" i="2"/>
  <c r="F46" i="2"/>
  <c r="H45" i="2"/>
  <c r="G45" i="2"/>
  <c r="F45" i="2"/>
  <c r="H44" i="2"/>
  <c r="G44" i="2"/>
  <c r="F44" i="2"/>
  <c r="H43" i="2"/>
  <c r="G43" i="2"/>
  <c r="F43" i="2"/>
  <c r="H42" i="2"/>
  <c r="G42" i="2"/>
  <c r="F42" i="2"/>
  <c r="H41" i="2"/>
  <c r="G41" i="2"/>
  <c r="F41" i="2"/>
  <c r="H40" i="2"/>
  <c r="G40" i="2"/>
  <c r="F40" i="2"/>
  <c r="H39" i="2"/>
  <c r="G39" i="2"/>
  <c r="F39" i="2"/>
  <c r="H38" i="2"/>
  <c r="G38" i="2"/>
  <c r="F38" i="2"/>
  <c r="H37" i="2"/>
  <c r="G37" i="2"/>
  <c r="F37" i="2"/>
  <c r="H36" i="2"/>
  <c r="G36" i="2"/>
  <c r="F36" i="2"/>
  <c r="H35" i="2"/>
  <c r="G35" i="2"/>
  <c r="F35" i="2"/>
  <c r="H34" i="2"/>
  <c r="G34" i="2"/>
  <c r="F34" i="2"/>
  <c r="H33" i="2"/>
  <c r="G33" i="2"/>
  <c r="F33" i="2"/>
  <c r="H32" i="2"/>
  <c r="G32" i="2"/>
  <c r="F32" i="2"/>
  <c r="H31" i="2"/>
  <c r="G31" i="2"/>
  <c r="F31" i="2"/>
  <c r="H29" i="2"/>
  <c r="G29" i="2"/>
  <c r="F29" i="2"/>
  <c r="H28" i="2"/>
  <c r="G28" i="2"/>
  <c r="F28" i="2"/>
  <c r="F27" i="2"/>
  <c r="H26" i="2"/>
  <c r="F26" i="2"/>
  <c r="H25" i="2"/>
  <c r="G25" i="2"/>
  <c r="F25" i="2"/>
  <c r="F24" i="2"/>
  <c r="H23" i="2"/>
  <c r="G23" i="2"/>
  <c r="F23" i="2"/>
  <c r="H22" i="2"/>
  <c r="G22" i="2"/>
  <c r="F22" i="2"/>
  <c r="H21" i="2"/>
  <c r="G21" i="2"/>
  <c r="F21" i="2"/>
  <c r="H20" i="2"/>
  <c r="G20" i="2"/>
  <c r="F20" i="2"/>
  <c r="H19" i="2"/>
  <c r="G19" i="2"/>
  <c r="F19" i="2"/>
  <c r="H18" i="2"/>
  <c r="G18" i="2"/>
  <c r="F18" i="2"/>
  <c r="H17" i="2"/>
  <c r="G17" i="2"/>
  <c r="F17" i="2"/>
  <c r="H16" i="2"/>
  <c r="G16" i="2"/>
  <c r="F16" i="2"/>
  <c r="H15" i="2"/>
  <c r="G15" i="2"/>
  <c r="F15" i="2"/>
  <c r="H14" i="2"/>
  <c r="G14" i="2"/>
  <c r="F14" i="2"/>
  <c r="F13" i="2"/>
  <c r="H12" i="2"/>
  <c r="G12" i="2"/>
  <c r="F12" i="2"/>
  <c r="F11" i="2"/>
  <c r="F10" i="2"/>
  <c r="H9" i="2"/>
  <c r="G9" i="2"/>
  <c r="F9" i="2"/>
  <c r="H8" i="2"/>
  <c r="G8" i="2"/>
  <c r="F8" i="2"/>
  <c r="H7" i="2"/>
  <c r="G7" i="2"/>
  <c r="F7" i="2"/>
  <c r="S52" i="1"/>
  <c r="O52" i="1"/>
  <c r="K52" i="1"/>
  <c r="G52" i="1"/>
  <c r="S51" i="1"/>
  <c r="O51" i="1"/>
  <c r="K51" i="1"/>
  <c r="G51" i="1"/>
  <c r="S47" i="1"/>
  <c r="O47" i="1"/>
  <c r="K47" i="1"/>
  <c r="G47" i="1"/>
  <c r="S46" i="1"/>
  <c r="O46" i="1"/>
  <c r="K46" i="1"/>
  <c r="G46" i="1"/>
  <c r="S45" i="1"/>
  <c r="O45" i="1"/>
  <c r="K45" i="1"/>
  <c r="G45" i="1"/>
  <c r="S44" i="1"/>
  <c r="O44" i="1"/>
  <c r="K44" i="1"/>
  <c r="G44" i="1"/>
  <c r="O42" i="1"/>
  <c r="S41" i="1"/>
  <c r="O41" i="1"/>
  <c r="K41" i="1"/>
  <c r="G41" i="1"/>
  <c r="S40" i="1"/>
  <c r="O40" i="1"/>
  <c r="K40" i="1"/>
  <c r="G40" i="1"/>
  <c r="S39" i="1"/>
  <c r="O39" i="1"/>
  <c r="K39" i="1"/>
  <c r="G39" i="1"/>
  <c r="S38" i="1"/>
  <c r="O38" i="1"/>
  <c r="K38" i="1"/>
  <c r="G38" i="1"/>
  <c r="Q34" i="1"/>
  <c r="S34" i="1" s="1"/>
  <c r="M34" i="1"/>
  <c r="O34" i="1"/>
  <c r="I34" i="1"/>
  <c r="K34" i="1" s="1"/>
  <c r="S33" i="1"/>
  <c r="O33" i="1"/>
  <c r="K33" i="1"/>
  <c r="G33" i="1"/>
  <c r="S32" i="1"/>
  <c r="O32" i="1"/>
  <c r="K32" i="1"/>
  <c r="G32" i="1"/>
  <c r="S31" i="1"/>
  <c r="O31" i="1"/>
  <c r="K31" i="1"/>
  <c r="G31" i="1"/>
  <c r="S30" i="1"/>
  <c r="O30" i="1"/>
  <c r="K30" i="1"/>
  <c r="G30" i="1"/>
  <c r="S29" i="1"/>
  <c r="O29" i="1"/>
  <c r="K29" i="1"/>
  <c r="G29" i="1"/>
  <c r="S25" i="1"/>
  <c r="O25" i="1"/>
  <c r="K25" i="1"/>
  <c r="G25" i="1"/>
  <c r="S14" i="1"/>
  <c r="O14" i="1"/>
  <c r="K14" i="1"/>
  <c r="G14" i="1"/>
  <c r="S13" i="1"/>
  <c r="O13" i="1"/>
  <c r="K13" i="1"/>
  <c r="G13" i="1"/>
  <c r="S12" i="1"/>
  <c r="O12" i="1"/>
  <c r="K12" i="1"/>
  <c r="G12" i="1"/>
  <c r="S11" i="1"/>
  <c r="O11" i="1"/>
  <c r="K11" i="1"/>
  <c r="G11" i="1"/>
  <c r="S10" i="1"/>
  <c r="O10" i="1"/>
  <c r="K10" i="1"/>
  <c r="G10" i="1"/>
  <c r="S9" i="1"/>
  <c r="O9" i="1"/>
  <c r="K9" i="1"/>
  <c r="G9" i="1"/>
  <c r="S8" i="1"/>
  <c r="O8" i="1"/>
  <c r="K8" i="1"/>
  <c r="G8" i="1"/>
  <c r="S7" i="1"/>
  <c r="O7" i="1"/>
  <c r="K7" i="1"/>
  <c r="G7" i="1"/>
</calcChain>
</file>

<file path=xl/sharedStrings.xml><?xml version="1.0" encoding="utf-8"?>
<sst xmlns="http://schemas.openxmlformats.org/spreadsheetml/2006/main" count="289" uniqueCount="191">
  <si>
    <t>Discharge for specified percent annual exceedance probability, in cubic feet per second</t>
  </si>
  <si>
    <r>
      <t>DA (mi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>)</t>
    </r>
  </si>
  <si>
    <t>Reach</t>
  </si>
  <si>
    <t>FIS</t>
  </si>
  <si>
    <t>Updated</t>
  </si>
  <si>
    <t>Delta</t>
  </si>
  <si>
    <t xml:space="preserve">Moshassuck River </t>
  </si>
  <si>
    <t>at confluence with the Woonasquatucket River</t>
  </si>
  <si>
    <t>above confluence of the West River</t>
  </si>
  <si>
    <t>East Branch West River</t>
  </si>
  <si>
    <t>--</t>
  </si>
  <si>
    <t>confluence with the West River</t>
  </si>
  <si>
    <t>Lincoln Downs Brook</t>
  </si>
  <si>
    <t>Upper Canada Pond Brook</t>
  </si>
  <si>
    <t>above Upper Canada Pond</t>
  </si>
  <si>
    <t>West River</t>
  </si>
  <si>
    <t>Woonasquatucket River</t>
  </si>
  <si>
    <t>above confluence of the Moshassuck River</t>
  </si>
  <si>
    <t>at Atwells Avenue</t>
  </si>
  <si>
    <t>downstream of Johnston corporate limit</t>
  </si>
  <si>
    <t>at USGS streamgage (01114500)</t>
  </si>
  <si>
    <t>outlet of Georgiaville Pond</t>
  </si>
  <si>
    <t>outlet of Stillwater Pond</t>
  </si>
  <si>
    <t>outlet of Stillwater Reservoir</t>
  </si>
  <si>
    <t>inlet of Stillwater Reservoir</t>
  </si>
  <si>
    <t>upstream Town of Smithfield limits</t>
  </si>
  <si>
    <t>Providence River- Woonasquatucket River</t>
  </si>
  <si>
    <t>at Fox Point Hurricane Barrier</t>
  </si>
  <si>
    <t>at Crawford Square (below confluence)</t>
  </si>
  <si>
    <t>City of Providence FIS (1983) report discharge determined by Johnson and Laraway (1976) equations.</t>
  </si>
  <si>
    <t>City of Providence FIS (1983) for discharge values below Proividence-Pawtucket cooporate limit; values include conduit diversion.</t>
  </si>
  <si>
    <t>Town of Lincoln FIS (1982) for discharges above Providence-Lincoln corporae limit.</t>
  </si>
  <si>
    <t xml:space="preserve">North Providence FIS (1974) by Soil Conservation Service were likely determined by TR-20 method, but no values were  given in the report. </t>
  </si>
  <si>
    <t xml:space="preserve">North Providence FIS (1974) by Soil Conservation Service determined by TR-20 method. </t>
  </si>
  <si>
    <t>above West River diversion conduit</t>
  </si>
  <si>
    <t>at the Providence-Pawtucket corporate limit</t>
  </si>
  <si>
    <t>at the Pawtucket-Lincoln corporate limit</t>
  </si>
  <si>
    <t>at upstream model limit</t>
  </si>
  <si>
    <t>confluence with the Moshassuck River</t>
  </si>
  <si>
    <t>diversion conduit overflow</t>
  </si>
  <si>
    <t>upstream of Johnston corporate limit</t>
  </si>
  <si>
    <t>inlet of Butterfly Pond</t>
  </si>
  <si>
    <t>outlet of Barney Pond</t>
  </si>
  <si>
    <t>above Amtrak railroad bridge</t>
  </si>
  <si>
    <t>above Charles Street bridge</t>
  </si>
  <si>
    <t>above Upper Canada Pond Brook</t>
  </si>
  <si>
    <t>above Whipples Pond Dam</t>
  </si>
  <si>
    <t>HWM</t>
  </si>
  <si>
    <t>FIS-HWM</t>
  </si>
  <si>
    <t xml:space="preserve">HWM description </t>
  </si>
  <si>
    <t>ACE-71</t>
  </si>
  <si>
    <t>ACE-63</t>
  </si>
  <si>
    <t>ACE-64</t>
  </si>
  <si>
    <t>ACE-65</t>
  </si>
  <si>
    <t>NF</t>
  </si>
  <si>
    <t>ACE-66</t>
  </si>
  <si>
    <t>ACE-68</t>
  </si>
  <si>
    <t>ACE-67</t>
  </si>
  <si>
    <t>ACE-69</t>
  </si>
  <si>
    <t>ACE-70</t>
  </si>
  <si>
    <t>ACE-61</t>
  </si>
  <si>
    <t>ACE-62</t>
  </si>
  <si>
    <t>ACE-58</t>
  </si>
  <si>
    <t>ACE-59</t>
  </si>
  <si>
    <t>ACE-60</t>
  </si>
  <si>
    <t>ACE-79</t>
  </si>
  <si>
    <t>ACE-78</t>
  </si>
  <si>
    <t>ACE-80</t>
  </si>
  <si>
    <t>pumping station</t>
  </si>
  <si>
    <t>ACE-77</t>
  </si>
  <si>
    <t>ACE-75</t>
  </si>
  <si>
    <t>ACE-76</t>
  </si>
  <si>
    <t>ACE-74</t>
  </si>
  <si>
    <t>ACE-73</t>
  </si>
  <si>
    <t>ACE-72</t>
  </si>
  <si>
    <t>USGS-269</t>
  </si>
  <si>
    <t>USGS-268</t>
  </si>
  <si>
    <t>USGS-270</t>
  </si>
  <si>
    <t>USGS-271</t>
  </si>
  <si>
    <t>USGS-272</t>
  </si>
  <si>
    <t>USGS-267</t>
  </si>
  <si>
    <t>USGS-266</t>
  </si>
  <si>
    <t>USGS-265</t>
  </si>
  <si>
    <t>USGS-264</t>
  </si>
  <si>
    <t>USGS-263</t>
  </si>
  <si>
    <t>USGS-262</t>
  </si>
  <si>
    <t>USGS-261</t>
  </si>
  <si>
    <t>USGS-260</t>
  </si>
  <si>
    <t>USGS-259</t>
  </si>
  <si>
    <t>USGS-258</t>
  </si>
  <si>
    <t>USGS-257</t>
  </si>
  <si>
    <t>USGS-256</t>
  </si>
  <si>
    <t>USGS-255</t>
  </si>
  <si>
    <t>USGS-254</t>
  </si>
  <si>
    <t>USGS-253</t>
  </si>
  <si>
    <t>USGS-252</t>
  </si>
  <si>
    <t>USGS-251</t>
  </si>
  <si>
    <t>USGS-249</t>
  </si>
  <si>
    <t>San Souci Dr stores</t>
  </si>
  <si>
    <t>USGS-250</t>
  </si>
  <si>
    <t>Manton Ave</t>
  </si>
  <si>
    <t>USGS-248</t>
  </si>
  <si>
    <t>USGS-247</t>
  </si>
  <si>
    <t>USGS-246</t>
  </si>
  <si>
    <t>USGS-245</t>
  </si>
  <si>
    <t>USGS-244</t>
  </si>
  <si>
    <t>USGS-243</t>
  </si>
  <si>
    <t>USGS-242</t>
  </si>
  <si>
    <t>USGS-241</t>
  </si>
  <si>
    <t>USGS-240</t>
  </si>
  <si>
    <t>USGS-239</t>
  </si>
  <si>
    <t>USGS-238</t>
  </si>
  <si>
    <t>USGS-237</t>
  </si>
  <si>
    <t>USGS-236</t>
  </si>
  <si>
    <t>USGS-235</t>
  </si>
  <si>
    <t>USGS-234</t>
  </si>
  <si>
    <t>USGS-233</t>
  </si>
  <si>
    <t>USGS-232</t>
  </si>
  <si>
    <t>USGS-229</t>
  </si>
  <si>
    <t>USGS-231</t>
  </si>
  <si>
    <t>USGS-230</t>
  </si>
  <si>
    <t>USGS-228</t>
  </si>
  <si>
    <t>USGS-227</t>
  </si>
  <si>
    <t>USGS-226</t>
  </si>
  <si>
    <t>USGS-225</t>
  </si>
  <si>
    <t>Update-FIS</t>
  </si>
  <si>
    <t>Updated-HWM</t>
  </si>
  <si>
    <t>Difference (feet)</t>
  </si>
  <si>
    <t xml:space="preserve">Updated </t>
  </si>
  <si>
    <t>Water-surface elevation (feet)</t>
  </si>
  <si>
    <r>
      <t>Moshassuck River</t>
    </r>
    <r>
      <rPr>
        <sz val="10"/>
        <rFont val="Arial"/>
        <family val="2"/>
      </rPr>
      <t xml:space="preserve"> (FIS and updated water-surface elevation at the 1-percent AEP)</t>
    </r>
  </si>
  <si>
    <t>River station (feet)</t>
  </si>
  <si>
    <t>HWM-ID</t>
  </si>
  <si>
    <t>destroyed</t>
  </si>
  <si>
    <t>US of dam</t>
  </si>
  <si>
    <t>US of Higginson Ave</t>
  </si>
  <si>
    <t>DS of Higginson Ave</t>
  </si>
  <si>
    <t>US of Barney Pond Dam</t>
  </si>
  <si>
    <t>US of Walker St</t>
  </si>
  <si>
    <t>DS of Barney Pond Dam</t>
  </si>
  <si>
    <t>US of Table Rock Rd</t>
  </si>
  <si>
    <t>DS of Sherman Rd</t>
  </si>
  <si>
    <t xml:space="preserve">US of Weeden St </t>
  </si>
  <si>
    <t>US of Mineral Spring Ave</t>
  </si>
  <si>
    <t>US of Grotto St</t>
  </si>
  <si>
    <t>US of Cemetary St</t>
  </si>
  <si>
    <t>US of Industrial St</t>
  </si>
  <si>
    <t>DS of Industrial St</t>
  </si>
  <si>
    <t>US of Stevens St</t>
  </si>
  <si>
    <t>DS of Stevens St</t>
  </si>
  <si>
    <t>US of foot bridge</t>
  </si>
  <si>
    <t>US of Mill St at gage (not used)</t>
  </si>
  <si>
    <t>DS of Mill St</t>
  </si>
  <si>
    <t>US of Smith St</t>
  </si>
  <si>
    <t>DS of Smith St</t>
  </si>
  <si>
    <t>US of Smithfield Rd</t>
  </si>
  <si>
    <r>
      <t>Woonasquatucket River</t>
    </r>
    <r>
      <rPr>
        <sz val="10"/>
        <rFont val="Arial"/>
        <family val="2"/>
      </rPr>
      <t xml:space="preserve">  (FIS and updated water-surface elevation at the 2-percent AEP)</t>
    </r>
  </si>
  <si>
    <t>DS of Pleasant Valley Pkwy\Dean St</t>
  </si>
  <si>
    <t>US of predestrian bridge\ Kinsley St</t>
  </si>
  <si>
    <t>DS of Pleasant Valley Pkwy\Kinsley St</t>
  </si>
  <si>
    <r>
      <t>[Elevation in North American Vertical Datum of  1988; Updated, revised water-surface elevations computed in this study; ID, identification; US, upstream; DS, downstream; Rt, route; St, street; Ave, avenue; Pkwy, Parkway; USGS, U.S. Geological Survey; ACE, Army Corps of Engineers; WWTP, wastewater treatment plant</t>
    </r>
    <r>
      <rPr>
        <sz val="10"/>
        <rFont val="Times New Roman"/>
        <family val="1"/>
      </rPr>
      <t>]</t>
    </r>
  </si>
  <si>
    <t>US of Pleasant Valley Pkwy\Dean St</t>
  </si>
  <si>
    <t>DS of Acorn St</t>
  </si>
  <si>
    <t>DS of Eagle St</t>
  </si>
  <si>
    <t>US of Eagle St</t>
  </si>
  <si>
    <t>DS of service Rd off Atwells Ave Price Rite</t>
  </si>
  <si>
    <t>US of service Rd off Atwells Ave Price Rite</t>
  </si>
  <si>
    <t>DS of Atwells Ave</t>
  </si>
  <si>
    <t>US of Atwells Ave</t>
  </si>
  <si>
    <t>DS of 195 Valley St</t>
  </si>
  <si>
    <t>Delanie St\Valley St</t>
  </si>
  <si>
    <t>DS of Rt 6</t>
  </si>
  <si>
    <t>US of Rt 6</t>
  </si>
  <si>
    <t>DS of Glenbridge Ave</t>
  </si>
  <si>
    <t>US of Glenbridge Ave</t>
  </si>
  <si>
    <t>DS of Greenville Ave</t>
  </si>
  <si>
    <t>US of Greenville Ave</t>
  </si>
  <si>
    <t>US of Rt 44</t>
  </si>
  <si>
    <t>US of Greystone Ave</t>
  </si>
  <si>
    <t>US of Esmond St</t>
  </si>
  <si>
    <t>DS of Esmond St</t>
  </si>
  <si>
    <t>US of Waterman Ave</t>
  </si>
  <si>
    <t>DS of Whipple Ave</t>
  </si>
  <si>
    <t>US of Whipple Ave</t>
  </si>
  <si>
    <t>Stillwater Rd boat ramp</t>
  </si>
  <si>
    <t>parking lot off Valley St  near low dam</t>
  </si>
  <si>
    <t>perdestrian bridge at Marino Park</t>
  </si>
  <si>
    <t>US Interstate 95 near Kinsley St</t>
  </si>
  <si>
    <r>
      <t>[DA, drainage area in square miles (mi</t>
    </r>
    <r>
      <rPr>
        <vertAlign val="super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); FIS, flood insurance study for Providence County (FEMA, 2009); Updated, revised flows computed in this study using methods or values reported by Zarriello and others (2012); Delta, percent difference between FIS and updated flow; Other, reported if value is different in other sources as footnoted; --, not reported or not determined; USGS, U.S. Geological Survey]</t>
    </r>
  </si>
  <si>
    <r>
      <rPr>
        <b/>
        <sz val="11"/>
        <color indexed="8"/>
        <rFont val="Arial Narrow"/>
        <family val="2"/>
      </rPr>
      <t xml:space="preserve">Table </t>
    </r>
    <r>
      <rPr>
        <b/>
        <sz val="11"/>
        <rFont val="Arial Narrow"/>
        <family val="2"/>
      </rPr>
      <t>3.</t>
    </r>
    <r>
      <rPr>
        <sz val="11"/>
        <color indexed="8"/>
        <rFont val="Arial Narrow"/>
        <family val="2"/>
      </rPr>
      <t xml:space="preserve">  Comparison of flood insurance study and updated flood flows for selected annual exceedance probabilities in selected reaches in the Moshassuck and Woonasquatucket River Basins, Rhode Island.</t>
    </r>
  </si>
  <si>
    <r>
      <t>Table 4.</t>
    </r>
    <r>
      <rPr>
        <b/>
        <sz val="11"/>
        <color indexed="8"/>
        <rFont val="Times New Roman"/>
        <family val="1"/>
      </rPr>
      <t> </t>
    </r>
    <r>
      <rPr>
        <sz val="11"/>
        <rFont val="Arial Narrow"/>
        <family val="2"/>
      </rPr>
      <t xml:space="preserve"> Comparison of the 2010 flood high-water mark (HWM) elevations to the effective flood insurance study (FIS) and updated hydraulic model water-surface elevations at the 1-percent annual exceedance probability (AEP) in the Moshassuck River and the 
2-percent AEP in the Woonasquatucket River, Rhode Island.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</si>
</sst>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20"/>
      <name val="Arial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vertAlign val="superscript"/>
      <sz val="10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indexed="60"/>
      <name val="Calibri"/>
      <family val="2"/>
    </font>
    <font>
      <sz val="11"/>
      <name val="Calibri"/>
      <family val="2"/>
    </font>
    <font>
      <sz val="10"/>
      <color indexed="6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sz val="11"/>
      <color indexed="8"/>
      <name val="Times New Roman"/>
      <family val="1"/>
    </font>
    <font>
      <sz val="10"/>
      <color indexed="20"/>
      <name val="Times New Roman"/>
      <family val="1"/>
    </font>
    <font>
      <sz val="10"/>
      <color indexed="8"/>
      <name val="Times New Roman"/>
      <family val="1"/>
    </font>
    <font>
      <sz val="8"/>
      <name val="Calibri"/>
      <family val="2"/>
    </font>
    <font>
      <vertAlign val="superscript"/>
      <sz val="10"/>
      <color indexed="8"/>
      <name val="Times New Roman"/>
      <family val="1"/>
    </font>
    <font>
      <b/>
      <sz val="11"/>
      <color indexed="8"/>
      <name val="Arial Narrow"/>
      <family val="2"/>
    </font>
    <font>
      <b/>
      <sz val="11"/>
      <color indexed="8"/>
      <name val="Times New Roman"/>
      <family val="1"/>
    </font>
    <font>
      <sz val="11"/>
      <name val="Arial Narrow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3" fillId="0" borderId="0" xfId="0" applyNumberFormat="1" applyFont="1" applyAlignment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/>
    <xf numFmtId="0" fontId="7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/>
    <xf numFmtId="164" fontId="9" fillId="0" borderId="0" xfId="0" applyNumberFormat="1" applyFont="1"/>
    <xf numFmtId="3" fontId="9" fillId="0" borderId="0" xfId="0" applyNumberFormat="1" applyFont="1"/>
    <xf numFmtId="1" fontId="9" fillId="0" borderId="0" xfId="0" applyNumberFormat="1" applyFont="1" applyAlignment="1">
      <alignment horizontal="right"/>
    </xf>
    <xf numFmtId="3" fontId="9" fillId="0" borderId="0" xfId="0" applyNumberFormat="1" applyFont="1" applyBorder="1"/>
    <xf numFmtId="0" fontId="9" fillId="0" borderId="0" xfId="0" applyFont="1" applyBorder="1"/>
    <xf numFmtId="164" fontId="9" fillId="0" borderId="0" xfId="0" applyNumberFormat="1" applyFont="1" applyAlignment="1">
      <alignment horizontal="right"/>
    </xf>
    <xf numFmtId="0" fontId="9" fillId="0" borderId="0" xfId="0" applyFont="1" applyFill="1"/>
    <xf numFmtId="0" fontId="0" fillId="0" borderId="0" xfId="0" applyFill="1"/>
    <xf numFmtId="2" fontId="9" fillId="0" borderId="0" xfId="0" applyNumberFormat="1" applyFont="1"/>
    <xf numFmtId="3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3" fontId="10" fillId="0" borderId="0" xfId="0" applyNumberFormat="1" applyFont="1" applyBorder="1" applyAlignment="1">
      <alignment horizontal="right"/>
    </xf>
    <xf numFmtId="9" fontId="9" fillId="0" borderId="0" xfId="0" applyNumberFormat="1" applyFont="1" applyAlignment="1">
      <alignment horizontal="right"/>
    </xf>
    <xf numFmtId="0" fontId="10" fillId="0" borderId="0" xfId="0" quotePrefix="1" applyFont="1" applyFill="1" applyAlignment="1">
      <alignment horizontal="center"/>
    </xf>
    <xf numFmtId="2" fontId="9" fillId="0" borderId="0" xfId="0" applyNumberFormat="1" applyFont="1" applyFill="1"/>
    <xf numFmtId="0" fontId="9" fillId="0" borderId="0" xfId="0" applyFont="1" applyFill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Fill="1" applyBorder="1"/>
    <xf numFmtId="0" fontId="0" fillId="0" borderId="0" xfId="0" applyBorder="1"/>
    <xf numFmtId="0" fontId="10" fillId="0" borderId="0" xfId="0" applyFont="1"/>
    <xf numFmtId="3" fontId="10" fillId="0" borderId="0" xfId="0" applyNumberFormat="1" applyFont="1"/>
    <xf numFmtId="3" fontId="10" fillId="0" borderId="0" xfId="0" applyNumberFormat="1" applyFont="1" applyAlignment="1">
      <alignment horizontal="right"/>
    </xf>
    <xf numFmtId="0" fontId="9" fillId="0" borderId="0" xfId="0" applyFont="1" applyAlignment="1">
      <alignment wrapText="1"/>
    </xf>
    <xf numFmtId="3" fontId="9" fillId="0" borderId="0" xfId="0" applyNumberFormat="1" applyFont="1" applyAlignment="1"/>
    <xf numFmtId="3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/>
    <xf numFmtId="3" fontId="9" fillId="0" borderId="0" xfId="0" applyNumberFormat="1" applyFont="1" applyBorder="1" applyAlignment="1"/>
    <xf numFmtId="164" fontId="9" fillId="0" borderId="0" xfId="0" applyNumberFormat="1" applyFont="1" applyBorder="1" applyAlignment="1">
      <alignment horizontal="right" vertical="top" wrapText="1"/>
    </xf>
    <xf numFmtId="0" fontId="9" fillId="0" borderId="0" xfId="0" quotePrefix="1" applyFont="1" applyAlignment="1">
      <alignment horizontal="center"/>
    </xf>
    <xf numFmtId="0" fontId="9" fillId="0" borderId="0" xfId="0" applyFont="1" applyAlignment="1"/>
    <xf numFmtId="0" fontId="9" fillId="0" borderId="0" xfId="0" applyFont="1" applyBorder="1" applyAlignment="1">
      <alignment horizontal="right" wrapText="1"/>
    </xf>
    <xf numFmtId="3" fontId="9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center" vertical="top" wrapText="1"/>
    </xf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0" fontId="10" fillId="0" borderId="1" xfId="0" quotePrefix="1" applyFont="1" applyFill="1" applyBorder="1" applyAlignment="1">
      <alignment horizontal="center"/>
    </xf>
    <xf numFmtId="3" fontId="9" fillId="0" borderId="1" xfId="0" applyNumberFormat="1" applyFont="1" applyBorder="1"/>
    <xf numFmtId="3" fontId="9" fillId="0" borderId="1" xfId="0" quotePrefix="1" applyNumberFormat="1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0" fillId="0" borderId="0" xfId="0" applyNumberFormat="1"/>
    <xf numFmtId="3" fontId="12" fillId="0" borderId="0" xfId="0" applyNumberFormat="1" applyFont="1" applyAlignment="1">
      <alignment horizontal="right"/>
    </xf>
    <xf numFmtId="2" fontId="13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6" fillId="0" borderId="0" xfId="0" applyFont="1"/>
    <xf numFmtId="0" fontId="0" fillId="0" borderId="1" xfId="0" applyBorder="1"/>
    <xf numFmtId="0" fontId="4" fillId="0" borderId="3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7" fillId="0" borderId="0" xfId="0" applyFont="1"/>
    <xf numFmtId="164" fontId="18" fillId="0" borderId="0" xfId="0" applyNumberFormat="1" applyFont="1" applyFill="1"/>
    <xf numFmtId="3" fontId="9" fillId="0" borderId="0" xfId="0" applyNumberFormat="1" applyFont="1" applyFill="1"/>
    <xf numFmtId="3" fontId="9" fillId="0" borderId="0" xfId="0" applyNumberFormat="1" applyFont="1" applyFill="1" applyBorder="1"/>
    <xf numFmtId="3" fontId="9" fillId="0" borderId="1" xfId="0" applyNumberFormat="1" applyFont="1" applyFill="1" applyBorder="1"/>
    <xf numFmtId="164" fontId="19" fillId="0" borderId="0" xfId="0" applyNumberFormat="1" applyFont="1" applyFill="1"/>
    <xf numFmtId="2" fontId="9" fillId="0" borderId="0" xfId="0" applyNumberFormat="1" applyFont="1" applyFill="1" applyBorder="1"/>
    <xf numFmtId="0" fontId="9" fillId="0" borderId="0" xfId="0" applyFont="1" applyFill="1" applyAlignment="1">
      <alignment horizontal="center"/>
    </xf>
    <xf numFmtId="2" fontId="19" fillId="0" borderId="0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164" fontId="19" fillId="0" borderId="1" xfId="0" applyNumberFormat="1" applyFont="1" applyFill="1" applyBorder="1"/>
    <xf numFmtId="2" fontId="9" fillId="0" borderId="1" xfId="0" applyNumberFormat="1" applyFont="1" applyFill="1" applyBorder="1"/>
    <xf numFmtId="0" fontId="9" fillId="0" borderId="1" xfId="0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4" fillId="0" borderId="3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/>
    <xf numFmtId="0" fontId="7" fillId="0" borderId="0" xfId="0" applyFont="1" applyAlignment="1"/>
    <xf numFmtId="0" fontId="0" fillId="0" borderId="0" xfId="0" applyAlignment="1"/>
    <xf numFmtId="49" fontId="9" fillId="0" borderId="0" xfId="0" applyNumberFormat="1" applyFont="1" applyFill="1" applyAlignment="1">
      <alignment horizontal="left" indent="1"/>
    </xf>
    <xf numFmtId="49" fontId="9" fillId="0" borderId="1" xfId="0" applyNumberFormat="1" applyFont="1" applyFill="1" applyBorder="1" applyAlignment="1">
      <alignment horizontal="left" inden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8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6" fillId="0" borderId="0" xfId="0" applyFont="1" applyAlignment="1">
      <alignment wrapText="1"/>
    </xf>
    <xf numFmtId="0" fontId="0" fillId="0" borderId="0" xfId="0" applyAlignment="1">
      <alignment wrapText="1"/>
    </xf>
    <xf numFmtId="0" fontId="19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3" fontId="4" fillId="0" borderId="1" xfId="0" applyNumberFormat="1" applyFont="1" applyBorder="1" applyAlignment="1">
      <alignment horizontal="center" wrapText="1"/>
    </xf>
    <xf numFmtId="0" fontId="0" fillId="0" borderId="1" xfId="0" applyBorder="1" applyAlignment="1"/>
    <xf numFmtId="0" fontId="4" fillId="0" borderId="3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2" fillId="0" borderId="0" xfId="0" applyFont="1" applyAlignment="1">
      <alignment horizontal="left" wrapText="1"/>
    </xf>
    <xf numFmtId="0" fontId="15" fillId="0" borderId="0" xfId="0" applyFont="1" applyAlignment="1">
      <alignment wrapText="1"/>
    </xf>
    <xf numFmtId="165" fontId="8" fillId="2" borderId="3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5" fontId="5" fillId="0" borderId="2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2" fontId="19" fillId="0" borderId="0" xfId="0" applyNumberFormat="1" applyFont="1" applyFill="1"/>
    <xf numFmtId="2" fontId="19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>
      <alignment horizontal="left" indent="1"/>
    </xf>
    <xf numFmtId="2" fontId="19" fillId="0" borderId="0" xfId="1" applyNumberFormat="1" applyFont="1" applyFill="1"/>
    <xf numFmtId="3" fontId="19" fillId="0" borderId="0" xfId="1" applyNumberFormat="1" applyFont="1"/>
    <xf numFmtId="164" fontId="19" fillId="0" borderId="0" xfId="0" quotePrefix="1" applyNumberFormat="1" applyFont="1" applyFill="1" applyAlignment="1">
      <alignment horizontal="center"/>
    </xf>
    <xf numFmtId="2" fontId="19" fillId="0" borderId="1" xfId="0" applyNumberFormat="1" applyFont="1" applyFill="1" applyBorder="1"/>
    <xf numFmtId="2" fontId="1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indent="1"/>
    </xf>
    <xf numFmtId="164" fontId="19" fillId="0" borderId="0" xfId="1" applyNumberFormat="1" applyFont="1" applyFill="1"/>
    <xf numFmtId="3" fontId="19" fillId="0" borderId="0" xfId="1" applyNumberFormat="1" applyFont="1" applyFill="1"/>
  </cellXfs>
  <cellStyles count="2">
    <cellStyle name="Normal" xfId="0" builtinId="0"/>
    <cellStyle name="Normal_N.Br.Pawtux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opLeftCell="A25" workbookViewId="0">
      <selection activeCell="T2" sqref="T2"/>
    </sheetView>
  </sheetViews>
  <sheetFormatPr defaultRowHeight="15" x14ac:dyDescent="0.25"/>
  <cols>
    <col min="1" max="1" width="38.28515625" customWidth="1"/>
    <col min="2" max="3" width="8" customWidth="1"/>
    <col min="4" max="4" width="1.140625" customWidth="1"/>
    <col min="5" max="6" width="8" style="64" customWidth="1"/>
    <col min="7" max="7" width="8" customWidth="1"/>
    <col min="8" max="8" width="1.140625" customWidth="1"/>
    <col min="9" max="9" width="8" customWidth="1"/>
    <col min="10" max="10" width="8" style="64" customWidth="1"/>
    <col min="11" max="11" width="8" customWidth="1"/>
    <col min="12" max="12" width="1.28515625" customWidth="1"/>
    <col min="13" max="13" width="8" style="64" customWidth="1"/>
    <col min="14" max="14" width="8" style="3" customWidth="1"/>
    <col min="15" max="15" width="8" customWidth="1"/>
    <col min="16" max="16" width="1.140625" customWidth="1"/>
    <col min="17" max="18" width="8" style="64" customWidth="1"/>
    <col min="19" max="19" width="8" customWidth="1"/>
  </cols>
  <sheetData>
    <row r="1" spans="1:23" ht="31.5" customHeight="1" x14ac:dyDescent="0.3">
      <c r="A1" s="110" t="s">
        <v>189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2"/>
      <c r="U1" s="4"/>
      <c r="V1" s="5"/>
      <c r="W1" s="6"/>
    </row>
    <row r="2" spans="1:23" s="104" customFormat="1" ht="48" customHeight="1" x14ac:dyDescent="0.25">
      <c r="A2" s="112" t="s">
        <v>188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03"/>
      <c r="U2" s="103"/>
      <c r="V2" s="103"/>
      <c r="W2" s="103"/>
    </row>
    <row r="3" spans="1:23" x14ac:dyDescent="0.25">
      <c r="A3" s="107" t="s">
        <v>2</v>
      </c>
      <c r="B3" s="8"/>
      <c r="C3" s="8"/>
      <c r="D3" s="9"/>
      <c r="E3" s="114" t="s">
        <v>0</v>
      </c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0"/>
      <c r="U3" s="10"/>
      <c r="V3" s="10"/>
      <c r="W3" s="10"/>
    </row>
    <row r="4" spans="1:23" ht="15.75" x14ac:dyDescent="0.25">
      <c r="A4" s="108"/>
      <c r="B4" s="116" t="s">
        <v>1</v>
      </c>
      <c r="C4" s="106"/>
      <c r="D4" s="11"/>
      <c r="E4" s="117">
        <v>10</v>
      </c>
      <c r="F4" s="118"/>
      <c r="G4" s="118"/>
      <c r="H4" s="9"/>
      <c r="I4" s="117">
        <v>2</v>
      </c>
      <c r="J4" s="118"/>
      <c r="K4" s="118"/>
      <c r="L4" s="9"/>
      <c r="M4" s="117">
        <v>1</v>
      </c>
      <c r="N4" s="118"/>
      <c r="O4" s="118"/>
      <c r="P4" s="9"/>
      <c r="Q4" s="119">
        <v>0.2</v>
      </c>
      <c r="R4" s="120"/>
      <c r="S4" s="120"/>
      <c r="T4" s="12"/>
      <c r="U4" s="13"/>
      <c r="V4" s="13"/>
      <c r="W4" s="13"/>
    </row>
    <row r="5" spans="1:23" x14ac:dyDescent="0.25">
      <c r="A5" s="109"/>
      <c r="B5" s="14" t="s">
        <v>3</v>
      </c>
      <c r="C5" s="14" t="s">
        <v>4</v>
      </c>
      <c r="D5" s="15"/>
      <c r="E5" s="16" t="s">
        <v>3</v>
      </c>
      <c r="F5" s="14" t="s">
        <v>4</v>
      </c>
      <c r="G5" s="14" t="s">
        <v>5</v>
      </c>
      <c r="H5" s="14"/>
      <c r="I5" s="16" t="s">
        <v>3</v>
      </c>
      <c r="J5" s="14" t="s">
        <v>4</v>
      </c>
      <c r="K5" s="14" t="s">
        <v>5</v>
      </c>
      <c r="L5" s="14"/>
      <c r="M5" s="16" t="s">
        <v>3</v>
      </c>
      <c r="N5" s="14" t="s">
        <v>4</v>
      </c>
      <c r="O5" s="14" t="s">
        <v>5</v>
      </c>
      <c r="P5" s="14"/>
      <c r="Q5" s="16" t="s">
        <v>3</v>
      </c>
      <c r="R5" s="14" t="s">
        <v>4</v>
      </c>
      <c r="S5" s="14" t="s">
        <v>5</v>
      </c>
      <c r="T5" s="17"/>
      <c r="U5" s="18"/>
      <c r="V5" s="18"/>
      <c r="W5" s="17"/>
    </row>
    <row r="6" spans="1:23" x14ac:dyDescent="0.25">
      <c r="A6" s="105" t="s">
        <v>6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</row>
    <row r="7" spans="1:23" x14ac:dyDescent="0.25">
      <c r="A7" s="19" t="s">
        <v>7</v>
      </c>
      <c r="B7" s="20">
        <v>23.4</v>
      </c>
      <c r="C7" s="20">
        <v>23.7</v>
      </c>
      <c r="D7" s="21"/>
      <c r="E7" s="21">
        <v>1770</v>
      </c>
      <c r="F7" s="21">
        <v>1320</v>
      </c>
      <c r="G7" s="22">
        <f t="shared" ref="G7:G14" si="0">(F7-E7)/E7 *100</f>
        <v>-25.423728813559322</v>
      </c>
      <c r="H7" s="21"/>
      <c r="I7" s="21">
        <v>3275</v>
      </c>
      <c r="J7" s="21">
        <v>1930</v>
      </c>
      <c r="K7" s="22">
        <f>(J7-I7)/I7 *100</f>
        <v>-41.068702290076338</v>
      </c>
      <c r="L7" s="21"/>
      <c r="M7" s="21">
        <v>4210</v>
      </c>
      <c r="N7" s="21">
        <v>2350</v>
      </c>
      <c r="O7" s="22">
        <f>(N7-M7)/M7 *100</f>
        <v>-44.180522565320665</v>
      </c>
      <c r="P7" s="21"/>
      <c r="Q7" s="21">
        <v>6790</v>
      </c>
      <c r="R7" s="21">
        <v>3510</v>
      </c>
      <c r="S7" s="22">
        <f>(R7-Q7)/Q7 *100</f>
        <v>-48.306332842415316</v>
      </c>
    </row>
    <row r="8" spans="1:23" x14ac:dyDescent="0.25">
      <c r="A8" s="19" t="s">
        <v>34</v>
      </c>
      <c r="B8" s="20">
        <v>22.9</v>
      </c>
      <c r="C8" s="20">
        <v>22.7</v>
      </c>
      <c r="D8" s="21"/>
      <c r="E8" s="21">
        <v>1745</v>
      </c>
      <c r="F8" s="23">
        <v>1320</v>
      </c>
      <c r="G8" s="22">
        <f t="shared" si="0"/>
        <v>-24.355300859598856</v>
      </c>
      <c r="H8" s="24"/>
      <c r="I8" s="23">
        <v>2755</v>
      </c>
      <c r="J8" s="23">
        <v>1820</v>
      </c>
      <c r="K8" s="22">
        <f>(J8-I8)/I8 *100</f>
        <v>-33.938294010889294</v>
      </c>
      <c r="L8" s="23"/>
      <c r="M8" s="23">
        <v>3290</v>
      </c>
      <c r="N8" s="23">
        <v>2080</v>
      </c>
      <c r="O8" s="22">
        <f t="shared" ref="O8:O14" si="1">(N8-M8)/M8 *100</f>
        <v>-36.778115501519757</v>
      </c>
      <c r="P8" s="23"/>
      <c r="Q8" s="23">
        <v>4850</v>
      </c>
      <c r="R8" s="23">
        <v>2740</v>
      </c>
      <c r="S8" s="22">
        <f>(R8-Q8)/Q8 *100</f>
        <v>-43.505154639175259</v>
      </c>
    </row>
    <row r="9" spans="1:23" x14ac:dyDescent="0.25">
      <c r="A9" s="19" t="s">
        <v>8</v>
      </c>
      <c r="B9" s="20">
        <v>11.4</v>
      </c>
      <c r="C9" s="20">
        <v>11.7</v>
      </c>
      <c r="D9" s="21"/>
      <c r="E9" s="19">
        <v>830</v>
      </c>
      <c r="F9" s="24">
        <v>710</v>
      </c>
      <c r="G9" s="22">
        <f t="shared" si="0"/>
        <v>-14.457831325301203</v>
      </c>
      <c r="H9" s="24"/>
      <c r="I9" s="23">
        <v>1310</v>
      </c>
      <c r="J9" s="23">
        <v>1210</v>
      </c>
      <c r="K9" s="25">
        <f t="shared" ref="K9:K14" si="2">(J9-I9)/I9 *100</f>
        <v>-7.6335877862595423</v>
      </c>
      <c r="L9" s="23"/>
      <c r="M9" s="23">
        <v>1560</v>
      </c>
      <c r="N9" s="23">
        <v>1450</v>
      </c>
      <c r="O9" s="25">
        <f t="shared" si="1"/>
        <v>-7.0512820512820511</v>
      </c>
      <c r="P9" s="23"/>
      <c r="Q9" s="23">
        <v>2300</v>
      </c>
      <c r="R9" s="23">
        <v>2100</v>
      </c>
      <c r="S9" s="25">
        <f t="shared" ref="S9:S14" si="3">(R9-Q9)/Q9 *100</f>
        <v>-8.695652173913043</v>
      </c>
    </row>
    <row r="10" spans="1:23" x14ac:dyDescent="0.25">
      <c r="A10" s="24" t="s">
        <v>35</v>
      </c>
      <c r="B10" s="20">
        <v>10.1</v>
      </c>
      <c r="C10" s="20">
        <v>10.1</v>
      </c>
      <c r="D10" s="21"/>
      <c r="E10" s="19">
        <v>730</v>
      </c>
      <c r="F10" s="19">
        <v>490</v>
      </c>
      <c r="G10" s="22">
        <f t="shared" si="0"/>
        <v>-32.87671232876712</v>
      </c>
      <c r="H10" s="19"/>
      <c r="I10" s="21">
        <v>1150</v>
      </c>
      <c r="J10" s="19">
        <v>990</v>
      </c>
      <c r="K10" s="22">
        <f t="shared" si="2"/>
        <v>-13.913043478260869</v>
      </c>
      <c r="L10" s="21"/>
      <c r="M10" s="21">
        <v>1370</v>
      </c>
      <c r="N10" s="21">
        <v>1180</v>
      </c>
      <c r="O10" s="22">
        <f t="shared" si="1"/>
        <v>-13.868613138686131</v>
      </c>
      <c r="P10" s="21"/>
      <c r="Q10" s="21">
        <v>2020</v>
      </c>
      <c r="R10" s="21">
        <v>1710</v>
      </c>
      <c r="S10" s="22">
        <f t="shared" si="3"/>
        <v>-15.346534653465346</v>
      </c>
    </row>
    <row r="11" spans="1:23" x14ac:dyDescent="0.25">
      <c r="A11" s="19" t="s">
        <v>36</v>
      </c>
      <c r="B11" s="25">
        <v>8</v>
      </c>
      <c r="C11" s="20">
        <v>8</v>
      </c>
      <c r="D11" s="19"/>
      <c r="E11" s="19">
        <v>570</v>
      </c>
      <c r="F11" s="19">
        <v>420</v>
      </c>
      <c r="G11" s="22">
        <f t="shared" si="0"/>
        <v>-26.315789473684209</v>
      </c>
      <c r="H11" s="19"/>
      <c r="I11" s="19">
        <v>900</v>
      </c>
      <c r="J11" s="19">
        <v>700</v>
      </c>
      <c r="K11" s="22">
        <f t="shared" si="2"/>
        <v>-22.222222222222221</v>
      </c>
      <c r="L11" s="21"/>
      <c r="M11" s="21">
        <v>1075</v>
      </c>
      <c r="N11" s="19">
        <v>840</v>
      </c>
      <c r="O11" s="22">
        <f t="shared" si="1"/>
        <v>-21.86046511627907</v>
      </c>
      <c r="P11" s="21"/>
      <c r="Q11" s="21">
        <v>1580</v>
      </c>
      <c r="R11" s="21">
        <v>1200</v>
      </c>
      <c r="S11" s="22">
        <f t="shared" si="3"/>
        <v>-24.050632911392405</v>
      </c>
    </row>
    <row r="12" spans="1:23" s="27" customFormat="1" x14ac:dyDescent="0.25">
      <c r="A12" s="19" t="s">
        <v>42</v>
      </c>
      <c r="B12" s="20">
        <v>7</v>
      </c>
      <c r="C12" s="20">
        <v>7.2</v>
      </c>
      <c r="D12" s="19"/>
      <c r="E12" s="19">
        <v>496</v>
      </c>
      <c r="F12" s="19">
        <v>380</v>
      </c>
      <c r="G12" s="22">
        <f t="shared" si="0"/>
        <v>-23.387096774193548</v>
      </c>
      <c r="H12" s="26"/>
      <c r="I12" s="19">
        <v>783</v>
      </c>
      <c r="J12" s="19">
        <v>640</v>
      </c>
      <c r="K12" s="22">
        <f t="shared" si="2"/>
        <v>-18.263090676883781</v>
      </c>
      <c r="L12" s="26"/>
      <c r="M12" s="19">
        <v>935</v>
      </c>
      <c r="N12" s="19">
        <v>760</v>
      </c>
      <c r="O12" s="22">
        <f t="shared" si="1"/>
        <v>-18.71657754010695</v>
      </c>
      <c r="P12" s="26"/>
      <c r="Q12" s="21">
        <v>1375</v>
      </c>
      <c r="R12" s="21">
        <v>1090</v>
      </c>
      <c r="S12" s="22">
        <f t="shared" si="3"/>
        <v>-20.727272727272727</v>
      </c>
    </row>
    <row r="13" spans="1:23" s="27" customFormat="1" x14ac:dyDescent="0.25">
      <c r="A13" s="19" t="s">
        <v>41</v>
      </c>
      <c r="B13" s="20">
        <v>4.3</v>
      </c>
      <c r="C13" s="20">
        <v>4.1900000000000004</v>
      </c>
      <c r="D13" s="19"/>
      <c r="E13" s="19">
        <v>298</v>
      </c>
      <c r="F13" s="19">
        <v>220</v>
      </c>
      <c r="G13" s="22">
        <f t="shared" si="0"/>
        <v>-26.174496644295303</v>
      </c>
      <c r="H13" s="26"/>
      <c r="I13" s="19">
        <v>470</v>
      </c>
      <c r="J13" s="19">
        <v>370</v>
      </c>
      <c r="K13" s="22">
        <f t="shared" si="2"/>
        <v>-21.276595744680851</v>
      </c>
      <c r="L13" s="26"/>
      <c r="M13" s="19">
        <v>560</v>
      </c>
      <c r="N13" s="19">
        <v>440</v>
      </c>
      <c r="O13" s="22">
        <f t="shared" si="1"/>
        <v>-21.428571428571427</v>
      </c>
      <c r="P13" s="26"/>
      <c r="Q13" s="19">
        <v>826</v>
      </c>
      <c r="R13" s="19">
        <v>630</v>
      </c>
      <c r="S13" s="22">
        <f t="shared" si="3"/>
        <v>-23.728813559322035</v>
      </c>
    </row>
    <row r="14" spans="1:23" x14ac:dyDescent="0.25">
      <c r="A14" s="19" t="s">
        <v>37</v>
      </c>
      <c r="B14" s="20">
        <v>1</v>
      </c>
      <c r="C14" s="28">
        <v>0.75</v>
      </c>
      <c r="D14" s="19"/>
      <c r="E14" s="19">
        <v>43</v>
      </c>
      <c r="F14" s="19">
        <v>40</v>
      </c>
      <c r="G14" s="25">
        <f t="shared" si="0"/>
        <v>-6.9767441860465116</v>
      </c>
      <c r="H14" s="19"/>
      <c r="I14" s="19">
        <v>68</v>
      </c>
      <c r="J14" s="19">
        <v>70</v>
      </c>
      <c r="K14" s="25">
        <f t="shared" si="2"/>
        <v>2.9411764705882351</v>
      </c>
      <c r="L14" s="21"/>
      <c r="M14" s="19">
        <v>81</v>
      </c>
      <c r="N14" s="19">
        <v>80</v>
      </c>
      <c r="O14" s="25">
        <f t="shared" si="1"/>
        <v>-1.2345679012345678</v>
      </c>
      <c r="P14" s="21"/>
      <c r="Q14" s="19">
        <v>120</v>
      </c>
      <c r="R14" s="19">
        <v>110</v>
      </c>
      <c r="S14" s="25">
        <f t="shared" si="3"/>
        <v>-8.3333333333333321</v>
      </c>
    </row>
    <row r="15" spans="1:23" x14ac:dyDescent="0.25">
      <c r="A15" s="72" t="s">
        <v>30</v>
      </c>
      <c r="B15" s="20"/>
      <c r="C15" s="19"/>
      <c r="D15" s="19"/>
      <c r="E15" s="19"/>
      <c r="F15" s="21"/>
      <c r="G15" s="19"/>
      <c r="H15" s="19"/>
      <c r="I15" s="19"/>
      <c r="J15" s="21"/>
      <c r="K15" s="21"/>
      <c r="L15" s="21"/>
      <c r="M15" s="19"/>
      <c r="N15" s="29"/>
      <c r="O15" s="21"/>
      <c r="P15" s="21"/>
      <c r="Q15" s="19"/>
      <c r="R15" s="29"/>
      <c r="S15" s="21"/>
    </row>
    <row r="16" spans="1:23" x14ac:dyDescent="0.25">
      <c r="A16" s="72" t="s">
        <v>31</v>
      </c>
      <c r="B16" s="30"/>
      <c r="C16" s="30"/>
      <c r="D16" s="30"/>
      <c r="E16" s="21"/>
      <c r="F16" s="31"/>
      <c r="G16" s="32"/>
      <c r="H16" s="30"/>
      <c r="I16" s="21"/>
      <c r="J16" s="31"/>
      <c r="K16" s="32"/>
      <c r="L16" s="30"/>
      <c r="M16" s="21"/>
      <c r="N16" s="31"/>
      <c r="O16" s="32"/>
      <c r="P16" s="30"/>
      <c r="Q16" s="21"/>
      <c r="R16" s="31"/>
      <c r="S16" s="32"/>
    </row>
    <row r="17" spans="1:19" x14ac:dyDescent="0.25">
      <c r="A17" s="105" t="s">
        <v>9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</row>
    <row r="18" spans="1:19" s="27" customFormat="1" x14ac:dyDescent="0.25">
      <c r="A18" s="19" t="s">
        <v>11</v>
      </c>
      <c r="B18" s="33" t="s">
        <v>10</v>
      </c>
      <c r="C18" s="34">
        <v>0.9</v>
      </c>
      <c r="D18" s="26"/>
      <c r="E18" s="33" t="s">
        <v>10</v>
      </c>
      <c r="F18" s="19">
        <v>60</v>
      </c>
      <c r="G18" s="33" t="s">
        <v>10</v>
      </c>
      <c r="H18" s="35"/>
      <c r="I18" s="33" t="s">
        <v>10</v>
      </c>
      <c r="J18" s="19">
        <v>100</v>
      </c>
      <c r="K18" s="33" t="s">
        <v>10</v>
      </c>
      <c r="L18" s="26"/>
      <c r="M18" s="33" t="s">
        <v>10</v>
      </c>
      <c r="N18" s="19">
        <v>120</v>
      </c>
      <c r="O18" s="33" t="s">
        <v>10</v>
      </c>
      <c r="P18" s="26"/>
      <c r="Q18" s="33" t="s">
        <v>10</v>
      </c>
      <c r="R18" s="19">
        <v>170</v>
      </c>
      <c r="S18" s="33" t="s">
        <v>10</v>
      </c>
    </row>
    <row r="19" spans="1:19" s="38" customFormat="1" x14ac:dyDescent="0.25">
      <c r="A19" s="72" t="s">
        <v>32</v>
      </c>
      <c r="B19" s="24"/>
      <c r="C19" s="24"/>
      <c r="D19" s="24"/>
      <c r="E19" s="24"/>
      <c r="F19" s="24"/>
      <c r="G19" s="24"/>
      <c r="H19" s="36"/>
      <c r="I19" s="37"/>
      <c r="J19" s="24"/>
      <c r="K19" s="24"/>
      <c r="L19" s="24"/>
      <c r="M19" s="24"/>
      <c r="N19" s="24"/>
      <c r="O19" s="24"/>
      <c r="P19" s="24"/>
      <c r="Q19" s="24"/>
      <c r="R19" s="24"/>
      <c r="S19" s="24"/>
    </row>
    <row r="20" spans="1:19" x14ac:dyDescent="0.25">
      <c r="A20" s="105" t="s">
        <v>12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</row>
    <row r="21" spans="1:19" x14ac:dyDescent="0.25">
      <c r="A21" s="19" t="s">
        <v>11</v>
      </c>
      <c r="B21" s="33" t="s">
        <v>10</v>
      </c>
      <c r="C21" s="19">
        <v>1.99</v>
      </c>
      <c r="D21" s="19"/>
      <c r="E21" s="33" t="s">
        <v>10</v>
      </c>
      <c r="F21" s="19">
        <v>150</v>
      </c>
      <c r="G21" s="33" t="s">
        <v>10</v>
      </c>
      <c r="H21" s="19"/>
      <c r="I21" s="33" t="s">
        <v>10</v>
      </c>
      <c r="J21" s="19">
        <v>250</v>
      </c>
      <c r="K21" s="33" t="s">
        <v>10</v>
      </c>
      <c r="L21" s="19"/>
      <c r="M21" s="33" t="s">
        <v>10</v>
      </c>
      <c r="N21" s="19">
        <v>300</v>
      </c>
      <c r="O21" s="33" t="s">
        <v>10</v>
      </c>
      <c r="P21" s="19"/>
      <c r="Q21" s="33" t="s">
        <v>10</v>
      </c>
      <c r="R21" s="19">
        <v>440</v>
      </c>
      <c r="S21" s="33" t="s">
        <v>10</v>
      </c>
    </row>
    <row r="22" spans="1:19" x14ac:dyDescent="0.25">
      <c r="A22" s="72" t="s">
        <v>32</v>
      </c>
      <c r="B22" s="39"/>
      <c r="C22" s="19"/>
      <c r="D22" s="19"/>
      <c r="E22" s="19"/>
      <c r="F22" s="19"/>
      <c r="G22" s="32"/>
      <c r="H22" s="19"/>
      <c r="I22" s="26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 x14ac:dyDescent="0.25">
      <c r="A23" s="105" t="s">
        <v>13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</row>
    <row r="24" spans="1:19" s="27" customFormat="1" x14ac:dyDescent="0.25">
      <c r="A24" s="26" t="s">
        <v>14</v>
      </c>
      <c r="B24" s="33" t="s">
        <v>10</v>
      </c>
      <c r="C24" s="26">
        <v>1.18</v>
      </c>
      <c r="D24" s="26"/>
      <c r="E24" s="33" t="s">
        <v>10</v>
      </c>
      <c r="F24" s="26">
        <v>90</v>
      </c>
      <c r="G24" s="33" t="s">
        <v>10</v>
      </c>
      <c r="H24" s="35"/>
      <c r="I24" s="33" t="s">
        <v>10</v>
      </c>
      <c r="J24" s="26">
        <v>160</v>
      </c>
      <c r="K24" s="33" t="s">
        <v>10</v>
      </c>
      <c r="L24" s="26"/>
      <c r="M24" s="33" t="s">
        <v>10</v>
      </c>
      <c r="N24" s="26">
        <v>190</v>
      </c>
      <c r="O24" s="33" t="s">
        <v>10</v>
      </c>
      <c r="P24" s="26"/>
      <c r="Q24" s="33" t="s">
        <v>10</v>
      </c>
      <c r="R24" s="26">
        <v>280</v>
      </c>
      <c r="S24" s="33" t="s">
        <v>10</v>
      </c>
    </row>
    <row r="25" spans="1:19" x14ac:dyDescent="0.25">
      <c r="A25" s="19" t="s">
        <v>11</v>
      </c>
      <c r="B25" s="30">
        <v>2.2000000000000002</v>
      </c>
      <c r="C25" s="30">
        <v>1.96</v>
      </c>
      <c r="D25" s="30"/>
      <c r="E25" s="19">
        <v>124</v>
      </c>
      <c r="F25" s="19">
        <v>140</v>
      </c>
      <c r="G25" s="22">
        <f>(F25-E25)/E25 *100</f>
        <v>12.903225806451612</v>
      </c>
      <c r="H25" s="19"/>
      <c r="I25" s="19">
        <v>248</v>
      </c>
      <c r="J25" s="19">
        <v>230</v>
      </c>
      <c r="K25" s="25">
        <f>(J25-I25)/I25 *100</f>
        <v>-7.2580645161290329</v>
      </c>
      <c r="L25" s="30"/>
      <c r="M25" s="19">
        <v>340</v>
      </c>
      <c r="N25" s="19">
        <v>280</v>
      </c>
      <c r="O25" s="22">
        <f>(N25-M25)/M25 *100</f>
        <v>-17.647058823529413</v>
      </c>
      <c r="P25" s="30"/>
      <c r="Q25" s="19">
        <v>680</v>
      </c>
      <c r="R25" s="19">
        <v>400</v>
      </c>
      <c r="S25" s="22">
        <f>(R25-Q25)/Q25 *100</f>
        <v>-41.17647058823529</v>
      </c>
    </row>
    <row r="26" spans="1:19" x14ac:dyDescent="0.25">
      <c r="A26" s="72" t="s">
        <v>32</v>
      </c>
      <c r="B26" s="30"/>
      <c r="C26" s="30"/>
      <c r="D26" s="30"/>
      <c r="E26" s="21"/>
      <c r="F26" s="40"/>
      <c r="G26" s="32"/>
      <c r="H26" s="30"/>
      <c r="I26" s="21"/>
      <c r="J26" s="40"/>
      <c r="K26" s="32"/>
      <c r="L26" s="30"/>
      <c r="M26" s="21"/>
      <c r="N26" s="41"/>
      <c r="O26" s="32"/>
      <c r="P26" s="30"/>
      <c r="Q26" s="21"/>
      <c r="R26" s="41"/>
      <c r="S26" s="32"/>
    </row>
    <row r="27" spans="1:19" x14ac:dyDescent="0.25">
      <c r="A27" s="72" t="s">
        <v>29</v>
      </c>
      <c r="B27" s="30"/>
      <c r="C27" s="30"/>
      <c r="D27" s="30"/>
      <c r="E27" s="21"/>
      <c r="F27" s="40"/>
      <c r="G27" s="32"/>
      <c r="H27" s="30"/>
      <c r="I27" s="21"/>
      <c r="J27" s="40"/>
      <c r="K27" s="32"/>
      <c r="L27" s="30"/>
      <c r="M27" s="21"/>
      <c r="N27" s="41"/>
      <c r="O27" s="32"/>
      <c r="P27" s="30"/>
      <c r="Q27" s="21"/>
      <c r="R27" s="41"/>
      <c r="S27" s="32"/>
    </row>
    <row r="28" spans="1:19" x14ac:dyDescent="0.25">
      <c r="A28" s="105" t="s">
        <v>15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</row>
    <row r="29" spans="1:19" x14ac:dyDescent="0.25">
      <c r="A29" s="19" t="s">
        <v>38</v>
      </c>
      <c r="B29" s="30">
        <v>11.1</v>
      </c>
      <c r="C29" s="25">
        <v>11</v>
      </c>
      <c r="D29" s="30"/>
      <c r="E29" s="19">
        <v>876</v>
      </c>
      <c r="F29" s="21">
        <v>650</v>
      </c>
      <c r="G29" s="22">
        <f>(F29-E29)/E29 *100</f>
        <v>-25.799086757990867</v>
      </c>
      <c r="H29" s="30"/>
      <c r="I29" s="21">
        <v>1050</v>
      </c>
      <c r="J29" s="29">
        <v>1000</v>
      </c>
      <c r="K29" s="25">
        <f t="shared" ref="K29:K34" si="4">(J29-I29)/I29 *100</f>
        <v>-4.7619047619047619</v>
      </c>
      <c r="L29" s="30"/>
      <c r="M29" s="21">
        <v>1150</v>
      </c>
      <c r="N29" s="29">
        <v>1070</v>
      </c>
      <c r="O29" s="25">
        <f t="shared" ref="O29:O34" si="5">(N29-M29)/M29 *100</f>
        <v>-6.9565217391304346</v>
      </c>
      <c r="P29" s="30"/>
      <c r="Q29" s="21">
        <v>1200</v>
      </c>
      <c r="R29" s="29">
        <v>1170</v>
      </c>
      <c r="S29" s="25">
        <f t="shared" ref="S29:S34" si="6">(R29-Q29)/Q29 *100</f>
        <v>-2.5</v>
      </c>
    </row>
    <row r="30" spans="1:19" x14ac:dyDescent="0.25">
      <c r="A30" s="19" t="s">
        <v>43</v>
      </c>
      <c r="B30" s="30">
        <v>10.7</v>
      </c>
      <c r="C30" s="25">
        <v>10.9</v>
      </c>
      <c r="D30" s="30"/>
      <c r="E30" s="19">
        <v>822</v>
      </c>
      <c r="F30" s="21">
        <v>640</v>
      </c>
      <c r="G30" s="22">
        <f>(F30-E30)/E30 *100</f>
        <v>-22.141119221411191</v>
      </c>
      <c r="H30" s="30"/>
      <c r="I30" s="21">
        <v>1150</v>
      </c>
      <c r="J30" s="21">
        <v>1090</v>
      </c>
      <c r="K30" s="25">
        <f t="shared" si="4"/>
        <v>-5.2173913043478262</v>
      </c>
      <c r="L30" s="30"/>
      <c r="M30" s="21">
        <v>1350</v>
      </c>
      <c r="N30" s="29">
        <v>1310</v>
      </c>
      <c r="O30" s="25">
        <f t="shared" si="5"/>
        <v>-2.9629629629629632</v>
      </c>
      <c r="P30" s="30"/>
      <c r="Q30" s="21">
        <v>1700</v>
      </c>
      <c r="R30" s="21">
        <v>1900</v>
      </c>
      <c r="S30" s="22">
        <f t="shared" si="6"/>
        <v>11.76470588235294</v>
      </c>
    </row>
    <row r="31" spans="1:19" x14ac:dyDescent="0.25">
      <c r="A31" s="42" t="s">
        <v>44</v>
      </c>
      <c r="B31" s="30">
        <v>9.5</v>
      </c>
      <c r="C31" s="25">
        <v>10.5</v>
      </c>
      <c r="D31" s="30"/>
      <c r="E31" s="19">
        <v>822</v>
      </c>
      <c r="F31" s="21">
        <v>610</v>
      </c>
      <c r="G31" s="22">
        <f>(F31-E31)/E31 *100</f>
        <v>-25.790754257907544</v>
      </c>
      <c r="H31" s="30"/>
      <c r="I31" s="21">
        <v>1435</v>
      </c>
      <c r="J31" s="29">
        <v>1040</v>
      </c>
      <c r="K31" s="22">
        <f t="shared" si="4"/>
        <v>-27.526132404181187</v>
      </c>
      <c r="L31" s="30"/>
      <c r="M31" s="21">
        <v>1866</v>
      </c>
      <c r="N31" s="29">
        <v>1250</v>
      </c>
      <c r="O31" s="22">
        <f t="shared" si="5"/>
        <v>-33.011789924973208</v>
      </c>
      <c r="P31" s="30"/>
      <c r="Q31" s="21">
        <v>2930</v>
      </c>
      <c r="R31" s="29">
        <v>1810</v>
      </c>
      <c r="S31" s="22">
        <f t="shared" si="6"/>
        <v>-38.225255972696246</v>
      </c>
    </row>
    <row r="32" spans="1:19" x14ac:dyDescent="0.25">
      <c r="A32" s="19" t="s">
        <v>45</v>
      </c>
      <c r="B32" s="30">
        <v>7.8</v>
      </c>
      <c r="C32" s="25">
        <v>7.81</v>
      </c>
      <c r="D32" s="30"/>
      <c r="E32" s="19">
        <v>706</v>
      </c>
      <c r="F32" s="19">
        <v>430</v>
      </c>
      <c r="G32" s="22">
        <f>(F32-E32)/E32 *100</f>
        <v>-39.093484419263461</v>
      </c>
      <c r="H32" s="19"/>
      <c r="I32" s="21">
        <v>1246</v>
      </c>
      <c r="J32" s="19">
        <v>740</v>
      </c>
      <c r="K32" s="22">
        <f t="shared" si="4"/>
        <v>-40.609951845906899</v>
      </c>
      <c r="L32" s="30"/>
      <c r="M32" s="21">
        <v>1642</v>
      </c>
      <c r="N32" s="19">
        <v>880</v>
      </c>
      <c r="O32" s="22">
        <f t="shared" si="5"/>
        <v>-46.406820950060904</v>
      </c>
      <c r="P32" s="30"/>
      <c r="Q32" s="21">
        <v>2600</v>
      </c>
      <c r="R32" s="19">
        <v>1270</v>
      </c>
      <c r="S32" s="22">
        <f t="shared" si="6"/>
        <v>-51.153846153846146</v>
      </c>
    </row>
    <row r="33" spans="1:19" x14ac:dyDescent="0.25">
      <c r="A33" s="19" t="s">
        <v>46</v>
      </c>
      <c r="B33" s="30">
        <v>7.2</v>
      </c>
      <c r="C33" s="25">
        <v>7.29</v>
      </c>
      <c r="D33" s="30"/>
      <c r="E33" s="19">
        <v>672</v>
      </c>
      <c r="F33" s="19">
        <v>380</v>
      </c>
      <c r="G33" s="22">
        <f>(F33-E33)/E33 *100</f>
        <v>-43.452380952380956</v>
      </c>
      <c r="H33" s="19"/>
      <c r="I33" s="21">
        <v>1190</v>
      </c>
      <c r="J33" s="19">
        <v>640</v>
      </c>
      <c r="K33" s="22">
        <f t="shared" si="4"/>
        <v>-46.218487394957982</v>
      </c>
      <c r="L33" s="30"/>
      <c r="M33" s="21">
        <v>1575</v>
      </c>
      <c r="N33" s="19">
        <v>770</v>
      </c>
      <c r="O33" s="22">
        <f t="shared" si="5"/>
        <v>-51.111111111111107</v>
      </c>
      <c r="P33" s="30"/>
      <c r="Q33" s="21">
        <v>2500</v>
      </c>
      <c r="R33" s="19">
        <v>1110</v>
      </c>
      <c r="S33" s="22">
        <f t="shared" si="6"/>
        <v>-55.600000000000009</v>
      </c>
    </row>
    <row r="34" spans="1:19" x14ac:dyDescent="0.25">
      <c r="A34" s="19" t="s">
        <v>39</v>
      </c>
      <c r="B34" s="33" t="s">
        <v>10</v>
      </c>
      <c r="C34" s="33" t="s">
        <v>10</v>
      </c>
      <c r="D34" s="30"/>
      <c r="E34" s="19">
        <v>0</v>
      </c>
      <c r="F34" s="19">
        <v>1</v>
      </c>
      <c r="G34" s="33" t="s">
        <v>10</v>
      </c>
      <c r="H34" s="19"/>
      <c r="I34" s="21">
        <f>I31-I29</f>
        <v>385</v>
      </c>
      <c r="J34" s="19">
        <v>110</v>
      </c>
      <c r="K34" s="22">
        <f t="shared" si="4"/>
        <v>-71.428571428571431</v>
      </c>
      <c r="L34" s="30"/>
      <c r="M34" s="21">
        <f>M31-M29</f>
        <v>716</v>
      </c>
      <c r="N34" s="19">
        <v>260</v>
      </c>
      <c r="O34" s="22">
        <f t="shared" si="5"/>
        <v>-63.687150837988824</v>
      </c>
      <c r="P34" s="30"/>
      <c r="Q34" s="21">
        <f>Q31-Q29</f>
        <v>1730</v>
      </c>
      <c r="R34" s="19">
        <v>770</v>
      </c>
      <c r="S34" s="22">
        <f t="shared" si="6"/>
        <v>-55.49132947976878</v>
      </c>
    </row>
    <row r="35" spans="1:19" x14ac:dyDescent="0.25">
      <c r="A35" s="72" t="s">
        <v>33</v>
      </c>
      <c r="B35" s="30"/>
      <c r="C35" s="30"/>
      <c r="D35" s="30"/>
      <c r="E35" s="29"/>
      <c r="F35" s="29"/>
      <c r="G35" s="30"/>
      <c r="H35" s="30"/>
      <c r="I35" s="30"/>
      <c r="J35" s="29"/>
      <c r="K35" s="30"/>
      <c r="L35" s="30"/>
      <c r="M35" s="29"/>
      <c r="N35" s="29"/>
      <c r="O35" s="30"/>
      <c r="P35" s="30"/>
      <c r="Q35" s="29"/>
      <c r="R35" s="29"/>
      <c r="S35" s="30"/>
    </row>
    <row r="36" spans="1:19" x14ac:dyDescent="0.25">
      <c r="A36" s="72" t="s">
        <v>29</v>
      </c>
      <c r="B36" s="30"/>
      <c r="C36" s="30"/>
      <c r="D36" s="30"/>
      <c r="E36" s="29"/>
      <c r="F36" s="29"/>
      <c r="G36" s="30"/>
      <c r="H36" s="30"/>
      <c r="I36" s="30"/>
      <c r="J36" s="29"/>
      <c r="K36" s="30"/>
      <c r="L36" s="30"/>
      <c r="M36" s="29"/>
      <c r="N36" s="29"/>
      <c r="O36" s="32"/>
      <c r="P36" s="30"/>
      <c r="Q36" s="29"/>
      <c r="R36" s="29"/>
      <c r="S36" s="30"/>
    </row>
    <row r="37" spans="1:19" x14ac:dyDescent="0.25">
      <c r="A37" s="105" t="s">
        <v>16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</row>
    <row r="38" spans="1:19" x14ac:dyDescent="0.25">
      <c r="A38" s="19" t="s">
        <v>17</v>
      </c>
      <c r="B38" s="25">
        <v>51.8</v>
      </c>
      <c r="C38" s="25">
        <v>50.8</v>
      </c>
      <c r="D38" s="30"/>
      <c r="E38" s="43">
        <v>1800</v>
      </c>
      <c r="F38" s="44">
        <v>1450</v>
      </c>
      <c r="G38" s="22">
        <f>(F38-E38)/E38 *100</f>
        <v>-19.444444444444446</v>
      </c>
      <c r="H38" s="45"/>
      <c r="I38" s="46">
        <v>2900</v>
      </c>
      <c r="J38" s="44">
        <v>2180</v>
      </c>
      <c r="K38" s="22">
        <f>(J38-I38)/I38 *100</f>
        <v>-24.827586206896552</v>
      </c>
      <c r="L38" s="36"/>
      <c r="M38" s="46">
        <v>3500</v>
      </c>
      <c r="N38" s="44">
        <v>2530</v>
      </c>
      <c r="O38" s="22">
        <f>(N38-M38)/M38 *100</f>
        <v>-27.714285714285715</v>
      </c>
      <c r="P38" s="36"/>
      <c r="Q38" s="46">
        <v>5200</v>
      </c>
      <c r="R38" s="44">
        <v>3450</v>
      </c>
      <c r="S38" s="22">
        <f>(R38-Q38)/Q38 *100</f>
        <v>-33.653846153846153</v>
      </c>
    </row>
    <row r="39" spans="1:19" x14ac:dyDescent="0.25">
      <c r="A39" s="19" t="s">
        <v>18</v>
      </c>
      <c r="B39" s="25">
        <v>47.8</v>
      </c>
      <c r="C39" s="25">
        <v>48.2</v>
      </c>
      <c r="D39" s="30"/>
      <c r="E39" s="43">
        <v>1590</v>
      </c>
      <c r="F39" s="44">
        <v>1390</v>
      </c>
      <c r="G39" s="22">
        <f>(F39-E39)/E39 *100</f>
        <v>-12.578616352201259</v>
      </c>
      <c r="H39" s="45"/>
      <c r="I39" s="46">
        <v>2570</v>
      </c>
      <c r="J39" s="44">
        <v>2100</v>
      </c>
      <c r="K39" s="22">
        <f>(J39-I39)/I39 *100</f>
        <v>-18.28793774319066</v>
      </c>
      <c r="L39" s="36"/>
      <c r="M39" s="46">
        <v>3090</v>
      </c>
      <c r="N39" s="44">
        <v>2430</v>
      </c>
      <c r="O39" s="22">
        <f>(N39-M39)/M39 *100</f>
        <v>-21.359223300970871</v>
      </c>
      <c r="P39" s="36"/>
      <c r="Q39" s="46">
        <v>4600</v>
      </c>
      <c r="R39" s="44">
        <v>3310</v>
      </c>
      <c r="S39" s="22">
        <f>(R39-Q39)/Q39 *100</f>
        <v>-28.043478260869563</v>
      </c>
    </row>
    <row r="40" spans="1:19" x14ac:dyDescent="0.25">
      <c r="A40" s="19" t="s">
        <v>19</v>
      </c>
      <c r="B40" s="25">
        <v>43.8</v>
      </c>
      <c r="C40" s="47">
        <v>44.7</v>
      </c>
      <c r="D40" s="30"/>
      <c r="E40" s="43">
        <v>1350</v>
      </c>
      <c r="F40" s="44">
        <v>1310</v>
      </c>
      <c r="G40" s="25">
        <f>(F40-E40)/E40 *100</f>
        <v>-2.9629629629629632</v>
      </c>
      <c r="H40" s="45"/>
      <c r="I40" s="46">
        <v>2170</v>
      </c>
      <c r="J40" s="44">
        <v>1980</v>
      </c>
      <c r="K40" s="25">
        <f>(J40-I40)/I40 *100</f>
        <v>-8.7557603686635943</v>
      </c>
      <c r="L40" s="36"/>
      <c r="M40" s="46">
        <v>2600</v>
      </c>
      <c r="N40" s="44">
        <v>2290</v>
      </c>
      <c r="O40" s="22">
        <f>(N40-M40)/M40 *100</f>
        <v>-11.923076923076923</v>
      </c>
      <c r="P40" s="36"/>
      <c r="Q40" s="46">
        <v>3900</v>
      </c>
      <c r="R40" s="44">
        <v>3130</v>
      </c>
      <c r="S40" s="22">
        <f>(R40-Q40)/Q40 *100</f>
        <v>-19.743589743589745</v>
      </c>
    </row>
    <row r="41" spans="1:19" x14ac:dyDescent="0.25">
      <c r="A41" s="19" t="s">
        <v>20</v>
      </c>
      <c r="B41" s="25">
        <v>38.299999999999997</v>
      </c>
      <c r="C41" s="47">
        <v>37.700000000000003</v>
      </c>
      <c r="D41" s="30"/>
      <c r="E41" s="43">
        <v>1122</v>
      </c>
      <c r="F41" s="44">
        <v>1140</v>
      </c>
      <c r="G41" s="25">
        <f>(F41-E41)/E41 *100</f>
        <v>1.6042780748663104</v>
      </c>
      <c r="H41" s="45"/>
      <c r="I41" s="46">
        <v>1900</v>
      </c>
      <c r="J41" s="44">
        <v>1730</v>
      </c>
      <c r="K41" s="25">
        <f>(J41-I41)/I41 *100</f>
        <v>-8.9473684210526319</v>
      </c>
      <c r="L41" s="36"/>
      <c r="M41" s="46">
        <v>2323</v>
      </c>
      <c r="N41" s="44">
        <v>2010</v>
      </c>
      <c r="O41" s="22">
        <f>(N41-M41)/M41 *100</f>
        <v>-13.4739560912613</v>
      </c>
      <c r="P41" s="36"/>
      <c r="Q41" s="46">
        <v>3500</v>
      </c>
      <c r="R41" s="44">
        <v>2750</v>
      </c>
      <c r="S41" s="22">
        <f>(R41-Q41)/Q41 *100</f>
        <v>-21.428571428571427</v>
      </c>
    </row>
    <row r="42" spans="1:19" x14ac:dyDescent="0.25">
      <c r="A42" s="19" t="s">
        <v>40</v>
      </c>
      <c r="B42" s="25">
        <v>36.5</v>
      </c>
      <c r="C42" s="47">
        <v>36.1</v>
      </c>
      <c r="D42" s="30"/>
      <c r="E42" s="48" t="s">
        <v>10</v>
      </c>
      <c r="F42" s="44">
        <v>1100</v>
      </c>
      <c r="G42" s="48" t="s">
        <v>10</v>
      </c>
      <c r="H42" s="45"/>
      <c r="I42" s="48" t="s">
        <v>10</v>
      </c>
      <c r="J42" s="44">
        <v>1670</v>
      </c>
      <c r="K42" s="48" t="s">
        <v>10</v>
      </c>
      <c r="L42" s="36"/>
      <c r="M42" s="46">
        <v>2170</v>
      </c>
      <c r="N42" s="44">
        <v>1940</v>
      </c>
      <c r="O42" s="22">
        <f>(N42-M42)/M42 *100</f>
        <v>-10.599078341013826</v>
      </c>
      <c r="P42" s="36"/>
      <c r="Q42" s="48" t="s">
        <v>10</v>
      </c>
      <c r="R42" s="44">
        <v>2660</v>
      </c>
      <c r="S42" s="48" t="s">
        <v>10</v>
      </c>
    </row>
    <row r="43" spans="1:19" x14ac:dyDescent="0.25">
      <c r="A43" s="19" t="s">
        <v>19</v>
      </c>
      <c r="B43" s="25">
        <v>33</v>
      </c>
      <c r="C43" s="48" t="s">
        <v>10</v>
      </c>
      <c r="D43" s="30"/>
      <c r="E43" s="43">
        <v>1011</v>
      </c>
      <c r="F43" s="48" t="s">
        <v>10</v>
      </c>
      <c r="G43" s="48" t="s">
        <v>10</v>
      </c>
      <c r="H43" s="45"/>
      <c r="I43" s="46">
        <v>1711</v>
      </c>
      <c r="J43" s="48" t="s">
        <v>10</v>
      </c>
      <c r="K43" s="48" t="s">
        <v>10</v>
      </c>
      <c r="L43" s="36"/>
      <c r="M43" s="46">
        <v>2093</v>
      </c>
      <c r="N43" s="48" t="s">
        <v>10</v>
      </c>
      <c r="O43" s="48" t="s">
        <v>10</v>
      </c>
      <c r="P43" s="36"/>
      <c r="Q43" s="46">
        <v>3153</v>
      </c>
      <c r="R43" s="48" t="s">
        <v>10</v>
      </c>
      <c r="S43" s="48" t="s">
        <v>10</v>
      </c>
    </row>
    <row r="44" spans="1:19" x14ac:dyDescent="0.25">
      <c r="A44" s="19" t="s">
        <v>21</v>
      </c>
      <c r="B44" s="25">
        <v>31.3</v>
      </c>
      <c r="C44" s="47">
        <v>32.9</v>
      </c>
      <c r="D44" s="30"/>
      <c r="E44" s="49">
        <v>974</v>
      </c>
      <c r="F44" s="44">
        <v>1020</v>
      </c>
      <c r="G44" s="25">
        <f>(F44-E44)/E44 *100</f>
        <v>4.7227926078028748</v>
      </c>
      <c r="H44" s="45"/>
      <c r="I44" s="46">
        <v>1650</v>
      </c>
      <c r="J44" s="44">
        <v>1560</v>
      </c>
      <c r="K44" s="25">
        <f>(J44-I44)/I44 *100</f>
        <v>-5.4545454545454541</v>
      </c>
      <c r="L44" s="36"/>
      <c r="M44" s="46">
        <v>2016</v>
      </c>
      <c r="N44" s="44">
        <v>1810</v>
      </c>
      <c r="O44" s="22">
        <f>(N44-M44)/M44 *100</f>
        <v>-10.218253968253968</v>
      </c>
      <c r="P44" s="36"/>
      <c r="Q44" s="46">
        <v>3038</v>
      </c>
      <c r="R44" s="44">
        <v>2480</v>
      </c>
      <c r="S44" s="22">
        <f>(R44-Q44)/Q44 *100</f>
        <v>-18.367346938775512</v>
      </c>
    </row>
    <row r="45" spans="1:19" x14ac:dyDescent="0.25">
      <c r="A45" s="19" t="s">
        <v>22</v>
      </c>
      <c r="B45" s="25">
        <v>28.1</v>
      </c>
      <c r="C45" s="47">
        <v>28</v>
      </c>
      <c r="D45" s="30"/>
      <c r="E45" s="49">
        <v>903</v>
      </c>
      <c r="F45" s="50">
        <v>900</v>
      </c>
      <c r="G45" s="25">
        <f>(F45-E45)/E45 *100</f>
        <v>-0.33222591362126247</v>
      </c>
      <c r="H45" s="45"/>
      <c r="I45" s="46">
        <v>1529</v>
      </c>
      <c r="J45" s="44">
        <v>1370</v>
      </c>
      <c r="K45" s="22">
        <f>(J45-I45)/I45 *100</f>
        <v>-10.398953564421189</v>
      </c>
      <c r="L45" s="36"/>
      <c r="M45" s="46">
        <v>1870</v>
      </c>
      <c r="N45" s="44">
        <v>1600</v>
      </c>
      <c r="O45" s="22">
        <f>(N45-M45)/M45 *100</f>
        <v>-14.438502673796791</v>
      </c>
      <c r="P45" s="36"/>
      <c r="Q45" s="46">
        <v>2818</v>
      </c>
      <c r="R45" s="44">
        <v>2190</v>
      </c>
      <c r="S45" s="22">
        <f>(R45-Q45)/Q45 *100</f>
        <v>-22.285308729595457</v>
      </c>
    </row>
    <row r="46" spans="1:19" x14ac:dyDescent="0.25">
      <c r="A46" s="19" t="s">
        <v>23</v>
      </c>
      <c r="B46" s="25">
        <v>24.1</v>
      </c>
      <c r="C46" s="47">
        <v>25</v>
      </c>
      <c r="D46" s="30"/>
      <c r="E46" s="49">
        <v>811</v>
      </c>
      <c r="F46" s="50">
        <v>820</v>
      </c>
      <c r="G46" s="25">
        <f>(F46-E46)/E46 *100</f>
        <v>1.1097410604192355</v>
      </c>
      <c r="H46" s="45"/>
      <c r="I46" s="46">
        <v>1374</v>
      </c>
      <c r="J46" s="44">
        <v>1260</v>
      </c>
      <c r="K46" s="25">
        <f>(J46-I46)/I46 *100</f>
        <v>-8.2969432314410483</v>
      </c>
      <c r="L46" s="36"/>
      <c r="M46" s="46">
        <v>1680</v>
      </c>
      <c r="N46" s="44">
        <v>1460</v>
      </c>
      <c r="O46" s="22">
        <f>(N46-M46)/M46 *100</f>
        <v>-13.095238095238097</v>
      </c>
      <c r="P46" s="36"/>
      <c r="Q46" s="46">
        <v>2531</v>
      </c>
      <c r="R46" s="44">
        <v>2010</v>
      </c>
      <c r="S46" s="22">
        <f>(R46-Q46)/Q46 *100</f>
        <v>-20.584749111023314</v>
      </c>
    </row>
    <row r="47" spans="1:19" x14ac:dyDescent="0.25">
      <c r="A47" s="42" t="s">
        <v>24</v>
      </c>
      <c r="B47" s="25">
        <v>4.5</v>
      </c>
      <c r="C47" s="47">
        <v>4.97</v>
      </c>
      <c r="D47" s="30"/>
      <c r="E47" s="49">
        <v>261</v>
      </c>
      <c r="F47" s="50">
        <v>230</v>
      </c>
      <c r="G47" s="22">
        <f>(F47-E47)/E47 *100</f>
        <v>-11.877394636015326</v>
      </c>
      <c r="H47" s="36"/>
      <c r="I47" s="45">
        <v>443</v>
      </c>
      <c r="J47" s="50">
        <v>360</v>
      </c>
      <c r="K47" s="22">
        <f>(J47-I47)/I47 *100</f>
        <v>-18.735891647855528</v>
      </c>
      <c r="L47" s="36"/>
      <c r="M47" s="45">
        <v>542</v>
      </c>
      <c r="N47" s="50">
        <v>420</v>
      </c>
      <c r="O47" s="22">
        <f>(N47-M47)/M47 *100</f>
        <v>-22.509225092250922</v>
      </c>
      <c r="P47" s="36"/>
      <c r="Q47" s="45">
        <v>820</v>
      </c>
      <c r="R47" s="50">
        <v>590</v>
      </c>
      <c r="S47" s="22">
        <f>(R47-Q47)/Q47 *100</f>
        <v>-28.04878048780488</v>
      </c>
    </row>
    <row r="48" spans="1:19" x14ac:dyDescent="0.25">
      <c r="A48" s="19" t="s">
        <v>25</v>
      </c>
      <c r="B48" s="25">
        <v>3.6</v>
      </c>
      <c r="C48" s="33" t="s">
        <v>10</v>
      </c>
      <c r="D48" s="30"/>
      <c r="E48" s="49">
        <v>209</v>
      </c>
      <c r="F48" s="33" t="s">
        <v>10</v>
      </c>
      <c r="G48" s="33" t="s">
        <v>10</v>
      </c>
      <c r="H48" s="36"/>
      <c r="I48" s="45">
        <v>354</v>
      </c>
      <c r="J48" s="33" t="s">
        <v>10</v>
      </c>
      <c r="K48" s="33" t="s">
        <v>10</v>
      </c>
      <c r="L48" s="36"/>
      <c r="M48" s="45">
        <v>433</v>
      </c>
      <c r="N48" s="33" t="s">
        <v>10</v>
      </c>
      <c r="O48" s="33" t="s">
        <v>10</v>
      </c>
      <c r="P48" s="36"/>
      <c r="Q48" s="45">
        <v>652</v>
      </c>
      <c r="R48" s="33" t="s">
        <v>10</v>
      </c>
      <c r="S48" s="33" t="s">
        <v>10</v>
      </c>
    </row>
    <row r="49" spans="1:19" x14ac:dyDescent="0.25">
      <c r="A49" s="72" t="s">
        <v>33</v>
      </c>
      <c r="B49" s="30"/>
      <c r="C49" s="30"/>
      <c r="D49" s="30"/>
      <c r="E49" s="29"/>
      <c r="F49" s="51"/>
      <c r="G49" s="36"/>
      <c r="H49" s="36"/>
      <c r="I49" s="36"/>
      <c r="J49" s="51"/>
      <c r="K49" s="36"/>
      <c r="L49" s="36"/>
      <c r="M49" s="51"/>
      <c r="N49" s="51"/>
      <c r="O49" s="36"/>
      <c r="P49" s="36"/>
      <c r="Q49" s="51"/>
      <c r="R49" s="52"/>
      <c r="S49" s="30"/>
    </row>
    <row r="50" spans="1:19" x14ac:dyDescent="0.25">
      <c r="A50" s="105" t="s">
        <v>26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</row>
    <row r="51" spans="1:19" x14ac:dyDescent="0.25">
      <c r="A51" s="19" t="s">
        <v>27</v>
      </c>
      <c r="B51" s="30">
        <v>76.099999999999994</v>
      </c>
      <c r="C51" s="30">
        <v>76</v>
      </c>
      <c r="D51" s="30"/>
      <c r="E51" s="21">
        <v>3500</v>
      </c>
      <c r="F51" s="53">
        <v>2000</v>
      </c>
      <c r="G51" s="22">
        <f>(F51-E51)/E51 *100</f>
        <v>-42.857142857142854</v>
      </c>
      <c r="H51" s="36"/>
      <c r="I51" s="23">
        <v>5700</v>
      </c>
      <c r="J51" s="53">
        <v>2990</v>
      </c>
      <c r="K51" s="22">
        <f>(J51-I51)/I51 *100</f>
        <v>-47.543859649122808</v>
      </c>
      <c r="L51" s="36"/>
      <c r="M51" s="23">
        <v>6900</v>
      </c>
      <c r="N51" s="53">
        <v>3450</v>
      </c>
      <c r="O51" s="22">
        <f>(N51-M51)/M51 *100</f>
        <v>-50</v>
      </c>
      <c r="P51" s="36"/>
      <c r="Q51" s="23">
        <v>10200</v>
      </c>
      <c r="R51" s="53">
        <v>4690</v>
      </c>
      <c r="S51" s="22">
        <f>(R51-Q51)/Q51 *100</f>
        <v>-54.019607843137251</v>
      </c>
    </row>
    <row r="52" spans="1:19" x14ac:dyDescent="0.25">
      <c r="A52" s="54" t="s">
        <v>28</v>
      </c>
      <c r="B52" s="55">
        <v>74.5</v>
      </c>
      <c r="C52" s="56" t="s">
        <v>10</v>
      </c>
      <c r="D52" s="55"/>
      <c r="E52" s="57">
        <v>3400</v>
      </c>
      <c r="F52" s="58">
        <v>2000</v>
      </c>
      <c r="G52" s="59">
        <f>(F52-E52)/E52 *100</f>
        <v>-41.17647058823529</v>
      </c>
      <c r="H52" s="55"/>
      <c r="I52" s="57">
        <v>5500</v>
      </c>
      <c r="J52" s="58">
        <v>2990</v>
      </c>
      <c r="K52" s="59">
        <f>(J52-I52)/I52 *100</f>
        <v>-45.636363636363633</v>
      </c>
      <c r="L52" s="55"/>
      <c r="M52" s="57">
        <v>6600</v>
      </c>
      <c r="N52" s="58">
        <v>3450</v>
      </c>
      <c r="O52" s="59">
        <f>(N52-M52)/M52 *100</f>
        <v>-47.727272727272727</v>
      </c>
      <c r="P52" s="55"/>
      <c r="Q52" s="60">
        <v>9850</v>
      </c>
      <c r="R52" s="58">
        <v>4690</v>
      </c>
      <c r="S52" s="59">
        <f>(R52-Q52)/Q52 *100</f>
        <v>-52.385786802030452</v>
      </c>
    </row>
    <row r="53" spans="1:19" x14ac:dyDescent="0.25">
      <c r="B53" s="61"/>
      <c r="C53" s="62"/>
      <c r="D53" s="62"/>
      <c r="E53" s="63"/>
      <c r="I53" s="61"/>
      <c r="J53" s="65"/>
      <c r="K53" s="62"/>
      <c r="L53" s="62"/>
      <c r="M53" s="63"/>
      <c r="N53" s="65"/>
      <c r="O53" s="62"/>
      <c r="P53" s="62"/>
      <c r="Q53" s="63"/>
      <c r="R53" s="65"/>
      <c r="S53" s="62"/>
    </row>
    <row r="54" spans="1:19" x14ac:dyDescent="0.25">
      <c r="B54" s="66"/>
      <c r="C54" s="67"/>
      <c r="D54" s="67"/>
      <c r="E54" s="68"/>
      <c r="F54" s="69"/>
      <c r="G54" s="70"/>
      <c r="H54" s="67"/>
      <c r="I54" s="71"/>
      <c r="J54" s="69"/>
      <c r="K54" s="70"/>
      <c r="L54" s="67"/>
      <c r="M54" s="68"/>
      <c r="N54" s="69"/>
      <c r="O54" s="70"/>
      <c r="P54" s="67"/>
      <c r="Q54" s="68"/>
      <c r="R54" s="69"/>
      <c r="S54" s="70"/>
    </row>
  </sheetData>
  <mergeCells count="16">
    <mergeCell ref="A1:S1"/>
    <mergeCell ref="A2:S2"/>
    <mergeCell ref="E3:S3"/>
    <mergeCell ref="B4:C4"/>
    <mergeCell ref="E4:G4"/>
    <mergeCell ref="I4:K4"/>
    <mergeCell ref="M4:O4"/>
    <mergeCell ref="Q4:S4"/>
    <mergeCell ref="A50:S50"/>
    <mergeCell ref="A3:A5"/>
    <mergeCell ref="A6:S6"/>
    <mergeCell ref="A17:S17"/>
    <mergeCell ref="A20:S20"/>
    <mergeCell ref="A23:S23"/>
    <mergeCell ref="A28:S28"/>
    <mergeCell ref="A37:S37"/>
  </mergeCells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workbookViewId="0">
      <selection sqref="A1:I1"/>
    </sheetView>
  </sheetViews>
  <sheetFormatPr defaultRowHeight="15" x14ac:dyDescent="0.25"/>
  <cols>
    <col min="2" max="3" width="10.42578125" customWidth="1"/>
    <col min="5" max="5" width="10.5703125" style="1" customWidth="1"/>
    <col min="6" max="6" width="7.5703125" customWidth="1"/>
    <col min="8" max="8" width="9.140625" style="97"/>
    <col min="9" max="9" width="32.28515625" style="100" customWidth="1"/>
  </cols>
  <sheetData>
    <row r="1" spans="1:11" ht="49.5" customHeight="1" x14ac:dyDescent="0.3">
      <c r="A1" s="121" t="s">
        <v>190</v>
      </c>
      <c r="B1" s="111"/>
      <c r="C1" s="111"/>
      <c r="D1" s="111"/>
      <c r="E1" s="111"/>
      <c r="F1" s="111"/>
      <c r="G1" s="111"/>
      <c r="H1" s="111"/>
      <c r="I1" s="111"/>
    </row>
    <row r="2" spans="1:11" ht="39.950000000000003" customHeight="1" x14ac:dyDescent="0.25">
      <c r="A2" s="122" t="s">
        <v>160</v>
      </c>
      <c r="B2" s="111"/>
      <c r="C2" s="111"/>
      <c r="D2" s="111"/>
      <c r="E2" s="111"/>
      <c r="F2" s="111"/>
      <c r="G2" s="111"/>
      <c r="H2" s="111"/>
      <c r="I2" s="111"/>
    </row>
    <row r="3" spans="1:11" ht="6.75" customHeight="1" x14ac:dyDescent="0.25">
      <c r="A3" s="73"/>
      <c r="B3" s="73"/>
      <c r="C3" s="73"/>
      <c r="D3" s="73"/>
      <c r="E3" s="8"/>
      <c r="F3" s="73"/>
      <c r="G3" s="73"/>
      <c r="H3" s="95"/>
      <c r="I3" s="98"/>
    </row>
    <row r="4" spans="1:11" x14ac:dyDescent="0.25">
      <c r="A4" s="125" t="s">
        <v>131</v>
      </c>
      <c r="B4" s="74"/>
      <c r="C4" s="75" t="s">
        <v>129</v>
      </c>
      <c r="D4" s="76"/>
      <c r="E4" s="127" t="s">
        <v>132</v>
      </c>
      <c r="F4" s="77"/>
      <c r="G4" s="74" t="s">
        <v>127</v>
      </c>
      <c r="H4" s="96"/>
      <c r="I4" s="99"/>
    </row>
    <row r="5" spans="1:11" s="7" customFormat="1" ht="29.25" customHeight="1" x14ac:dyDescent="0.25">
      <c r="A5" s="126"/>
      <c r="B5" s="78" t="s">
        <v>3</v>
      </c>
      <c r="C5" s="79" t="s">
        <v>128</v>
      </c>
      <c r="D5" s="78" t="s">
        <v>47</v>
      </c>
      <c r="E5" s="118"/>
      <c r="F5" s="79" t="s">
        <v>125</v>
      </c>
      <c r="G5" s="80" t="s">
        <v>48</v>
      </c>
      <c r="H5" s="80" t="s">
        <v>126</v>
      </c>
      <c r="I5" s="80" t="s">
        <v>49</v>
      </c>
      <c r="K5" s="100"/>
    </row>
    <row r="6" spans="1:11" x14ac:dyDescent="0.25">
      <c r="A6" s="123" t="s">
        <v>130</v>
      </c>
      <c r="B6" s="124"/>
      <c r="C6" s="124"/>
      <c r="D6" s="124"/>
      <c r="E6" s="124"/>
      <c r="F6" s="124"/>
      <c r="G6" s="124"/>
      <c r="H6" s="124"/>
      <c r="I6" s="124"/>
    </row>
    <row r="7" spans="1:11" x14ac:dyDescent="0.25">
      <c r="A7" s="83">
        <v>1906</v>
      </c>
      <c r="B7" s="86">
        <v>12</v>
      </c>
      <c r="C7" s="86">
        <v>10.63</v>
      </c>
      <c r="D7" s="87">
        <v>12.205</v>
      </c>
      <c r="E7" s="88" t="s">
        <v>50</v>
      </c>
      <c r="F7" s="89">
        <f t="shared" ref="F7:F29" si="0">IF(B7,C7-B7,"")</f>
        <v>-1.3699999999999992</v>
      </c>
      <c r="G7" s="89">
        <f>B7-D7</f>
        <v>-0.20500000000000007</v>
      </c>
      <c r="H7" s="89">
        <f>C7-D7</f>
        <v>-1.5749999999999993</v>
      </c>
      <c r="I7" s="101" t="s">
        <v>154</v>
      </c>
    </row>
    <row r="8" spans="1:11" x14ac:dyDescent="0.25">
      <c r="A8" s="83">
        <v>2239</v>
      </c>
      <c r="B8" s="86">
        <v>12</v>
      </c>
      <c r="C8" s="86">
        <v>11.16</v>
      </c>
      <c r="D8" s="87">
        <v>15.935</v>
      </c>
      <c r="E8" s="88" t="s">
        <v>51</v>
      </c>
      <c r="F8" s="89">
        <f>IF(B8,C8-B8,"")</f>
        <v>-0.83999999999999986</v>
      </c>
      <c r="G8" s="89">
        <f>B8-D8</f>
        <v>-3.9350000000000005</v>
      </c>
      <c r="H8" s="89">
        <f>C8-D8</f>
        <v>-4.7750000000000004</v>
      </c>
      <c r="I8" s="101" t="s">
        <v>153</v>
      </c>
      <c r="J8" s="27"/>
      <c r="K8" s="27"/>
    </row>
    <row r="9" spans="1:11" x14ac:dyDescent="0.25">
      <c r="A9" s="83">
        <v>2498.5700000000002</v>
      </c>
      <c r="B9" s="86">
        <v>16</v>
      </c>
      <c r="C9" s="86">
        <v>11.61</v>
      </c>
      <c r="D9" s="87">
        <v>14.855</v>
      </c>
      <c r="E9" s="88" t="s">
        <v>52</v>
      </c>
      <c r="F9" s="89">
        <f t="shared" si="0"/>
        <v>-4.3900000000000006</v>
      </c>
      <c r="G9" s="89">
        <f>B9-D9</f>
        <v>1.1449999999999996</v>
      </c>
      <c r="H9" s="89">
        <f>C9-D9</f>
        <v>-3.245000000000001</v>
      </c>
      <c r="I9" s="101" t="s">
        <v>152</v>
      </c>
      <c r="J9" s="27"/>
      <c r="K9" s="27"/>
    </row>
    <row r="10" spans="1:11" x14ac:dyDescent="0.25">
      <c r="A10" s="83">
        <v>2949.9650000000001</v>
      </c>
      <c r="B10" s="86"/>
      <c r="C10" s="86">
        <v>18.09</v>
      </c>
      <c r="D10" s="90">
        <v>13.53</v>
      </c>
      <c r="E10" s="88" t="s">
        <v>53</v>
      </c>
      <c r="F10" s="89" t="str">
        <f t="shared" si="0"/>
        <v/>
      </c>
      <c r="G10" s="89"/>
      <c r="H10" s="89"/>
      <c r="I10" s="101" t="s">
        <v>151</v>
      </c>
    </row>
    <row r="11" spans="1:11" x14ac:dyDescent="0.25">
      <c r="A11" s="83">
        <v>2949.9650000000001</v>
      </c>
      <c r="B11" s="86"/>
      <c r="C11" s="86">
        <v>18.21</v>
      </c>
      <c r="D11" s="90" t="s">
        <v>54</v>
      </c>
      <c r="E11" s="88" t="s">
        <v>55</v>
      </c>
      <c r="F11" s="89" t="str">
        <f t="shared" si="0"/>
        <v/>
      </c>
      <c r="G11" s="89"/>
      <c r="H11" s="89"/>
      <c r="I11" s="101" t="s">
        <v>150</v>
      </c>
    </row>
    <row r="12" spans="1:11" x14ac:dyDescent="0.25">
      <c r="A12" s="84">
        <v>3818.1669999999999</v>
      </c>
      <c r="B12" s="86">
        <v>21.6</v>
      </c>
      <c r="C12" s="137">
        <v>23.61</v>
      </c>
      <c r="D12" s="87">
        <v>19.605</v>
      </c>
      <c r="E12" s="88" t="s">
        <v>56</v>
      </c>
      <c r="F12" s="89">
        <f t="shared" si="0"/>
        <v>2.009999999999998</v>
      </c>
      <c r="G12" s="89">
        <f>B12-D12</f>
        <v>1.995000000000001</v>
      </c>
      <c r="H12" s="89">
        <f>C12-D12</f>
        <v>4.004999999999999</v>
      </c>
      <c r="I12" s="101" t="s">
        <v>149</v>
      </c>
    </row>
    <row r="13" spans="1:11" x14ac:dyDescent="0.25">
      <c r="A13" s="83">
        <v>4275.1149999999998</v>
      </c>
      <c r="B13" s="86"/>
      <c r="C13" s="86">
        <v>25.06</v>
      </c>
      <c r="D13" s="90" t="s">
        <v>54</v>
      </c>
      <c r="E13" s="88" t="s">
        <v>57</v>
      </c>
      <c r="F13" s="89" t="str">
        <f t="shared" si="0"/>
        <v/>
      </c>
      <c r="G13" s="89"/>
      <c r="H13" s="89"/>
      <c r="I13" s="101" t="s">
        <v>148</v>
      </c>
    </row>
    <row r="14" spans="1:11" x14ac:dyDescent="0.25">
      <c r="A14" s="138">
        <v>5240.2439999999997</v>
      </c>
      <c r="B14" s="86">
        <v>28</v>
      </c>
      <c r="C14" s="137">
        <v>24.58</v>
      </c>
      <c r="D14" s="87">
        <v>23.308999999999997</v>
      </c>
      <c r="E14" s="88" t="s">
        <v>58</v>
      </c>
      <c r="F14" s="89">
        <f t="shared" si="0"/>
        <v>-3.4200000000000017</v>
      </c>
      <c r="G14" s="89">
        <f t="shared" ref="G14:G23" si="1">B14-D14</f>
        <v>4.6910000000000025</v>
      </c>
      <c r="H14" s="89">
        <f t="shared" ref="H14:H23" si="2">C14-D14</f>
        <v>1.2710000000000008</v>
      </c>
      <c r="I14" s="101" t="s">
        <v>147</v>
      </c>
    </row>
    <row r="15" spans="1:11" x14ac:dyDescent="0.25">
      <c r="A15" s="138">
        <v>5783.9440000000004</v>
      </c>
      <c r="B15" s="86">
        <v>28.1</v>
      </c>
      <c r="C15" s="137">
        <v>25.78</v>
      </c>
      <c r="D15" s="87">
        <v>23.679000000000002</v>
      </c>
      <c r="E15" s="88" t="s">
        <v>59</v>
      </c>
      <c r="F15" s="89">
        <f t="shared" si="0"/>
        <v>-2.3200000000000003</v>
      </c>
      <c r="G15" s="89">
        <f t="shared" si="1"/>
        <v>4.4209999999999994</v>
      </c>
      <c r="H15" s="89">
        <f t="shared" si="2"/>
        <v>2.1009999999999991</v>
      </c>
      <c r="I15" s="101" t="s">
        <v>146</v>
      </c>
    </row>
    <row r="16" spans="1:11" x14ac:dyDescent="0.25">
      <c r="A16" s="138">
        <v>10731.12</v>
      </c>
      <c r="B16" s="86">
        <v>30.5</v>
      </c>
      <c r="C16" s="137">
        <v>33.340000000000003</v>
      </c>
      <c r="D16" s="87">
        <v>29.844000000000001</v>
      </c>
      <c r="E16" s="88" t="s">
        <v>60</v>
      </c>
      <c r="F16" s="89">
        <f t="shared" si="0"/>
        <v>2.8400000000000034</v>
      </c>
      <c r="G16" s="89">
        <f t="shared" si="1"/>
        <v>0.65599999999999881</v>
      </c>
      <c r="H16" s="89">
        <f t="shared" si="2"/>
        <v>3.4960000000000022</v>
      </c>
      <c r="I16" s="101" t="s">
        <v>145</v>
      </c>
    </row>
    <row r="17" spans="1:9" x14ac:dyDescent="0.25">
      <c r="A17" s="83">
        <v>11896</v>
      </c>
      <c r="B17" s="86">
        <v>32</v>
      </c>
      <c r="C17" s="137">
        <v>34.06</v>
      </c>
      <c r="D17" s="87">
        <v>33.332000000000001</v>
      </c>
      <c r="E17" s="88" t="s">
        <v>61</v>
      </c>
      <c r="F17" s="89">
        <f t="shared" si="0"/>
        <v>2.0600000000000023</v>
      </c>
      <c r="G17" s="89">
        <f t="shared" si="1"/>
        <v>-1.3320000000000007</v>
      </c>
      <c r="H17" s="89">
        <f t="shared" si="2"/>
        <v>0.72800000000000153</v>
      </c>
      <c r="I17" s="101" t="s">
        <v>155</v>
      </c>
    </row>
    <row r="18" spans="1:9" x14ac:dyDescent="0.25">
      <c r="A18" s="83">
        <v>17610</v>
      </c>
      <c r="B18" s="86">
        <v>39</v>
      </c>
      <c r="C18" s="86">
        <v>40.700000000000003</v>
      </c>
      <c r="D18" s="87">
        <v>38.554000000000002</v>
      </c>
      <c r="E18" s="88" t="s">
        <v>62</v>
      </c>
      <c r="F18" s="89">
        <f t="shared" si="0"/>
        <v>1.7000000000000028</v>
      </c>
      <c r="G18" s="89">
        <f t="shared" si="1"/>
        <v>0.44599999999999795</v>
      </c>
      <c r="H18" s="89">
        <f t="shared" si="2"/>
        <v>2.1460000000000008</v>
      </c>
      <c r="I18" s="101" t="s">
        <v>144</v>
      </c>
    </row>
    <row r="19" spans="1:9" x14ac:dyDescent="0.25">
      <c r="A19" s="83">
        <v>18853</v>
      </c>
      <c r="B19" s="86">
        <v>44.7</v>
      </c>
      <c r="C19" s="86">
        <v>44.55</v>
      </c>
      <c r="D19" s="87">
        <v>40.412999999999997</v>
      </c>
      <c r="E19" s="88" t="s">
        <v>63</v>
      </c>
      <c r="F19" s="89">
        <f t="shared" si="0"/>
        <v>-0.15000000000000568</v>
      </c>
      <c r="G19" s="89">
        <f t="shared" si="1"/>
        <v>4.2870000000000061</v>
      </c>
      <c r="H19" s="89">
        <f t="shared" si="2"/>
        <v>4.1370000000000005</v>
      </c>
      <c r="I19" s="101" t="s">
        <v>143</v>
      </c>
    </row>
    <row r="20" spans="1:9" x14ac:dyDescent="0.25">
      <c r="A20" s="83">
        <v>21988</v>
      </c>
      <c r="B20" s="86">
        <v>48.9</v>
      </c>
      <c r="C20" s="86">
        <v>47.91</v>
      </c>
      <c r="D20" s="87">
        <v>47.74</v>
      </c>
      <c r="E20" s="88" t="s">
        <v>64</v>
      </c>
      <c r="F20" s="89">
        <f t="shared" si="0"/>
        <v>-0.99000000000000199</v>
      </c>
      <c r="G20" s="89">
        <f t="shared" si="1"/>
        <v>1.1599999999999966</v>
      </c>
      <c r="H20" s="89">
        <f t="shared" si="2"/>
        <v>0.1699999999999946</v>
      </c>
      <c r="I20" s="101" t="s">
        <v>142</v>
      </c>
    </row>
    <row r="21" spans="1:9" x14ac:dyDescent="0.25">
      <c r="A21" s="83">
        <v>25121</v>
      </c>
      <c r="B21" s="86">
        <v>52.8</v>
      </c>
      <c r="C21" s="86">
        <v>51.49</v>
      </c>
      <c r="D21" s="87">
        <v>52.751000000000005</v>
      </c>
      <c r="E21" s="88" t="s">
        <v>65</v>
      </c>
      <c r="F21" s="89">
        <f t="shared" si="0"/>
        <v>-1.3099999999999952</v>
      </c>
      <c r="G21" s="89">
        <f t="shared" si="1"/>
        <v>4.8999999999992383E-2</v>
      </c>
      <c r="H21" s="89">
        <f t="shared" si="2"/>
        <v>-1.2610000000000028</v>
      </c>
      <c r="I21" s="101" t="s">
        <v>136</v>
      </c>
    </row>
    <row r="22" spans="1:9" x14ac:dyDescent="0.25">
      <c r="A22" s="83">
        <v>25211</v>
      </c>
      <c r="B22" s="86">
        <v>54.1</v>
      </c>
      <c r="C22" s="86">
        <v>52.48</v>
      </c>
      <c r="D22" s="87">
        <v>53.320999999999998</v>
      </c>
      <c r="E22" s="88" t="s">
        <v>66</v>
      </c>
      <c r="F22" s="89">
        <f t="shared" si="0"/>
        <v>-1.6200000000000045</v>
      </c>
      <c r="G22" s="89">
        <f t="shared" si="1"/>
        <v>0.77900000000000347</v>
      </c>
      <c r="H22" s="89">
        <f t="shared" si="2"/>
        <v>-0.84100000000000108</v>
      </c>
      <c r="I22" s="101" t="s">
        <v>135</v>
      </c>
    </row>
    <row r="23" spans="1:9" x14ac:dyDescent="0.25">
      <c r="A23" s="83">
        <v>26450</v>
      </c>
      <c r="B23" s="86">
        <v>54.6</v>
      </c>
      <c r="C23" s="86">
        <v>53.49</v>
      </c>
      <c r="D23" s="87">
        <v>54.381999999999998</v>
      </c>
      <c r="E23" s="88" t="s">
        <v>67</v>
      </c>
      <c r="F23" s="89">
        <f t="shared" si="0"/>
        <v>-1.1099999999999994</v>
      </c>
      <c r="G23" s="89">
        <f t="shared" si="1"/>
        <v>0.21800000000000352</v>
      </c>
      <c r="H23" s="89">
        <f t="shared" si="2"/>
        <v>-0.89199999999999591</v>
      </c>
      <c r="I23" s="101" t="s">
        <v>68</v>
      </c>
    </row>
    <row r="24" spans="1:9" x14ac:dyDescent="0.25">
      <c r="A24" s="83">
        <v>27547</v>
      </c>
      <c r="B24" s="86"/>
      <c r="C24" s="86">
        <v>55.1</v>
      </c>
      <c r="D24" s="90" t="s">
        <v>54</v>
      </c>
      <c r="E24" s="88" t="s">
        <v>69</v>
      </c>
      <c r="F24" s="89" t="str">
        <f t="shared" si="0"/>
        <v/>
      </c>
      <c r="G24" s="89"/>
      <c r="H24" s="89"/>
      <c r="I24" s="101" t="s">
        <v>134</v>
      </c>
    </row>
    <row r="25" spans="1:9" x14ac:dyDescent="0.25">
      <c r="A25" s="83">
        <v>27898</v>
      </c>
      <c r="B25" s="86">
        <v>63</v>
      </c>
      <c r="C25" s="86">
        <v>61.87</v>
      </c>
      <c r="D25" s="87">
        <v>60.533999999999999</v>
      </c>
      <c r="E25" s="88" t="s">
        <v>70</v>
      </c>
      <c r="F25" s="89">
        <f t="shared" si="0"/>
        <v>-1.1300000000000026</v>
      </c>
      <c r="G25" s="89">
        <f>B25-D25</f>
        <v>2.4660000000000011</v>
      </c>
      <c r="H25" s="89">
        <f>C25-D25</f>
        <v>1.3359999999999985</v>
      </c>
      <c r="I25" s="101" t="s">
        <v>137</v>
      </c>
    </row>
    <row r="26" spans="1:9" x14ac:dyDescent="0.25">
      <c r="A26" s="83">
        <v>28114</v>
      </c>
      <c r="B26" s="86"/>
      <c r="C26" s="86">
        <v>61.98</v>
      </c>
      <c r="D26" s="87">
        <v>61.654000000000003</v>
      </c>
      <c r="E26" s="88" t="s">
        <v>71</v>
      </c>
      <c r="F26" s="89" t="str">
        <f t="shared" si="0"/>
        <v/>
      </c>
      <c r="G26" s="89"/>
      <c r="H26" s="89">
        <f>C26-D26</f>
        <v>0.32599999999999341</v>
      </c>
      <c r="I26" s="101" t="s">
        <v>138</v>
      </c>
    </row>
    <row r="27" spans="1:9" x14ac:dyDescent="0.25">
      <c r="A27" s="83">
        <v>29945</v>
      </c>
      <c r="B27" s="86"/>
      <c r="C27" s="86">
        <v>63.87</v>
      </c>
      <c r="D27" s="90" t="s">
        <v>54</v>
      </c>
      <c r="E27" s="88" t="s">
        <v>72</v>
      </c>
      <c r="F27" s="89" t="str">
        <f t="shared" si="0"/>
        <v/>
      </c>
      <c r="G27" s="89"/>
      <c r="H27" s="89"/>
      <c r="I27" s="101" t="s">
        <v>139</v>
      </c>
    </row>
    <row r="28" spans="1:9" x14ac:dyDescent="0.25">
      <c r="A28" s="83">
        <v>33631</v>
      </c>
      <c r="B28" s="86">
        <v>76.400000000000006</v>
      </c>
      <c r="C28" s="86">
        <v>75.88</v>
      </c>
      <c r="D28" s="87">
        <v>74.311000000000007</v>
      </c>
      <c r="E28" s="88" t="s">
        <v>73</v>
      </c>
      <c r="F28" s="89">
        <f t="shared" si="0"/>
        <v>-0.52000000000001023</v>
      </c>
      <c r="G28" s="89">
        <f>B28-D28</f>
        <v>2.0889999999999986</v>
      </c>
      <c r="H28" s="89">
        <f>C28-D28</f>
        <v>1.5689999999999884</v>
      </c>
      <c r="I28" s="101" t="s">
        <v>140</v>
      </c>
    </row>
    <row r="29" spans="1:9" x14ac:dyDescent="0.25">
      <c r="A29" s="85">
        <v>47161</v>
      </c>
      <c r="B29" s="91">
        <v>169.7</v>
      </c>
      <c r="C29" s="91">
        <v>170.49</v>
      </c>
      <c r="D29" s="92">
        <v>168.02599999999998</v>
      </c>
      <c r="E29" s="93" t="s">
        <v>74</v>
      </c>
      <c r="F29" s="94">
        <f t="shared" si="0"/>
        <v>0.79000000000002046</v>
      </c>
      <c r="G29" s="94">
        <f>B29-D29</f>
        <v>1.6740000000000066</v>
      </c>
      <c r="H29" s="94">
        <f>C29-D29</f>
        <v>2.4640000000000271</v>
      </c>
      <c r="I29" s="102" t="s">
        <v>141</v>
      </c>
    </row>
    <row r="30" spans="1:9" x14ac:dyDescent="0.25">
      <c r="A30" s="105" t="s">
        <v>156</v>
      </c>
      <c r="B30" s="106"/>
      <c r="C30" s="106"/>
      <c r="D30" s="106"/>
      <c r="E30" s="106"/>
      <c r="F30" s="106"/>
      <c r="G30" s="106"/>
      <c r="H30" s="106"/>
      <c r="I30" s="106"/>
    </row>
    <row r="31" spans="1:9" s="81" customFormat="1" x14ac:dyDescent="0.25">
      <c r="A31" s="21">
        <v>7337</v>
      </c>
      <c r="B31" s="86">
        <v>6.1</v>
      </c>
      <c r="C31" s="128">
        <v>5.27</v>
      </c>
      <c r="D31" s="86">
        <v>5.38</v>
      </c>
      <c r="E31" s="129" t="s">
        <v>75</v>
      </c>
      <c r="F31" s="89">
        <f>IF(B31,C31-B31,"")</f>
        <v>-0.83000000000000007</v>
      </c>
      <c r="G31" s="89">
        <f>B31-D31</f>
        <v>0.71999999999999975</v>
      </c>
      <c r="H31" s="89">
        <f>C31-D31</f>
        <v>-0.11000000000000032</v>
      </c>
      <c r="I31" s="130" t="s">
        <v>187</v>
      </c>
    </row>
    <row r="32" spans="1:9" s="81" customFormat="1" x14ac:dyDescent="0.25">
      <c r="A32" s="21">
        <v>7472</v>
      </c>
      <c r="B32" s="82">
        <v>6.1</v>
      </c>
      <c r="C32" s="128">
        <v>5.35</v>
      </c>
      <c r="D32" s="86">
        <v>5.2969999999999997</v>
      </c>
      <c r="E32" s="129" t="s">
        <v>76</v>
      </c>
      <c r="F32" s="89">
        <f t="shared" ref="F32:F78" si="3">IF(B32,C32-B32,"")</f>
        <v>-0.75</v>
      </c>
      <c r="G32" s="89">
        <f t="shared" ref="G32:G78" si="4">B32-D32</f>
        <v>0.80299999999999994</v>
      </c>
      <c r="H32" s="89">
        <f t="shared" ref="H32:H78" si="5">C32-D32</f>
        <v>5.2999999999999936E-2</v>
      </c>
      <c r="I32" s="130" t="s">
        <v>187</v>
      </c>
    </row>
    <row r="33" spans="1:9" s="81" customFormat="1" x14ac:dyDescent="0.25">
      <c r="A33" s="21">
        <v>8780</v>
      </c>
      <c r="B33" s="86">
        <v>6.4</v>
      </c>
      <c r="C33" s="128">
        <v>5.83</v>
      </c>
      <c r="D33" s="87">
        <v>6.0010000000000012</v>
      </c>
      <c r="E33" s="129" t="s">
        <v>77</v>
      </c>
      <c r="F33" s="89">
        <f t="shared" si="3"/>
        <v>-0.57000000000000028</v>
      </c>
      <c r="G33" s="89">
        <f t="shared" si="4"/>
        <v>0.39899999999999913</v>
      </c>
      <c r="H33" s="89">
        <f t="shared" si="5"/>
        <v>-0.17100000000000115</v>
      </c>
      <c r="I33" s="130" t="s">
        <v>159</v>
      </c>
    </row>
    <row r="34" spans="1:9" s="81" customFormat="1" x14ac:dyDescent="0.25">
      <c r="A34" s="23">
        <v>8875</v>
      </c>
      <c r="B34" s="35">
        <v>6.5</v>
      </c>
      <c r="C34" s="131">
        <v>5.89</v>
      </c>
      <c r="D34" s="87">
        <v>5.9260000000000019</v>
      </c>
      <c r="E34" s="129" t="s">
        <v>78</v>
      </c>
      <c r="F34" s="89">
        <f t="shared" si="3"/>
        <v>-0.61000000000000032</v>
      </c>
      <c r="G34" s="89">
        <f t="shared" si="4"/>
        <v>0.57399999999999807</v>
      </c>
      <c r="H34" s="89">
        <f t="shared" si="5"/>
        <v>-3.6000000000002252E-2</v>
      </c>
      <c r="I34" s="130" t="s">
        <v>159</v>
      </c>
    </row>
    <row r="35" spans="1:9" s="81" customFormat="1" x14ac:dyDescent="0.25">
      <c r="A35" s="132">
        <v>9129</v>
      </c>
      <c r="B35" s="35">
        <v>5.9</v>
      </c>
      <c r="C35" s="131">
        <v>6.03</v>
      </c>
      <c r="D35" s="87">
        <v>5.4109999999999996</v>
      </c>
      <c r="E35" s="129" t="s">
        <v>79</v>
      </c>
      <c r="F35" s="89">
        <f t="shared" si="3"/>
        <v>0.12999999999999989</v>
      </c>
      <c r="G35" s="89">
        <f t="shared" si="4"/>
        <v>0.48900000000000077</v>
      </c>
      <c r="H35" s="89">
        <f t="shared" si="5"/>
        <v>0.61900000000000066</v>
      </c>
      <c r="I35" s="130" t="s">
        <v>158</v>
      </c>
    </row>
    <row r="36" spans="1:9" s="81" customFormat="1" x14ac:dyDescent="0.25">
      <c r="A36" s="132">
        <v>9681</v>
      </c>
      <c r="B36" s="35">
        <v>6.3</v>
      </c>
      <c r="C36" s="131">
        <v>6.27</v>
      </c>
      <c r="D36" s="87">
        <v>6.4519999999999982</v>
      </c>
      <c r="E36" s="129" t="s">
        <v>80</v>
      </c>
      <c r="F36" s="89">
        <f t="shared" si="3"/>
        <v>-3.0000000000000249E-2</v>
      </c>
      <c r="G36" s="89">
        <f t="shared" si="4"/>
        <v>-0.15199999999999836</v>
      </c>
      <c r="H36" s="89">
        <f t="shared" si="5"/>
        <v>-0.18199999999999861</v>
      </c>
      <c r="I36" s="130" t="s">
        <v>157</v>
      </c>
    </row>
    <row r="37" spans="1:9" s="81" customFormat="1" x14ac:dyDescent="0.25">
      <c r="A37" s="132">
        <v>9836</v>
      </c>
      <c r="B37" s="35">
        <v>6.3</v>
      </c>
      <c r="C37" s="131">
        <v>6.39</v>
      </c>
      <c r="D37" s="87">
        <v>6.6119999999999983</v>
      </c>
      <c r="E37" s="129" t="s">
        <v>81</v>
      </c>
      <c r="F37" s="89">
        <f t="shared" si="3"/>
        <v>8.9999999999999858E-2</v>
      </c>
      <c r="G37" s="89">
        <f t="shared" si="4"/>
        <v>-0.3119999999999985</v>
      </c>
      <c r="H37" s="89">
        <f t="shared" si="5"/>
        <v>-0.22199999999999864</v>
      </c>
      <c r="I37" s="130" t="s">
        <v>161</v>
      </c>
    </row>
    <row r="38" spans="1:9" s="81" customFormat="1" x14ac:dyDescent="0.25">
      <c r="A38" s="21">
        <v>10282</v>
      </c>
      <c r="B38" s="128">
        <v>6.8</v>
      </c>
      <c r="C38" s="131">
        <v>6.64</v>
      </c>
      <c r="D38" s="87">
        <v>6.585</v>
      </c>
      <c r="E38" s="129" t="s">
        <v>82</v>
      </c>
      <c r="F38" s="89">
        <f t="shared" si="3"/>
        <v>-0.16000000000000014</v>
      </c>
      <c r="G38" s="89">
        <f t="shared" si="4"/>
        <v>0.21499999999999986</v>
      </c>
      <c r="H38" s="89">
        <f t="shared" si="5"/>
        <v>5.4999999999999716E-2</v>
      </c>
      <c r="I38" s="130" t="s">
        <v>162</v>
      </c>
    </row>
    <row r="39" spans="1:9" s="81" customFormat="1" x14ac:dyDescent="0.25">
      <c r="A39" s="21">
        <v>10374</v>
      </c>
      <c r="B39" s="35">
        <v>6.9</v>
      </c>
      <c r="C39" s="128">
        <v>6.96</v>
      </c>
      <c r="D39" s="87">
        <v>7.0049999999999999</v>
      </c>
      <c r="E39" s="129" t="s">
        <v>83</v>
      </c>
      <c r="F39" s="89">
        <f t="shared" si="3"/>
        <v>5.9999999999999609E-2</v>
      </c>
      <c r="G39" s="89">
        <f t="shared" si="4"/>
        <v>-0.10499999999999954</v>
      </c>
      <c r="H39" s="89">
        <f t="shared" si="5"/>
        <v>-4.4999999999999929E-2</v>
      </c>
      <c r="I39" s="130" t="s">
        <v>162</v>
      </c>
    </row>
    <row r="40" spans="1:9" s="81" customFormat="1" x14ac:dyDescent="0.25">
      <c r="A40" s="21">
        <v>12362</v>
      </c>
      <c r="B40" s="82">
        <v>9.5</v>
      </c>
      <c r="C40" s="128">
        <v>8.8699999999999992</v>
      </c>
      <c r="D40" s="87">
        <v>9.4459999999999997</v>
      </c>
      <c r="E40" s="129" t="s">
        <v>84</v>
      </c>
      <c r="F40" s="89">
        <f t="shared" si="3"/>
        <v>-0.63000000000000078</v>
      </c>
      <c r="G40" s="89">
        <f t="shared" si="4"/>
        <v>5.400000000000027E-2</v>
      </c>
      <c r="H40" s="89">
        <f t="shared" si="5"/>
        <v>-0.57600000000000051</v>
      </c>
      <c r="I40" s="130" t="s">
        <v>163</v>
      </c>
    </row>
    <row r="41" spans="1:9" s="81" customFormat="1" x14ac:dyDescent="0.25">
      <c r="A41" s="21">
        <v>12474</v>
      </c>
      <c r="B41" s="86">
        <v>10.1</v>
      </c>
      <c r="C41" s="128">
        <v>10.15</v>
      </c>
      <c r="D41" s="87">
        <v>10.454000000000002</v>
      </c>
      <c r="E41" s="129" t="s">
        <v>85</v>
      </c>
      <c r="F41" s="89">
        <f t="shared" si="3"/>
        <v>5.0000000000000711E-2</v>
      </c>
      <c r="G41" s="89">
        <f t="shared" si="4"/>
        <v>-0.35400000000000276</v>
      </c>
      <c r="H41" s="89">
        <f t="shared" si="5"/>
        <v>-0.30400000000000205</v>
      </c>
      <c r="I41" s="130" t="s">
        <v>164</v>
      </c>
    </row>
    <row r="42" spans="1:9" s="81" customFormat="1" x14ac:dyDescent="0.25">
      <c r="A42" s="21">
        <v>12896</v>
      </c>
      <c r="B42" s="86">
        <v>11.3</v>
      </c>
      <c r="C42" s="128">
        <v>10.31</v>
      </c>
      <c r="D42" s="87">
        <v>10.86</v>
      </c>
      <c r="E42" s="129" t="s">
        <v>86</v>
      </c>
      <c r="F42" s="89">
        <f t="shared" si="3"/>
        <v>-0.99000000000000021</v>
      </c>
      <c r="G42" s="89">
        <f t="shared" si="4"/>
        <v>0.44000000000000128</v>
      </c>
      <c r="H42" s="89">
        <f t="shared" si="5"/>
        <v>-0.54999999999999893</v>
      </c>
      <c r="I42" s="130" t="s">
        <v>165</v>
      </c>
    </row>
    <row r="43" spans="1:9" s="81" customFormat="1" x14ac:dyDescent="0.25">
      <c r="A43" s="21">
        <v>12981</v>
      </c>
      <c r="B43" s="86">
        <v>12.5</v>
      </c>
      <c r="C43" s="128">
        <v>10.65</v>
      </c>
      <c r="D43" s="87">
        <v>11.775</v>
      </c>
      <c r="E43" s="129" t="s">
        <v>87</v>
      </c>
      <c r="F43" s="89">
        <f t="shared" si="3"/>
        <v>-1.8499999999999996</v>
      </c>
      <c r="G43" s="89">
        <f t="shared" si="4"/>
        <v>0.72499999999999964</v>
      </c>
      <c r="H43" s="89">
        <f t="shared" si="5"/>
        <v>-1.125</v>
      </c>
      <c r="I43" s="130" t="s">
        <v>166</v>
      </c>
    </row>
    <row r="44" spans="1:9" s="81" customFormat="1" x14ac:dyDescent="0.25">
      <c r="A44" s="21">
        <v>13322</v>
      </c>
      <c r="B44" s="86">
        <v>13</v>
      </c>
      <c r="C44" s="128">
        <v>11.53</v>
      </c>
      <c r="D44" s="87">
        <v>12.39</v>
      </c>
      <c r="E44" s="129" t="s">
        <v>88</v>
      </c>
      <c r="F44" s="89">
        <f t="shared" si="3"/>
        <v>-1.4700000000000006</v>
      </c>
      <c r="G44" s="89">
        <f t="shared" si="4"/>
        <v>0.60999999999999943</v>
      </c>
      <c r="H44" s="89">
        <f t="shared" si="5"/>
        <v>-0.86000000000000121</v>
      </c>
      <c r="I44" s="130" t="s">
        <v>167</v>
      </c>
    </row>
    <row r="45" spans="1:9" s="81" customFormat="1" x14ac:dyDescent="0.25">
      <c r="A45" s="21">
        <v>13624</v>
      </c>
      <c r="B45" s="86">
        <v>13.2</v>
      </c>
      <c r="C45" s="128">
        <v>12.39</v>
      </c>
      <c r="D45" s="87">
        <v>14.015000000000001</v>
      </c>
      <c r="E45" s="129" t="s">
        <v>89</v>
      </c>
      <c r="F45" s="89">
        <f t="shared" si="3"/>
        <v>-0.80999999999999872</v>
      </c>
      <c r="G45" s="89">
        <f t="shared" si="4"/>
        <v>-0.81500000000000128</v>
      </c>
      <c r="H45" s="89">
        <f t="shared" si="5"/>
        <v>-1.625</v>
      </c>
      <c r="I45" s="130" t="s">
        <v>168</v>
      </c>
    </row>
    <row r="46" spans="1:9" s="81" customFormat="1" x14ac:dyDescent="0.25">
      <c r="A46" s="21">
        <v>15227</v>
      </c>
      <c r="B46" s="86">
        <v>15.5</v>
      </c>
      <c r="C46" s="128">
        <v>15.26</v>
      </c>
      <c r="D46" s="87">
        <v>17.547999999999998</v>
      </c>
      <c r="E46" s="129" t="s">
        <v>90</v>
      </c>
      <c r="F46" s="89">
        <f t="shared" si="3"/>
        <v>-0.24000000000000021</v>
      </c>
      <c r="G46" s="89">
        <f t="shared" si="4"/>
        <v>-2.0479999999999983</v>
      </c>
      <c r="H46" s="89">
        <f t="shared" si="5"/>
        <v>-2.2879999999999985</v>
      </c>
      <c r="I46" s="130" t="s">
        <v>169</v>
      </c>
    </row>
    <row r="47" spans="1:9" s="81" customFormat="1" x14ac:dyDescent="0.25">
      <c r="A47" s="21">
        <v>15340</v>
      </c>
      <c r="B47" s="86">
        <v>16.5</v>
      </c>
      <c r="C47" s="128">
        <v>16.739999999999998</v>
      </c>
      <c r="D47" s="87">
        <v>18.607999999999997</v>
      </c>
      <c r="E47" s="129" t="s">
        <v>91</v>
      </c>
      <c r="F47" s="89">
        <f t="shared" si="3"/>
        <v>0.23999999999999844</v>
      </c>
      <c r="G47" s="89">
        <f t="shared" si="4"/>
        <v>-2.107999999999997</v>
      </c>
      <c r="H47" s="89">
        <f t="shared" si="5"/>
        <v>-1.8679999999999986</v>
      </c>
      <c r="I47" s="130" t="s">
        <v>169</v>
      </c>
    </row>
    <row r="48" spans="1:9" s="81" customFormat="1" x14ac:dyDescent="0.25">
      <c r="A48" s="21">
        <v>16030</v>
      </c>
      <c r="B48" s="86">
        <v>18.5</v>
      </c>
      <c r="C48" s="128">
        <v>19.82</v>
      </c>
      <c r="D48" s="87">
        <v>20.678000000000001</v>
      </c>
      <c r="E48" s="129" t="s">
        <v>92</v>
      </c>
      <c r="F48" s="89">
        <f t="shared" si="3"/>
        <v>1.3200000000000003</v>
      </c>
      <c r="G48" s="89">
        <f t="shared" si="4"/>
        <v>-2.1780000000000008</v>
      </c>
      <c r="H48" s="89">
        <f t="shared" si="5"/>
        <v>-0.85800000000000054</v>
      </c>
      <c r="I48" s="130" t="s">
        <v>185</v>
      </c>
    </row>
    <row r="49" spans="1:9" s="81" customFormat="1" x14ac:dyDescent="0.25">
      <c r="A49" s="21">
        <v>16030</v>
      </c>
      <c r="B49" s="86">
        <v>18.5</v>
      </c>
      <c r="C49" s="128">
        <v>19.82</v>
      </c>
      <c r="D49" s="87">
        <v>19.728000000000002</v>
      </c>
      <c r="E49" s="129" t="s">
        <v>93</v>
      </c>
      <c r="F49" s="89">
        <f t="shared" si="3"/>
        <v>1.3200000000000003</v>
      </c>
      <c r="G49" s="89">
        <f t="shared" si="4"/>
        <v>-1.2280000000000015</v>
      </c>
      <c r="H49" s="89">
        <f t="shared" si="5"/>
        <v>9.1999999999998749E-2</v>
      </c>
      <c r="I49" s="130" t="s">
        <v>185</v>
      </c>
    </row>
    <row r="50" spans="1:9" s="81" customFormat="1" x14ac:dyDescent="0.25">
      <c r="A50" s="21">
        <v>16303</v>
      </c>
      <c r="B50" s="86">
        <v>21.1</v>
      </c>
      <c r="C50" s="128">
        <v>19.84</v>
      </c>
      <c r="D50" s="87">
        <v>20.747999999999998</v>
      </c>
      <c r="E50" s="129" t="s">
        <v>94</v>
      </c>
      <c r="F50" s="89">
        <f t="shared" si="3"/>
        <v>-1.2600000000000016</v>
      </c>
      <c r="G50" s="89">
        <f t="shared" si="4"/>
        <v>0.35200000000000387</v>
      </c>
      <c r="H50" s="89">
        <f t="shared" si="5"/>
        <v>-0.9079999999999977</v>
      </c>
      <c r="I50" s="130" t="s">
        <v>170</v>
      </c>
    </row>
    <row r="51" spans="1:9" s="81" customFormat="1" x14ac:dyDescent="0.25">
      <c r="A51" s="21">
        <v>17105</v>
      </c>
      <c r="B51" s="86">
        <v>21.1</v>
      </c>
      <c r="C51" s="128">
        <v>21.57</v>
      </c>
      <c r="D51" s="87">
        <v>23.95</v>
      </c>
      <c r="E51" s="129" t="s">
        <v>95</v>
      </c>
      <c r="F51" s="89">
        <f t="shared" si="3"/>
        <v>0.46999999999999886</v>
      </c>
      <c r="G51" s="89">
        <f t="shared" si="4"/>
        <v>-2.8499999999999979</v>
      </c>
      <c r="H51" s="89">
        <f t="shared" si="5"/>
        <v>-2.379999999999999</v>
      </c>
      <c r="I51" s="130" t="s">
        <v>170</v>
      </c>
    </row>
    <row r="52" spans="1:9" s="81" customFormat="1" x14ac:dyDescent="0.25">
      <c r="A52" s="21">
        <v>17304</v>
      </c>
      <c r="B52" s="86">
        <v>21.1</v>
      </c>
      <c r="C52" s="128">
        <v>22.19</v>
      </c>
      <c r="D52" s="87">
        <v>24.01</v>
      </c>
      <c r="E52" s="129" t="s">
        <v>96</v>
      </c>
      <c r="F52" s="89">
        <f t="shared" si="3"/>
        <v>1.0899999999999999</v>
      </c>
      <c r="G52" s="89">
        <f t="shared" si="4"/>
        <v>-2.91</v>
      </c>
      <c r="H52" s="89">
        <f t="shared" si="5"/>
        <v>-1.8200000000000003</v>
      </c>
      <c r="I52" s="130" t="s">
        <v>170</v>
      </c>
    </row>
    <row r="53" spans="1:9" s="81" customFormat="1" x14ac:dyDescent="0.25">
      <c r="A53" s="21">
        <v>17762</v>
      </c>
      <c r="B53" s="86">
        <v>26.5</v>
      </c>
      <c r="C53" s="128">
        <v>22.8</v>
      </c>
      <c r="D53" s="87">
        <v>25.37</v>
      </c>
      <c r="E53" s="129" t="s">
        <v>97</v>
      </c>
      <c r="F53" s="89">
        <f>IF(B53,C53-B53,"")</f>
        <v>-3.6999999999999993</v>
      </c>
      <c r="G53" s="89">
        <f>B53-D53</f>
        <v>1.129999999999999</v>
      </c>
      <c r="H53" s="89">
        <f>C53-D53</f>
        <v>-2.5700000000000003</v>
      </c>
      <c r="I53" s="130" t="s">
        <v>98</v>
      </c>
    </row>
    <row r="54" spans="1:9" s="81" customFormat="1" x14ac:dyDescent="0.25">
      <c r="A54" s="21">
        <v>18215</v>
      </c>
      <c r="B54" s="86">
        <v>25.5</v>
      </c>
      <c r="C54" s="128">
        <v>24.9</v>
      </c>
      <c r="D54" s="87">
        <v>30.247</v>
      </c>
      <c r="E54" s="129" t="s">
        <v>99</v>
      </c>
      <c r="F54" s="89">
        <f t="shared" si="3"/>
        <v>-0.60000000000000142</v>
      </c>
      <c r="G54" s="89">
        <f t="shared" si="4"/>
        <v>-4.7469999999999999</v>
      </c>
      <c r="H54" s="89">
        <f t="shared" si="5"/>
        <v>-5.3470000000000013</v>
      </c>
      <c r="I54" s="130" t="s">
        <v>100</v>
      </c>
    </row>
    <row r="55" spans="1:9" s="81" customFormat="1" x14ac:dyDescent="0.25">
      <c r="A55" s="21">
        <v>21636</v>
      </c>
      <c r="B55" s="86">
        <v>33</v>
      </c>
      <c r="C55" s="128">
        <v>36.96</v>
      </c>
      <c r="D55" s="87">
        <v>38.651000000000003</v>
      </c>
      <c r="E55" s="129" t="s">
        <v>101</v>
      </c>
      <c r="F55" s="89">
        <f t="shared" si="3"/>
        <v>3.9600000000000009</v>
      </c>
      <c r="G55" s="89">
        <f t="shared" si="4"/>
        <v>-5.6510000000000034</v>
      </c>
      <c r="H55" s="89">
        <f t="shared" si="5"/>
        <v>-1.6910000000000025</v>
      </c>
      <c r="I55" s="130" t="s">
        <v>186</v>
      </c>
    </row>
    <row r="56" spans="1:9" s="81" customFormat="1" x14ac:dyDescent="0.25">
      <c r="A56" s="21">
        <v>21708</v>
      </c>
      <c r="B56" s="86">
        <v>39.200000000000003</v>
      </c>
      <c r="C56" s="128">
        <v>37.32</v>
      </c>
      <c r="D56" s="90" t="s">
        <v>133</v>
      </c>
      <c r="E56" s="129" t="s">
        <v>102</v>
      </c>
      <c r="F56" s="89">
        <f t="shared" si="3"/>
        <v>-1.8800000000000026</v>
      </c>
      <c r="G56" s="89"/>
      <c r="H56" s="89"/>
      <c r="I56" s="130" t="s">
        <v>171</v>
      </c>
    </row>
    <row r="57" spans="1:9" s="81" customFormat="1" x14ac:dyDescent="0.25">
      <c r="A57" s="21">
        <v>22138</v>
      </c>
      <c r="B57" s="86">
        <v>39.299999999999997</v>
      </c>
      <c r="C57" s="128">
        <v>39.32</v>
      </c>
      <c r="D57" s="87">
        <v>43.171999999999997</v>
      </c>
      <c r="E57" s="129" t="s">
        <v>103</v>
      </c>
      <c r="F57" s="89">
        <f t="shared" si="3"/>
        <v>2.0000000000003126E-2</v>
      </c>
      <c r="G57" s="89">
        <f t="shared" si="4"/>
        <v>-3.8719999999999999</v>
      </c>
      <c r="H57" s="89">
        <f t="shared" si="5"/>
        <v>-3.8519999999999968</v>
      </c>
      <c r="I57" s="130" t="s">
        <v>172</v>
      </c>
    </row>
    <row r="58" spans="1:9" s="81" customFormat="1" x14ac:dyDescent="0.25">
      <c r="A58" s="21">
        <v>22138</v>
      </c>
      <c r="B58" s="86">
        <v>39.299999999999997</v>
      </c>
      <c r="C58" s="128">
        <v>39.32</v>
      </c>
      <c r="D58" s="87">
        <v>43.192</v>
      </c>
      <c r="E58" s="129" t="s">
        <v>104</v>
      </c>
      <c r="F58" s="89">
        <f t="shared" si="3"/>
        <v>2.0000000000003126E-2</v>
      </c>
      <c r="G58" s="89">
        <f t="shared" si="4"/>
        <v>-3.892000000000003</v>
      </c>
      <c r="H58" s="89">
        <f t="shared" si="5"/>
        <v>-3.8719999999999999</v>
      </c>
      <c r="I58" s="130" t="s">
        <v>172</v>
      </c>
    </row>
    <row r="59" spans="1:9" s="81" customFormat="1" x14ac:dyDescent="0.25">
      <c r="A59" s="21">
        <v>23688</v>
      </c>
      <c r="B59" s="86">
        <v>45.4</v>
      </c>
      <c r="C59" s="128">
        <v>44.16</v>
      </c>
      <c r="D59" s="87">
        <v>46.335000000000001</v>
      </c>
      <c r="E59" s="129" t="s">
        <v>105</v>
      </c>
      <c r="F59" s="89">
        <f t="shared" si="3"/>
        <v>-1.240000000000002</v>
      </c>
      <c r="G59" s="89">
        <f t="shared" si="4"/>
        <v>-0.93500000000000227</v>
      </c>
      <c r="H59" s="89">
        <f t="shared" si="5"/>
        <v>-2.1750000000000043</v>
      </c>
      <c r="I59" s="130" t="s">
        <v>173</v>
      </c>
    </row>
    <row r="60" spans="1:9" s="81" customFormat="1" x14ac:dyDescent="0.25">
      <c r="A60" s="21">
        <v>24022</v>
      </c>
      <c r="B60" s="86">
        <v>45.5</v>
      </c>
      <c r="C60" s="128">
        <v>45.94</v>
      </c>
      <c r="D60" s="87">
        <v>47.165999999999997</v>
      </c>
      <c r="E60" s="129" t="s">
        <v>106</v>
      </c>
      <c r="F60" s="89">
        <f t="shared" si="3"/>
        <v>0.43999999999999773</v>
      </c>
      <c r="G60" s="89">
        <f t="shared" si="4"/>
        <v>-1.6659999999999968</v>
      </c>
      <c r="H60" s="89">
        <f t="shared" si="5"/>
        <v>-1.2259999999999991</v>
      </c>
      <c r="I60" s="130" t="s">
        <v>174</v>
      </c>
    </row>
    <row r="61" spans="1:9" s="81" customFormat="1" x14ac:dyDescent="0.25">
      <c r="A61" s="21">
        <v>24141</v>
      </c>
      <c r="B61" s="86">
        <v>45.4</v>
      </c>
      <c r="C61" s="128">
        <v>46.12</v>
      </c>
      <c r="D61" s="87">
        <v>48.366</v>
      </c>
      <c r="E61" s="129" t="s">
        <v>107</v>
      </c>
      <c r="F61" s="89">
        <f t="shared" si="3"/>
        <v>0.71999999999999886</v>
      </c>
      <c r="G61" s="89">
        <f t="shared" si="4"/>
        <v>-2.9660000000000011</v>
      </c>
      <c r="H61" s="89">
        <f t="shared" si="5"/>
        <v>-2.2460000000000022</v>
      </c>
      <c r="I61" s="130" t="s">
        <v>173</v>
      </c>
    </row>
    <row r="62" spans="1:9" s="81" customFormat="1" x14ac:dyDescent="0.25">
      <c r="A62" s="21">
        <v>24611</v>
      </c>
      <c r="B62" s="86">
        <v>45.5</v>
      </c>
      <c r="C62" s="128">
        <v>47.72</v>
      </c>
      <c r="D62" s="87">
        <v>49.646000000000001</v>
      </c>
      <c r="E62" s="129" t="s">
        <v>108</v>
      </c>
      <c r="F62" s="89">
        <f t="shared" si="3"/>
        <v>2.2199999999999989</v>
      </c>
      <c r="G62" s="89">
        <f t="shared" si="4"/>
        <v>-4.1460000000000008</v>
      </c>
      <c r="H62" s="89">
        <f t="shared" si="5"/>
        <v>-1.9260000000000019</v>
      </c>
      <c r="I62" s="130" t="s">
        <v>174</v>
      </c>
    </row>
    <row r="63" spans="1:9" s="81" customFormat="1" x14ac:dyDescent="0.25">
      <c r="A63" s="21">
        <v>29341</v>
      </c>
      <c r="B63" s="86">
        <v>61.4</v>
      </c>
      <c r="C63" s="128">
        <v>60.02</v>
      </c>
      <c r="D63" s="87">
        <v>61.769000000000005</v>
      </c>
      <c r="E63" s="129" t="s">
        <v>109</v>
      </c>
      <c r="F63" s="89">
        <f t="shared" si="3"/>
        <v>-1.3799999999999955</v>
      </c>
      <c r="G63" s="89">
        <f t="shared" si="4"/>
        <v>-0.36900000000000688</v>
      </c>
      <c r="H63" s="89">
        <f t="shared" si="5"/>
        <v>-1.7490000000000023</v>
      </c>
      <c r="I63" s="130" t="s">
        <v>175</v>
      </c>
    </row>
    <row r="64" spans="1:9" s="81" customFormat="1" x14ac:dyDescent="0.25">
      <c r="A64" s="21">
        <v>29341</v>
      </c>
      <c r="B64" s="86">
        <v>61.4</v>
      </c>
      <c r="C64" s="128">
        <v>60.02</v>
      </c>
      <c r="D64" s="90" t="s">
        <v>133</v>
      </c>
      <c r="E64" s="129" t="s">
        <v>110</v>
      </c>
      <c r="F64" s="89">
        <f t="shared" si="3"/>
        <v>-1.3799999999999955</v>
      </c>
      <c r="G64" s="89"/>
      <c r="H64" s="89"/>
      <c r="I64" s="130" t="s">
        <v>175</v>
      </c>
    </row>
    <row r="65" spans="1:9" s="81" customFormat="1" x14ac:dyDescent="0.25">
      <c r="A65" s="21">
        <v>29507</v>
      </c>
      <c r="B65" s="86">
        <v>61.6</v>
      </c>
      <c r="C65" s="128">
        <v>60.72</v>
      </c>
      <c r="D65" s="87">
        <v>65.119</v>
      </c>
      <c r="E65" s="129" t="s">
        <v>111</v>
      </c>
      <c r="F65" s="89">
        <f t="shared" si="3"/>
        <v>-0.88000000000000256</v>
      </c>
      <c r="G65" s="89">
        <f t="shared" si="4"/>
        <v>-3.5189999999999984</v>
      </c>
      <c r="H65" s="89">
        <f t="shared" si="5"/>
        <v>-4.3990000000000009</v>
      </c>
      <c r="I65" s="130" t="s">
        <v>176</v>
      </c>
    </row>
    <row r="66" spans="1:9" s="81" customFormat="1" x14ac:dyDescent="0.25">
      <c r="A66" s="21">
        <v>29507</v>
      </c>
      <c r="B66" s="86">
        <v>61.6</v>
      </c>
      <c r="C66" s="128">
        <v>60.72</v>
      </c>
      <c r="D66" s="87">
        <v>65.119</v>
      </c>
      <c r="E66" s="129" t="s">
        <v>112</v>
      </c>
      <c r="F66" s="89">
        <f t="shared" si="3"/>
        <v>-0.88000000000000256</v>
      </c>
      <c r="G66" s="89">
        <f t="shared" si="4"/>
        <v>-3.5189999999999984</v>
      </c>
      <c r="H66" s="89">
        <f t="shared" si="5"/>
        <v>-4.3990000000000009</v>
      </c>
      <c r="I66" s="130" t="s">
        <v>176</v>
      </c>
    </row>
    <row r="67" spans="1:9" s="81" customFormat="1" x14ac:dyDescent="0.25">
      <c r="A67" s="21">
        <v>42155</v>
      </c>
      <c r="B67" s="133" t="s">
        <v>10</v>
      </c>
      <c r="C67" s="128">
        <v>101.52</v>
      </c>
      <c r="D67" s="87">
        <v>104.596</v>
      </c>
      <c r="E67" s="129" t="s">
        <v>113</v>
      </c>
      <c r="F67" s="89"/>
      <c r="G67" s="89"/>
      <c r="H67" s="89">
        <f t="shared" si="5"/>
        <v>-3.0760000000000076</v>
      </c>
      <c r="I67" s="130" t="s">
        <v>177</v>
      </c>
    </row>
    <row r="68" spans="1:9" s="81" customFormat="1" x14ac:dyDescent="0.25">
      <c r="A68" s="21">
        <v>42155</v>
      </c>
      <c r="B68" s="133" t="s">
        <v>10</v>
      </c>
      <c r="C68" s="128">
        <v>101.52</v>
      </c>
      <c r="D68" s="87">
        <v>104.60600000000001</v>
      </c>
      <c r="E68" s="129" t="s">
        <v>114</v>
      </c>
      <c r="F68" s="89"/>
      <c r="G68" s="89"/>
      <c r="H68" s="89">
        <f t="shared" si="5"/>
        <v>-3.0860000000000127</v>
      </c>
      <c r="I68" s="130" t="s">
        <v>177</v>
      </c>
    </row>
    <row r="69" spans="1:9" s="81" customFormat="1" x14ac:dyDescent="0.25">
      <c r="A69" s="21">
        <v>44850</v>
      </c>
      <c r="B69" s="133" t="s">
        <v>10</v>
      </c>
      <c r="C69" s="128">
        <v>107.89</v>
      </c>
      <c r="D69" s="87">
        <v>110.33499999999999</v>
      </c>
      <c r="E69" s="129" t="s">
        <v>115</v>
      </c>
      <c r="F69" s="89"/>
      <c r="G69" s="89"/>
      <c r="H69" s="89">
        <f t="shared" si="5"/>
        <v>-2.4449999999999932</v>
      </c>
      <c r="I69" s="130" t="s">
        <v>178</v>
      </c>
    </row>
    <row r="70" spans="1:9" s="81" customFormat="1" x14ac:dyDescent="0.25">
      <c r="A70" s="21">
        <v>44922</v>
      </c>
      <c r="B70" s="133" t="s">
        <v>10</v>
      </c>
      <c r="C70" s="128">
        <v>108.36</v>
      </c>
      <c r="D70" s="87">
        <v>111.675</v>
      </c>
      <c r="E70" s="129" t="s">
        <v>116</v>
      </c>
      <c r="F70" s="89"/>
      <c r="G70" s="89"/>
      <c r="H70" s="89">
        <f t="shared" si="5"/>
        <v>-3.3149999999999977</v>
      </c>
      <c r="I70" s="130" t="s">
        <v>178</v>
      </c>
    </row>
    <row r="71" spans="1:9" s="81" customFormat="1" x14ac:dyDescent="0.25">
      <c r="A71" s="21">
        <v>48777</v>
      </c>
      <c r="B71" s="86">
        <v>120.5</v>
      </c>
      <c r="C71" s="128">
        <v>116.53</v>
      </c>
      <c r="D71" s="87">
        <v>117.124</v>
      </c>
      <c r="E71" s="129" t="s">
        <v>117</v>
      </c>
      <c r="F71" s="89">
        <f t="shared" si="3"/>
        <v>-3.9699999999999989</v>
      </c>
      <c r="G71" s="89">
        <f t="shared" si="4"/>
        <v>3.3760000000000048</v>
      </c>
      <c r="H71" s="89">
        <f t="shared" si="5"/>
        <v>-0.59399999999999409</v>
      </c>
      <c r="I71" s="130" t="s">
        <v>179</v>
      </c>
    </row>
    <row r="72" spans="1:9" s="81" customFormat="1" x14ac:dyDescent="0.25">
      <c r="A72" s="21">
        <v>50816</v>
      </c>
      <c r="B72" s="86">
        <v>120.4</v>
      </c>
      <c r="C72" s="128">
        <v>118.37</v>
      </c>
      <c r="D72" s="90" t="s">
        <v>133</v>
      </c>
      <c r="E72" s="129" t="s">
        <v>118</v>
      </c>
      <c r="F72" s="89">
        <f>IF(B72,C72-B72,"")</f>
        <v>-2.0300000000000011</v>
      </c>
      <c r="G72" s="89"/>
      <c r="H72" s="89"/>
      <c r="I72" s="130" t="s">
        <v>180</v>
      </c>
    </row>
    <row r="73" spans="1:9" s="81" customFormat="1" x14ac:dyDescent="0.25">
      <c r="A73" s="21">
        <v>51116</v>
      </c>
      <c r="B73" s="86">
        <v>120.5</v>
      </c>
      <c r="C73" s="128">
        <v>119.22</v>
      </c>
      <c r="D73" s="87">
        <v>121.76</v>
      </c>
      <c r="E73" s="129" t="s">
        <v>119</v>
      </c>
      <c r="F73" s="89">
        <f t="shared" si="3"/>
        <v>-1.2800000000000011</v>
      </c>
      <c r="G73" s="89">
        <f t="shared" si="4"/>
        <v>-1.2600000000000051</v>
      </c>
      <c r="H73" s="89">
        <f t="shared" si="5"/>
        <v>-2.5400000000000063</v>
      </c>
      <c r="I73" s="130" t="s">
        <v>179</v>
      </c>
    </row>
    <row r="74" spans="1:9" s="81" customFormat="1" x14ac:dyDescent="0.25">
      <c r="A74" s="21">
        <v>51116</v>
      </c>
      <c r="B74" s="86">
        <v>120.5</v>
      </c>
      <c r="C74" s="128">
        <v>119.22</v>
      </c>
      <c r="D74" s="87">
        <v>121.74</v>
      </c>
      <c r="E74" s="129" t="s">
        <v>120</v>
      </c>
      <c r="F74" s="89">
        <f t="shared" si="3"/>
        <v>-1.2800000000000011</v>
      </c>
      <c r="G74" s="89">
        <f t="shared" si="4"/>
        <v>-1.2399999999999949</v>
      </c>
      <c r="H74" s="89">
        <f t="shared" si="5"/>
        <v>-2.519999999999996</v>
      </c>
      <c r="I74" s="130" t="s">
        <v>179</v>
      </c>
    </row>
    <row r="75" spans="1:9" s="81" customFormat="1" x14ac:dyDescent="0.25">
      <c r="A75" s="21">
        <v>52023</v>
      </c>
      <c r="B75" s="86">
        <v>122</v>
      </c>
      <c r="C75" s="128">
        <v>122.24</v>
      </c>
      <c r="D75" s="87">
        <v>123.59</v>
      </c>
      <c r="E75" s="129" t="s">
        <v>121</v>
      </c>
      <c r="F75" s="89">
        <f t="shared" si="3"/>
        <v>0.23999999999999488</v>
      </c>
      <c r="G75" s="89">
        <f t="shared" si="4"/>
        <v>-1.5900000000000034</v>
      </c>
      <c r="H75" s="89">
        <f t="shared" si="5"/>
        <v>-1.3500000000000085</v>
      </c>
      <c r="I75" s="130" t="s">
        <v>181</v>
      </c>
    </row>
    <row r="76" spans="1:9" s="81" customFormat="1" x14ac:dyDescent="0.25">
      <c r="A76" s="21">
        <v>54374</v>
      </c>
      <c r="B76" s="86">
        <v>128</v>
      </c>
      <c r="C76" s="128">
        <v>125.89</v>
      </c>
      <c r="D76" s="87">
        <v>127.895</v>
      </c>
      <c r="E76" s="129" t="s">
        <v>122</v>
      </c>
      <c r="F76" s="89">
        <f t="shared" si="3"/>
        <v>-2.1099999999999994</v>
      </c>
      <c r="G76" s="89">
        <f t="shared" si="4"/>
        <v>0.10500000000000398</v>
      </c>
      <c r="H76" s="89">
        <f t="shared" si="5"/>
        <v>-2.0049999999999955</v>
      </c>
      <c r="I76" s="130" t="s">
        <v>182</v>
      </c>
    </row>
    <row r="77" spans="1:9" s="81" customFormat="1" x14ac:dyDescent="0.25">
      <c r="A77" s="21">
        <v>54459</v>
      </c>
      <c r="B77" s="86">
        <v>128.19999999999999</v>
      </c>
      <c r="C77" s="128">
        <v>126.77</v>
      </c>
      <c r="D77" s="87">
        <v>128.845</v>
      </c>
      <c r="E77" s="129" t="s">
        <v>123</v>
      </c>
      <c r="F77" s="89">
        <f t="shared" si="3"/>
        <v>-1.4299999999999926</v>
      </c>
      <c r="G77" s="89">
        <f t="shared" si="4"/>
        <v>-0.64500000000001023</v>
      </c>
      <c r="H77" s="89">
        <f t="shared" si="5"/>
        <v>-2.0750000000000028</v>
      </c>
      <c r="I77" s="130" t="s">
        <v>183</v>
      </c>
    </row>
    <row r="78" spans="1:9" s="81" customFormat="1" x14ac:dyDescent="0.25">
      <c r="A78" s="57">
        <v>57526</v>
      </c>
      <c r="B78" s="91">
        <v>154.80000000000001</v>
      </c>
      <c r="C78" s="134">
        <v>154.74</v>
      </c>
      <c r="D78" s="92">
        <v>155.202</v>
      </c>
      <c r="E78" s="135" t="s">
        <v>124</v>
      </c>
      <c r="F78" s="94">
        <f t="shared" si="3"/>
        <v>-6.0000000000002274E-2</v>
      </c>
      <c r="G78" s="94">
        <f t="shared" si="4"/>
        <v>-0.40199999999998681</v>
      </c>
      <c r="H78" s="94">
        <f t="shared" si="5"/>
        <v>-0.46199999999998909</v>
      </c>
      <c r="I78" s="136" t="s">
        <v>184</v>
      </c>
    </row>
  </sheetData>
  <mergeCells count="6">
    <mergeCell ref="A1:I1"/>
    <mergeCell ref="A2:I2"/>
    <mergeCell ref="A6:I6"/>
    <mergeCell ref="A30:I30"/>
    <mergeCell ref="A4:A5"/>
    <mergeCell ref="E4:E5"/>
  </mergeCells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3</vt:lpstr>
      <vt:lpstr>Table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Squillacci, Ann Marie</cp:lastModifiedBy>
  <dcterms:created xsi:type="dcterms:W3CDTF">2013-03-19T17:01:31Z</dcterms:created>
  <dcterms:modified xsi:type="dcterms:W3CDTF">2014-01-16T14:02:01Z</dcterms:modified>
</cp:coreProperties>
</file>