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50" windowWidth="14620" windowHeight="5630" tabRatio="842"/>
  </bookViews>
  <sheets>
    <sheet name="Table 3-1 results" sheetId="88" r:id="rId1"/>
    <sheet name="Table 3-2 results" sheetId="114" r:id="rId2"/>
    <sheet name="Table 3-3 QC" sheetId="120" r:id="rId3"/>
    <sheet name="Table 3-4 QC" sheetId="90" r:id="rId4"/>
    <sheet name="Table 3-4b QC" sheetId="106" r:id="rId5"/>
    <sheet name="Table 3-4c QC" sheetId="107" r:id="rId6"/>
    <sheet name="Table 3-4d QC" sheetId="111" r:id="rId7"/>
    <sheet name="Table 3-4e QC" sheetId="115" r:id="rId8"/>
    <sheet name="Table 3-4f QC" sheetId="117" r:id="rId9"/>
    <sheet name="Table 3-4g QC" sheetId="128" r:id="rId10"/>
    <sheet name="Table 3-4h QC" sheetId="130" r:id="rId11"/>
    <sheet name="Table 3-4i QC" sheetId="135" r:id="rId12"/>
    <sheet name="Table 3-4j QC" sheetId="138" r:id="rId13"/>
    <sheet name="Table 3-4k QC" sheetId="143" r:id="rId14"/>
    <sheet name="Table 3-5 QC" sheetId="25" r:id="rId15"/>
    <sheet name="Table 3-5b QC" sheetId="129" r:id="rId16"/>
    <sheet name="Table 3-6 QC" sheetId="121" r:id="rId17"/>
    <sheet name="Table 3-6b QC" sheetId="131" r:id="rId18"/>
    <sheet name="Table 3-7 QC" sheetId="26" r:id="rId19"/>
    <sheet name="Table 3-7b QC" sheetId="108" r:id="rId20"/>
    <sheet name="Table 3-7c QC" sheetId="112" r:id="rId21"/>
    <sheet name="Table 3-7d QC" sheetId="118" r:id="rId22"/>
    <sheet name="Table 3-7e QC" sheetId="123" r:id="rId23"/>
    <sheet name="Table 3-7f QC" sheetId="132" r:id="rId24"/>
    <sheet name="Table 3-7g QC" sheetId="136" r:id="rId25"/>
    <sheet name="Table 3-7h QC" sheetId="140" r:id="rId26"/>
    <sheet name="Table 3-8 QC" sheetId="30" r:id="rId27"/>
    <sheet name="Table 3-8b QC" sheetId="109" r:id="rId28"/>
    <sheet name="Table 3-8c QC" sheetId="113" r:id="rId29"/>
    <sheet name="Table 3-8d QC" sheetId="119" r:id="rId30"/>
    <sheet name="Table 3-8e QC" sheetId="124" r:id="rId31"/>
    <sheet name="Table 3-8f QC" sheetId="133" r:id="rId32"/>
    <sheet name="Table 3-8g QC" sheetId="137" r:id="rId33"/>
    <sheet name="Table 3-8h QC" sheetId="141" r:id="rId34"/>
    <sheet name="Table 3-9 QC" sheetId="28" r:id="rId35"/>
    <sheet name="Table 3-9b QC" sheetId="110" r:id="rId36"/>
    <sheet name="Table 3-9c QC" sheetId="116" r:id="rId37"/>
    <sheet name="Table 3-9d QC" sheetId="125" r:id="rId38"/>
    <sheet name="Table 3-9e QC" sheetId="134" r:id="rId39"/>
    <sheet name="Table 3-9f QC" sheetId="139" r:id="rId40"/>
    <sheet name="Table 3-9h QC" sheetId="144" r:id="rId41"/>
    <sheet name="Table 3-10 QC" sheetId="29" r:id="rId42"/>
    <sheet name="Table 3-10b QC" sheetId="126" r:id="rId43"/>
    <sheet name="Table 3-11 QC" sheetId="105" r:id="rId44"/>
    <sheet name="Table 3-11b QC" sheetId="127" r:id="rId45"/>
    <sheet name="Table 3-11c QC" sheetId="145" r:id="rId46"/>
    <sheet name="Table 3-12 QC" sheetId="8" r:id="rId47"/>
    <sheet name="Table 3-12b QC" sheetId="122" r:id="rId48"/>
    <sheet name="Table 3-12c QC" sheetId="142" r:id="rId49"/>
    <sheet name="Sheet1" sheetId="146" r:id="rId50"/>
  </sheets>
  <definedNames>
    <definedName name="_Fill" localSheetId="42" hidden="1">#REF!</definedName>
    <definedName name="_Fill" localSheetId="44" hidden="1">#REF!</definedName>
    <definedName name="_Fill" localSheetId="45" hidden="1">#REF!</definedName>
    <definedName name="_Fill" localSheetId="47" hidden="1">#REF!</definedName>
    <definedName name="_Fill" localSheetId="48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localSheetId="27" hidden="1">#REF!</definedName>
    <definedName name="_Fill" localSheetId="28" hidden="1">#REF!</definedName>
    <definedName name="_Fill" localSheetId="29" hidden="1">#REF!</definedName>
    <definedName name="_Fill" localSheetId="30" hidden="1">#REF!</definedName>
    <definedName name="_Fill" localSheetId="31" hidden="1">#REF!</definedName>
    <definedName name="_Fill" localSheetId="32" hidden="1">#REF!</definedName>
    <definedName name="_Fill" localSheetId="33" hidden="1">#REF!</definedName>
    <definedName name="_Fill" localSheetId="35" hidden="1">#REF!</definedName>
    <definedName name="_Fill" localSheetId="36" hidden="1">#REF!</definedName>
    <definedName name="_Fill" localSheetId="37" hidden="1">#REF!</definedName>
    <definedName name="_Fill" localSheetId="38" hidden="1">#REF!</definedName>
    <definedName name="_Fill" localSheetId="39" hidden="1">#REF!</definedName>
    <definedName name="_Fill" localSheetId="40" hidden="1">#REF!</definedName>
    <definedName name="_Fill" hidden="1">#REF!</definedName>
    <definedName name="_xlnm.Print_Area" localSheetId="41">'Table 3-10 QC'!$A$1:$H$49</definedName>
    <definedName name="_xlnm.Print_Area" localSheetId="42">'Table 3-10b QC'!$A$1:$H$49</definedName>
    <definedName name="_xlnm.Print_Area" localSheetId="43">'Table 3-11 QC'!$A$1:$K$42</definedName>
    <definedName name="_xlnm.Print_Area" localSheetId="44">'Table 3-11b QC'!$A$1:$K$40</definedName>
    <definedName name="_xlnm.Print_Area" localSheetId="45">'Table 3-11c QC'!$A$1:$O$38</definedName>
    <definedName name="_xlnm.Print_Area" localSheetId="46">'Table 3-12 QC'!$A$1:$N$42</definedName>
    <definedName name="_xlnm.Print_Area" localSheetId="47">'Table 3-12b QC'!$A$1:$N$42</definedName>
    <definedName name="_xlnm.Print_Area" localSheetId="48">'Table 3-12c QC'!$A$1:$N$38</definedName>
    <definedName name="_xlnm.Print_Area" localSheetId="2">'Table 3-3 QC'!$A$1:$H$48</definedName>
    <definedName name="_xlnm.Print_Area" localSheetId="3">'Table 3-4 QC'!$A$1:$K$57</definedName>
    <definedName name="_xlnm.Print_Area" localSheetId="4">'Table 3-4b QC'!$A$1:$K$57</definedName>
    <definedName name="_xlnm.Print_Area" localSheetId="5">'Table 3-4c QC'!$A$1:$K$57</definedName>
    <definedName name="_xlnm.Print_Area" localSheetId="6">'Table 3-4d QC'!$A$1:$K$56</definedName>
    <definedName name="_xlnm.Print_Area" localSheetId="7">'Table 3-4e QC'!$A$1:$K$57</definedName>
    <definedName name="_xlnm.Print_Area" localSheetId="8">'Table 3-4f QC'!$A$1:$K$57</definedName>
    <definedName name="_xlnm.Print_Area" localSheetId="9">'Table 3-4g QC'!$A$1:$K$57</definedName>
    <definedName name="_xlnm.Print_Area" localSheetId="10">'Table 3-4h QC'!$A$1:$K$57</definedName>
    <definedName name="_xlnm.Print_Area" localSheetId="11">'Table 3-4i QC'!$A$1:$K$57</definedName>
    <definedName name="_xlnm.Print_Area" localSheetId="12">'Table 3-4j QC'!$A$1:$K$57</definedName>
    <definedName name="_xlnm.Print_Area" localSheetId="13">'Table 3-4k QC'!$A$1:$K$57</definedName>
    <definedName name="_xlnm.Print_Area" localSheetId="14">'Table 3-5 QC'!$A$1:$I$55</definedName>
    <definedName name="_xlnm.Print_Area" localSheetId="15">'Table 3-5b QC'!$A$1:$I$55</definedName>
    <definedName name="_xlnm.Print_Area" localSheetId="16">'Table 3-6 QC'!$A$1:$I$58</definedName>
    <definedName name="_xlnm.Print_Area" localSheetId="17">'Table 3-6b QC'!$A$1:$I$44</definedName>
    <definedName name="_xlnm.Print_Area" localSheetId="18">'Table 3-7 QC'!$A$1:$K$42</definedName>
    <definedName name="_xlnm.Print_Area" localSheetId="19">'Table 3-7b QC'!$A$1:$K$41</definedName>
    <definedName name="_xlnm.Print_Area" localSheetId="20">'Table 3-7c QC'!$A$1:$K$42</definedName>
    <definedName name="_xlnm.Print_Area" localSheetId="21">'Table 3-7d QC'!$A$1:$K$42</definedName>
    <definedName name="_xlnm.Print_Area" localSheetId="22">'Table 3-7e QC'!$A$1:$K$42</definedName>
    <definedName name="_xlnm.Print_Area" localSheetId="23">'Table 3-7f QC'!$A$1:$K$42</definedName>
    <definedName name="_xlnm.Print_Area" localSheetId="24">'Table 3-7g QC'!$A$1:$K$42</definedName>
    <definedName name="_xlnm.Print_Area" localSheetId="25">'Table 3-7h QC'!$A$1:$K$38</definedName>
    <definedName name="_xlnm.Print_Area" localSheetId="26">'Table 3-8 QC'!$A$1:$N$43</definedName>
    <definedName name="_xlnm.Print_Area" localSheetId="27">'Table 3-8b QC'!$A$1:$N$39</definedName>
    <definedName name="_xlnm.Print_Area" localSheetId="28">'Table 3-8c QC'!$A$1:$N$43</definedName>
    <definedName name="_xlnm.Print_Area" localSheetId="29">'Table 3-8d QC'!$A$1:$N$43</definedName>
    <definedName name="_xlnm.Print_Area" localSheetId="30">'Table 3-8e QC'!$A$1:$N$43</definedName>
    <definedName name="_xlnm.Print_Area" localSheetId="31">'Table 3-8f QC'!$A$1:$N$43</definedName>
    <definedName name="_xlnm.Print_Area" localSheetId="32">'Table 3-8g QC'!$A$1:$N$43</definedName>
    <definedName name="_xlnm.Print_Area" localSheetId="33">'Table 3-8h QC'!$A$1:$N$40</definedName>
    <definedName name="_xlnm.Print_Area" localSheetId="34">'Table 3-9 QC'!$A$1:$H$54</definedName>
    <definedName name="_xlnm.Print_Area" localSheetId="35">'Table 3-9b QC'!$A$1:$H$51</definedName>
    <definedName name="_xlnm.Print_Area" localSheetId="36">'Table 3-9c QC'!$A$1:$H$56</definedName>
    <definedName name="_xlnm.Print_Area" localSheetId="37">'Table 3-9d QC'!$A$1:$H$56</definedName>
    <definedName name="_xlnm.Print_Area" localSheetId="38">'Table 3-9e QC'!$A$1:$H$47</definedName>
    <definedName name="_xlnm.Print_Area" localSheetId="39">'Table 3-9f QC'!$A$1:$H$47</definedName>
    <definedName name="_xlnm.Print_Area" localSheetId="40">'Table 3-9h QC'!$A$1:$H$45</definedName>
    <definedName name="QA" localSheetId="42">#REF!</definedName>
    <definedName name="QA" localSheetId="44">#REF!</definedName>
    <definedName name="QA" localSheetId="45">#REF!</definedName>
    <definedName name="QA" localSheetId="47">#REF!</definedName>
    <definedName name="QA" localSheetId="48">#REF!</definedName>
    <definedName name="QA" localSheetId="4">#REF!</definedName>
    <definedName name="QA" localSheetId="5">#REF!</definedName>
    <definedName name="QA" localSheetId="6">#REF!</definedName>
    <definedName name="QA" localSheetId="7">#REF!</definedName>
    <definedName name="QA" localSheetId="8">#REF!</definedName>
    <definedName name="QA" localSheetId="9">#REF!</definedName>
    <definedName name="QA" localSheetId="10">#REF!</definedName>
    <definedName name="QA" localSheetId="11">#REF!</definedName>
    <definedName name="QA" localSheetId="12">#REF!</definedName>
    <definedName name="QA" localSheetId="13">#REF!</definedName>
    <definedName name="QA" localSheetId="15">#REF!</definedName>
    <definedName name="QA" localSheetId="16">#REF!</definedName>
    <definedName name="QA" localSheetId="17">#REF!</definedName>
    <definedName name="QA" localSheetId="19">#REF!</definedName>
    <definedName name="QA" localSheetId="20">#REF!</definedName>
    <definedName name="QA" localSheetId="21">#REF!</definedName>
    <definedName name="QA" localSheetId="22">#REF!</definedName>
    <definedName name="QA" localSheetId="23">#REF!</definedName>
    <definedName name="QA" localSheetId="24">#REF!</definedName>
    <definedName name="QA" localSheetId="25">#REF!</definedName>
    <definedName name="QA" localSheetId="27">#REF!</definedName>
    <definedName name="QA" localSheetId="28">#REF!</definedName>
    <definedName name="QA" localSheetId="29">#REF!</definedName>
    <definedName name="QA" localSheetId="30">#REF!</definedName>
    <definedName name="QA" localSheetId="31">#REF!</definedName>
    <definedName name="QA" localSheetId="32">#REF!</definedName>
    <definedName name="QA" localSheetId="33">#REF!</definedName>
    <definedName name="QA" localSheetId="35">#REF!</definedName>
    <definedName name="QA" localSheetId="36">#REF!</definedName>
    <definedName name="QA" localSheetId="37">#REF!</definedName>
    <definedName name="QA" localSheetId="38">#REF!</definedName>
    <definedName name="QA" localSheetId="39">#REF!</definedName>
    <definedName name="QA" localSheetId="40">#REF!</definedName>
    <definedName name="QA">#REF!</definedName>
    <definedName name="QCTABLE" localSheetId="42">#REF!</definedName>
    <definedName name="QCTABLE" localSheetId="44">#REF!</definedName>
    <definedName name="QCTABLE" localSheetId="45">#REF!</definedName>
    <definedName name="QCTABLE" localSheetId="47">#REF!</definedName>
    <definedName name="QCTABLE" localSheetId="48">#REF!</definedName>
    <definedName name="QCTABLE" localSheetId="4">#REF!</definedName>
    <definedName name="QCTABLE" localSheetId="5">#REF!</definedName>
    <definedName name="QCTABLE" localSheetId="6">#REF!</definedName>
    <definedName name="QCTABLE" localSheetId="7">#REF!</definedName>
    <definedName name="QCTABLE" localSheetId="8">#REF!</definedName>
    <definedName name="QCTABLE" localSheetId="9">#REF!</definedName>
    <definedName name="QCTABLE" localSheetId="10">#REF!</definedName>
    <definedName name="QCTABLE" localSheetId="11">#REF!</definedName>
    <definedName name="QCTABLE" localSheetId="12">#REF!</definedName>
    <definedName name="QCTABLE" localSheetId="13">#REF!</definedName>
    <definedName name="QCTABLE" localSheetId="15">#REF!</definedName>
    <definedName name="QCTABLE" localSheetId="16">#REF!</definedName>
    <definedName name="QCTABLE" localSheetId="17">#REF!</definedName>
    <definedName name="QCTABLE" localSheetId="19">#REF!</definedName>
    <definedName name="QCTABLE" localSheetId="20">#REF!</definedName>
    <definedName name="QCTABLE" localSheetId="21">#REF!</definedName>
    <definedName name="QCTABLE" localSheetId="22">#REF!</definedName>
    <definedName name="QCTABLE" localSheetId="23">#REF!</definedName>
    <definedName name="QCTABLE" localSheetId="24">#REF!</definedName>
    <definedName name="QCTABLE" localSheetId="25">#REF!</definedName>
    <definedName name="QCTABLE" localSheetId="27">#REF!</definedName>
    <definedName name="QCTABLE" localSheetId="28">#REF!</definedName>
    <definedName name="QCTABLE" localSheetId="29">#REF!</definedName>
    <definedName name="QCTABLE" localSheetId="30">#REF!</definedName>
    <definedName name="QCTABLE" localSheetId="31">#REF!</definedName>
    <definedName name="QCTABLE" localSheetId="32">#REF!</definedName>
    <definedName name="QCTABLE" localSheetId="33">#REF!</definedName>
    <definedName name="QCTABLE" localSheetId="35">#REF!</definedName>
    <definedName name="QCTABLE" localSheetId="36">#REF!</definedName>
    <definedName name="QCTABLE" localSheetId="37">#REF!</definedName>
    <definedName name="QCTABLE" localSheetId="38">#REF!</definedName>
    <definedName name="QCTABLE" localSheetId="39">#REF!</definedName>
    <definedName name="QCTABLE" localSheetId="40">#REF!</definedName>
    <definedName name="QCTABLE">#REF!</definedName>
  </definedNames>
  <calcPr calcId="145621"/>
</workbook>
</file>

<file path=xl/calcChain.xml><?xml version="1.0" encoding="utf-8"?>
<calcChain xmlns="http://schemas.openxmlformats.org/spreadsheetml/2006/main">
  <c r="H11" i="145" l="1"/>
  <c r="G11" i="145"/>
  <c r="H10" i="145"/>
  <c r="G10" i="145"/>
  <c r="H9" i="145"/>
  <c r="G9" i="145"/>
  <c r="H8" i="145"/>
  <c r="G8" i="145"/>
  <c r="G41" i="126"/>
  <c r="G40" i="126"/>
  <c r="G39" i="126"/>
  <c r="G38" i="126"/>
  <c r="H22" i="144"/>
  <c r="G22" i="144"/>
  <c r="H21" i="144"/>
  <c r="G21" i="144"/>
  <c r="H20" i="144"/>
  <c r="G20" i="144"/>
  <c r="H19" i="144"/>
  <c r="G19" i="144"/>
  <c r="H17" i="144"/>
  <c r="G17" i="144"/>
  <c r="H16" i="144"/>
  <c r="G16" i="144"/>
  <c r="H15" i="144"/>
  <c r="G15" i="144"/>
  <c r="H14" i="144"/>
  <c r="G14" i="144"/>
  <c r="H12" i="144"/>
  <c r="G12" i="144"/>
  <c r="H11" i="144"/>
  <c r="G11" i="144"/>
  <c r="H10" i="144"/>
  <c r="G10" i="144"/>
  <c r="H9" i="144"/>
  <c r="G9" i="144"/>
  <c r="K28" i="143"/>
  <c r="K27" i="143"/>
  <c r="K26" i="143"/>
  <c r="K25" i="143"/>
  <c r="E48" i="143"/>
  <c r="E47" i="143"/>
  <c r="E46" i="143"/>
  <c r="E45" i="143"/>
  <c r="E43" i="143"/>
  <c r="E42" i="143"/>
  <c r="E41" i="143"/>
  <c r="E40" i="143"/>
  <c r="E38" i="143"/>
  <c r="E37" i="143"/>
  <c r="E36" i="143"/>
  <c r="E35" i="143"/>
  <c r="E33" i="143"/>
  <c r="E32" i="143"/>
  <c r="E31" i="143"/>
  <c r="E30" i="143"/>
  <c r="E28" i="143"/>
  <c r="E27" i="143"/>
  <c r="E26" i="143"/>
  <c r="E25" i="143"/>
  <c r="K23" i="143"/>
  <c r="E23" i="143"/>
  <c r="K22" i="143"/>
  <c r="E22" i="143"/>
  <c r="K21" i="143"/>
  <c r="E21" i="143"/>
  <c r="K20" i="143"/>
  <c r="E20" i="143"/>
  <c r="K18" i="143"/>
  <c r="E18" i="143"/>
  <c r="K17" i="143"/>
  <c r="E17" i="143"/>
  <c r="K16" i="143"/>
  <c r="E16" i="143"/>
  <c r="K15" i="143"/>
  <c r="E15" i="143"/>
  <c r="K13" i="143"/>
  <c r="E13" i="143"/>
  <c r="K12" i="143"/>
  <c r="E12" i="143"/>
  <c r="K11" i="143"/>
  <c r="E11" i="143"/>
  <c r="K10" i="143"/>
  <c r="E10" i="143"/>
  <c r="I15" i="142"/>
  <c r="I14" i="142"/>
  <c r="I13" i="142"/>
  <c r="I12" i="142"/>
  <c r="I10" i="142"/>
  <c r="I9" i="142"/>
  <c r="I8" i="142"/>
  <c r="I7" i="142"/>
  <c r="H30" i="141"/>
  <c r="H29" i="141"/>
  <c r="L29" i="141" s="1"/>
  <c r="H28" i="141"/>
  <c r="H27" i="141"/>
  <c r="L27" i="141"/>
  <c r="H25" i="141"/>
  <c r="H24" i="141"/>
  <c r="L24" i="141" s="1"/>
  <c r="H23" i="141"/>
  <c r="H22" i="141"/>
  <c r="L22" i="141" s="1"/>
  <c r="H20" i="141"/>
  <c r="H19" i="141"/>
  <c r="L19" i="141"/>
  <c r="H18" i="141"/>
  <c r="J18" i="141"/>
  <c r="H17" i="141"/>
  <c r="L17" i="141"/>
  <c r="H15" i="141"/>
  <c r="L15" i="141"/>
  <c r="H14" i="141"/>
  <c r="J14" i="141"/>
  <c r="H13" i="141"/>
  <c r="J13" i="141"/>
  <c r="H12" i="141"/>
  <c r="L12" i="141"/>
  <c r="H10" i="141"/>
  <c r="L10" i="141"/>
  <c r="H9" i="141"/>
  <c r="L9" i="141"/>
  <c r="H8" i="141"/>
  <c r="L8" i="141"/>
  <c r="H7" i="141"/>
  <c r="J7" i="141"/>
  <c r="H30" i="140"/>
  <c r="G30" i="140"/>
  <c r="H29" i="140"/>
  <c r="G29" i="140"/>
  <c r="I29" i="140" s="1"/>
  <c r="H28" i="140"/>
  <c r="G28" i="140"/>
  <c r="H27" i="140"/>
  <c r="G27" i="140"/>
  <c r="H25" i="140"/>
  <c r="G25" i="140"/>
  <c r="I25" i="140" s="1"/>
  <c r="H24" i="140"/>
  <c r="G24" i="140"/>
  <c r="I24" i="140" s="1"/>
  <c r="H23" i="140"/>
  <c r="G23" i="140"/>
  <c r="H22" i="140"/>
  <c r="G22" i="140"/>
  <c r="H20" i="140"/>
  <c r="G20" i="140"/>
  <c r="H19" i="140"/>
  <c r="G19" i="140"/>
  <c r="I19" i="140" s="1"/>
  <c r="H18" i="140"/>
  <c r="G18" i="140"/>
  <c r="I18" i="140" s="1"/>
  <c r="H17" i="140"/>
  <c r="G17" i="140"/>
  <c r="H15" i="140"/>
  <c r="G15" i="140"/>
  <c r="H14" i="140"/>
  <c r="G14" i="140"/>
  <c r="I14" i="140" s="1"/>
  <c r="H13" i="140"/>
  <c r="G13" i="140"/>
  <c r="H12" i="140"/>
  <c r="G12" i="140"/>
  <c r="H10" i="140"/>
  <c r="G10" i="140"/>
  <c r="H9" i="140"/>
  <c r="G9" i="140"/>
  <c r="I9" i="140" s="1"/>
  <c r="H8" i="140"/>
  <c r="G8" i="140"/>
  <c r="H7" i="140"/>
  <c r="G7" i="140"/>
  <c r="I7" i="140" s="1"/>
  <c r="K32" i="107"/>
  <c r="K31" i="107"/>
  <c r="K30" i="107"/>
  <c r="K28" i="107"/>
  <c r="K27" i="107"/>
  <c r="K26" i="107"/>
  <c r="K24" i="107"/>
  <c r="K23" i="107"/>
  <c r="K22" i="107"/>
  <c r="K20" i="107"/>
  <c r="K19" i="107"/>
  <c r="K18" i="107"/>
  <c r="K16" i="107"/>
  <c r="K15" i="107"/>
  <c r="K14" i="107"/>
  <c r="K12" i="107"/>
  <c r="K11" i="107"/>
  <c r="K10" i="107"/>
  <c r="I34" i="122"/>
  <c r="I33" i="122"/>
  <c r="I32" i="122"/>
  <c r="I31" i="122"/>
  <c r="H37" i="139"/>
  <c r="G37" i="139"/>
  <c r="H36" i="139"/>
  <c r="G36" i="139"/>
  <c r="H35" i="139"/>
  <c r="G35" i="139"/>
  <c r="H34" i="139"/>
  <c r="G34" i="139"/>
  <c r="H32" i="139"/>
  <c r="G32" i="139"/>
  <c r="H31" i="139"/>
  <c r="G31" i="139"/>
  <c r="H30" i="139"/>
  <c r="G30" i="139"/>
  <c r="H29" i="139"/>
  <c r="G29" i="139"/>
  <c r="H27" i="139"/>
  <c r="G27" i="139"/>
  <c r="H26" i="139"/>
  <c r="G26" i="139"/>
  <c r="H25" i="139"/>
  <c r="G25" i="139"/>
  <c r="H24" i="139"/>
  <c r="G24" i="139"/>
  <c r="H22" i="139"/>
  <c r="G22" i="139"/>
  <c r="H21" i="139"/>
  <c r="G21" i="139"/>
  <c r="H20" i="139"/>
  <c r="G20" i="139"/>
  <c r="H19" i="139"/>
  <c r="G19" i="139"/>
  <c r="H17" i="139"/>
  <c r="G17" i="139"/>
  <c r="H16" i="139"/>
  <c r="G16" i="139"/>
  <c r="H15" i="139"/>
  <c r="G15" i="139"/>
  <c r="H14" i="139"/>
  <c r="G14" i="139"/>
  <c r="H12" i="139"/>
  <c r="G12" i="139"/>
  <c r="H11" i="139"/>
  <c r="G11" i="139"/>
  <c r="H10" i="139"/>
  <c r="G10" i="139"/>
  <c r="H9" i="139"/>
  <c r="G9" i="139"/>
  <c r="K15" i="138"/>
  <c r="K16" i="138"/>
  <c r="K17" i="138"/>
  <c r="K18" i="138"/>
  <c r="E48" i="138"/>
  <c r="E47" i="138"/>
  <c r="E46" i="138"/>
  <c r="E45" i="138"/>
  <c r="E43" i="138"/>
  <c r="E42" i="138"/>
  <c r="E41" i="138"/>
  <c r="E40" i="138"/>
  <c r="E38" i="138"/>
  <c r="E37" i="138"/>
  <c r="E36" i="138"/>
  <c r="E35" i="138"/>
  <c r="E33" i="138"/>
  <c r="E32" i="138"/>
  <c r="E31" i="138"/>
  <c r="E30" i="138"/>
  <c r="E28" i="138"/>
  <c r="E27" i="138"/>
  <c r="E26" i="138"/>
  <c r="E25" i="138"/>
  <c r="K23" i="138"/>
  <c r="E23" i="138"/>
  <c r="K22" i="138"/>
  <c r="E22" i="138"/>
  <c r="K21" i="138"/>
  <c r="E21" i="138"/>
  <c r="K20" i="138"/>
  <c r="E20" i="138"/>
  <c r="E18" i="138"/>
  <c r="E17" i="138"/>
  <c r="E16" i="138"/>
  <c r="E15" i="138"/>
  <c r="K13" i="138"/>
  <c r="E13" i="138"/>
  <c r="K12" i="138"/>
  <c r="E12" i="138"/>
  <c r="K11" i="138"/>
  <c r="E11" i="138"/>
  <c r="K10" i="138"/>
  <c r="E10" i="138"/>
  <c r="H34" i="137"/>
  <c r="J34" i="137" s="1"/>
  <c r="H33" i="137"/>
  <c r="L33" i="137" s="1"/>
  <c r="H32" i="137"/>
  <c r="J32" i="137" s="1"/>
  <c r="H31" i="137"/>
  <c r="H29" i="137"/>
  <c r="J29" i="137" s="1"/>
  <c r="H28" i="137"/>
  <c r="L28" i="137" s="1"/>
  <c r="H27" i="137"/>
  <c r="J27" i="137" s="1"/>
  <c r="H26" i="137"/>
  <c r="L26" i="137" s="1"/>
  <c r="H24" i="137"/>
  <c r="J24" i="137" s="1"/>
  <c r="H23" i="137"/>
  <c r="L23" i="137" s="1"/>
  <c r="H22" i="137"/>
  <c r="J22" i="137" s="1"/>
  <c r="H21" i="137"/>
  <c r="L21" i="137" s="1"/>
  <c r="H19" i="137"/>
  <c r="J19" i="137" s="1"/>
  <c r="H18" i="137"/>
  <c r="H17" i="137"/>
  <c r="J17" i="137" s="1"/>
  <c r="H16" i="137"/>
  <c r="L16" i="137" s="1"/>
  <c r="H14" i="137"/>
  <c r="H13" i="137"/>
  <c r="H12" i="137"/>
  <c r="J12" i="137" s="1"/>
  <c r="H11" i="137"/>
  <c r="L11" i="137" s="1"/>
  <c r="H9" i="137"/>
  <c r="L9" i="137" s="1"/>
  <c r="L8" i="137"/>
  <c r="H8" i="137"/>
  <c r="H7" i="137"/>
  <c r="L7" i="137" s="1"/>
  <c r="H6" i="137"/>
  <c r="H35" i="136"/>
  <c r="G35" i="136"/>
  <c r="H34" i="136"/>
  <c r="G34" i="136"/>
  <c r="H33" i="136"/>
  <c r="G33" i="136"/>
  <c r="H32" i="136"/>
  <c r="I32" i="136" s="1"/>
  <c r="G32" i="136"/>
  <c r="H30" i="136"/>
  <c r="G30" i="136"/>
  <c r="I30" i="136" s="1"/>
  <c r="H29" i="136"/>
  <c r="G29" i="136"/>
  <c r="H28" i="136"/>
  <c r="G28" i="136"/>
  <c r="H27" i="136"/>
  <c r="G27" i="136"/>
  <c r="I27" i="136" s="1"/>
  <c r="H25" i="136"/>
  <c r="I25" i="136" s="1"/>
  <c r="G25" i="136"/>
  <c r="H24" i="136"/>
  <c r="I24" i="136" s="1"/>
  <c r="G24" i="136"/>
  <c r="H23" i="136"/>
  <c r="I23" i="136" s="1"/>
  <c r="G23" i="136"/>
  <c r="H22" i="136"/>
  <c r="G22" i="136"/>
  <c r="I22" i="136"/>
  <c r="H20" i="136"/>
  <c r="G20" i="136"/>
  <c r="H19" i="136"/>
  <c r="G19" i="136"/>
  <c r="I19" i="136" s="1"/>
  <c r="H18" i="136"/>
  <c r="I18" i="136" s="1"/>
  <c r="G18" i="136"/>
  <c r="H17" i="136"/>
  <c r="G17" i="136"/>
  <c r="I17" i="136"/>
  <c r="H15" i="136"/>
  <c r="G15" i="136"/>
  <c r="H14" i="136"/>
  <c r="G14" i="136"/>
  <c r="I14" i="136" s="1"/>
  <c r="H13" i="136"/>
  <c r="G13" i="136"/>
  <c r="H12" i="136"/>
  <c r="I12" i="136" s="1"/>
  <c r="G12" i="136"/>
  <c r="H10" i="136"/>
  <c r="G10" i="136"/>
  <c r="I10" i="136" s="1"/>
  <c r="H9" i="136"/>
  <c r="G9" i="136"/>
  <c r="I9" i="136" s="1"/>
  <c r="H8" i="136"/>
  <c r="G8" i="136"/>
  <c r="H7" i="136"/>
  <c r="I7" i="136" s="1"/>
  <c r="G7" i="136"/>
  <c r="K28" i="135"/>
  <c r="K27" i="135"/>
  <c r="K26" i="135"/>
  <c r="K25" i="135"/>
  <c r="E48" i="135"/>
  <c r="E47" i="135"/>
  <c r="E46" i="135"/>
  <c r="E45" i="135"/>
  <c r="E43" i="135"/>
  <c r="E42" i="135"/>
  <c r="E41" i="135"/>
  <c r="E40" i="135"/>
  <c r="E38" i="135"/>
  <c r="E37" i="135"/>
  <c r="E36" i="135"/>
  <c r="E35" i="135"/>
  <c r="E33" i="135"/>
  <c r="E32" i="135"/>
  <c r="E31" i="135"/>
  <c r="E30" i="135"/>
  <c r="E28" i="135"/>
  <c r="E27" i="135"/>
  <c r="E26" i="135"/>
  <c r="E25" i="135"/>
  <c r="K23" i="135"/>
  <c r="E23" i="135"/>
  <c r="K22" i="135"/>
  <c r="E22" i="135"/>
  <c r="K21" i="135"/>
  <c r="E21" i="135"/>
  <c r="K20" i="135"/>
  <c r="E20" i="135"/>
  <c r="K18" i="135"/>
  <c r="E18" i="135"/>
  <c r="K17" i="135"/>
  <c r="E17" i="135"/>
  <c r="K16" i="135"/>
  <c r="E16" i="135"/>
  <c r="K15" i="135"/>
  <c r="E15" i="135"/>
  <c r="K13" i="135"/>
  <c r="E13" i="135"/>
  <c r="K12" i="135"/>
  <c r="E12" i="135"/>
  <c r="K11" i="135"/>
  <c r="E11" i="135"/>
  <c r="K10" i="135"/>
  <c r="E10" i="135"/>
  <c r="G15" i="134"/>
  <c r="H15" i="134"/>
  <c r="G16" i="134"/>
  <c r="H16" i="134"/>
  <c r="H38" i="134"/>
  <c r="G38" i="134"/>
  <c r="H37" i="134"/>
  <c r="G37" i="134"/>
  <c r="H36" i="134"/>
  <c r="G36" i="134"/>
  <c r="H35" i="134"/>
  <c r="G35" i="134"/>
  <c r="H33" i="134"/>
  <c r="G33" i="134"/>
  <c r="H32" i="134"/>
  <c r="G32" i="134"/>
  <c r="H31" i="134"/>
  <c r="G31" i="134"/>
  <c r="H30" i="134"/>
  <c r="G30" i="134"/>
  <c r="H28" i="134"/>
  <c r="G28" i="134"/>
  <c r="H27" i="134"/>
  <c r="G27" i="134"/>
  <c r="H26" i="134"/>
  <c r="G26" i="134"/>
  <c r="H25" i="134"/>
  <c r="G25" i="134"/>
  <c r="H23" i="134"/>
  <c r="G23" i="134"/>
  <c r="H22" i="134"/>
  <c r="G22" i="134"/>
  <c r="H21" i="134"/>
  <c r="G21" i="134"/>
  <c r="H20" i="134"/>
  <c r="G20" i="134"/>
  <c r="H18" i="134"/>
  <c r="G18" i="134"/>
  <c r="H17" i="134"/>
  <c r="G17" i="134"/>
  <c r="H13" i="134"/>
  <c r="G13" i="134"/>
  <c r="H12" i="134"/>
  <c r="G12" i="134"/>
  <c r="H11" i="134"/>
  <c r="G11" i="134"/>
  <c r="H10" i="134"/>
  <c r="G10" i="134"/>
  <c r="H34" i="133"/>
  <c r="J34" i="133"/>
  <c r="H33" i="133"/>
  <c r="L33" i="133"/>
  <c r="H32" i="133"/>
  <c r="L32" i="133"/>
  <c r="H31" i="133"/>
  <c r="L31" i="133"/>
  <c r="H29" i="133"/>
  <c r="H28" i="133"/>
  <c r="L28" i="133" s="1"/>
  <c r="H27" i="133"/>
  <c r="H26" i="133"/>
  <c r="L26" i="133"/>
  <c r="H24" i="133"/>
  <c r="L24" i="133"/>
  <c r="H23" i="133"/>
  <c r="L23" i="133"/>
  <c r="H22" i="133"/>
  <c r="J22" i="133"/>
  <c r="H21" i="133"/>
  <c r="L21" i="133"/>
  <c r="H19" i="133"/>
  <c r="L19" i="133"/>
  <c r="H18" i="133"/>
  <c r="L18" i="133"/>
  <c r="H17" i="133"/>
  <c r="J17" i="133"/>
  <c r="H16" i="133"/>
  <c r="L16" i="133"/>
  <c r="H14" i="133"/>
  <c r="H13" i="133"/>
  <c r="H12" i="133"/>
  <c r="J12" i="133"/>
  <c r="H11" i="133"/>
  <c r="L11" i="133"/>
  <c r="H9" i="133"/>
  <c r="L9" i="133"/>
  <c r="H8" i="133"/>
  <c r="L8" i="133"/>
  <c r="H7" i="133"/>
  <c r="J7" i="133"/>
  <c r="H6" i="133"/>
  <c r="L6" i="133"/>
  <c r="H35" i="132"/>
  <c r="G35" i="132"/>
  <c r="I35" i="132" s="1"/>
  <c r="H34" i="132"/>
  <c r="G34" i="132"/>
  <c r="H33" i="132"/>
  <c r="G33" i="132"/>
  <c r="H32" i="132"/>
  <c r="G32" i="132"/>
  <c r="H30" i="132"/>
  <c r="G30" i="132"/>
  <c r="H29" i="132"/>
  <c r="G29" i="132"/>
  <c r="H28" i="132"/>
  <c r="G28" i="132"/>
  <c r="I28" i="132" s="1"/>
  <c r="H27" i="132"/>
  <c r="G27" i="132"/>
  <c r="H25" i="132"/>
  <c r="G25" i="132"/>
  <c r="H24" i="132"/>
  <c r="G24" i="132"/>
  <c r="H23" i="132"/>
  <c r="G23" i="132"/>
  <c r="I23" i="132" s="1"/>
  <c r="H22" i="132"/>
  <c r="G22" i="132"/>
  <c r="H20" i="132"/>
  <c r="G20" i="132"/>
  <c r="I20" i="132" s="1"/>
  <c r="H19" i="132"/>
  <c r="G19" i="132"/>
  <c r="H18" i="132"/>
  <c r="G18" i="132"/>
  <c r="H17" i="132"/>
  <c r="G17" i="132"/>
  <c r="I17" i="132" s="1"/>
  <c r="H15" i="132"/>
  <c r="G15" i="132"/>
  <c r="H14" i="132"/>
  <c r="G14" i="132"/>
  <c r="H13" i="132"/>
  <c r="I13" i="132" s="1"/>
  <c r="G13" i="132"/>
  <c r="H12" i="132"/>
  <c r="I12" i="132" s="1"/>
  <c r="G12" i="132"/>
  <c r="H10" i="132"/>
  <c r="G10" i="132"/>
  <c r="H9" i="132"/>
  <c r="G9" i="132"/>
  <c r="H8" i="132"/>
  <c r="G8" i="132"/>
  <c r="H7" i="132"/>
  <c r="G7" i="132"/>
  <c r="E48" i="130"/>
  <c r="E47" i="130"/>
  <c r="E46" i="130"/>
  <c r="E45" i="130"/>
  <c r="E43" i="130"/>
  <c r="E42" i="130"/>
  <c r="E41" i="130"/>
  <c r="E40" i="130"/>
  <c r="E38" i="130"/>
  <c r="E37" i="130"/>
  <c r="E36" i="130"/>
  <c r="E35" i="130"/>
  <c r="E33" i="130"/>
  <c r="E32" i="130"/>
  <c r="E31" i="130"/>
  <c r="E30" i="130"/>
  <c r="E28" i="130"/>
  <c r="E27" i="130"/>
  <c r="E26" i="130"/>
  <c r="E25" i="130"/>
  <c r="K23" i="130"/>
  <c r="E23" i="130"/>
  <c r="K22" i="130"/>
  <c r="E22" i="130"/>
  <c r="K21" i="130"/>
  <c r="E21" i="130"/>
  <c r="K20" i="130"/>
  <c r="E20" i="130"/>
  <c r="K18" i="130"/>
  <c r="E18" i="130"/>
  <c r="K17" i="130"/>
  <c r="E17" i="130"/>
  <c r="K16" i="130"/>
  <c r="E16" i="130"/>
  <c r="K15" i="130"/>
  <c r="E15" i="130"/>
  <c r="K13" i="130"/>
  <c r="E13" i="130"/>
  <c r="K12" i="130"/>
  <c r="E12" i="130"/>
  <c r="K11" i="130"/>
  <c r="E11" i="130"/>
  <c r="K10" i="130"/>
  <c r="E10" i="130"/>
  <c r="E48" i="128"/>
  <c r="E47" i="128"/>
  <c r="E46" i="128"/>
  <c r="E45" i="128"/>
  <c r="E43" i="128"/>
  <c r="E42" i="128"/>
  <c r="E41" i="128"/>
  <c r="E40" i="128"/>
  <c r="E38" i="128"/>
  <c r="E37" i="128"/>
  <c r="E36" i="128"/>
  <c r="E35" i="128"/>
  <c r="E33" i="128"/>
  <c r="E32" i="128"/>
  <c r="E31" i="128"/>
  <c r="E30" i="128"/>
  <c r="E28" i="128"/>
  <c r="E27" i="128"/>
  <c r="E26" i="128"/>
  <c r="E25" i="128"/>
  <c r="K23" i="128"/>
  <c r="E23" i="128"/>
  <c r="K22" i="128"/>
  <c r="E22" i="128"/>
  <c r="K21" i="128"/>
  <c r="E21" i="128"/>
  <c r="K20" i="128"/>
  <c r="E20" i="128"/>
  <c r="K18" i="128"/>
  <c r="E18" i="128"/>
  <c r="K17" i="128"/>
  <c r="E17" i="128"/>
  <c r="K16" i="128"/>
  <c r="E16" i="128"/>
  <c r="K15" i="128"/>
  <c r="E15" i="128"/>
  <c r="K13" i="128"/>
  <c r="E13" i="128"/>
  <c r="K12" i="128"/>
  <c r="E12" i="128"/>
  <c r="K11" i="128"/>
  <c r="E11" i="128"/>
  <c r="K10" i="128"/>
  <c r="E10" i="128"/>
  <c r="H35" i="127"/>
  <c r="G35" i="127"/>
  <c r="H34" i="127"/>
  <c r="G34" i="127"/>
  <c r="H33" i="127"/>
  <c r="G33" i="127"/>
  <c r="H32" i="127"/>
  <c r="G32" i="127"/>
  <c r="H30" i="127"/>
  <c r="G30" i="127"/>
  <c r="H29" i="127"/>
  <c r="G29" i="127"/>
  <c r="H28" i="127"/>
  <c r="G28" i="127"/>
  <c r="H27" i="127"/>
  <c r="G27" i="127"/>
  <c r="H25" i="127"/>
  <c r="G25" i="127"/>
  <c r="H24" i="127"/>
  <c r="G24" i="127"/>
  <c r="H23" i="127"/>
  <c r="G23" i="127"/>
  <c r="H22" i="127"/>
  <c r="G22" i="127"/>
  <c r="H20" i="127"/>
  <c r="G20" i="127"/>
  <c r="H19" i="127"/>
  <c r="G19" i="127"/>
  <c r="H18" i="127"/>
  <c r="G18" i="127"/>
  <c r="H17" i="127"/>
  <c r="G17" i="127"/>
  <c r="H15" i="127"/>
  <c r="G15" i="127"/>
  <c r="H14" i="127"/>
  <c r="G14" i="127"/>
  <c r="H13" i="127"/>
  <c r="G13" i="127"/>
  <c r="H12" i="127"/>
  <c r="G12" i="127"/>
  <c r="H10" i="127"/>
  <c r="G10" i="127"/>
  <c r="H9" i="127"/>
  <c r="G9" i="127"/>
  <c r="H8" i="127"/>
  <c r="G8" i="127"/>
  <c r="H7" i="127"/>
  <c r="G7" i="127"/>
  <c r="G36" i="126"/>
  <c r="G35" i="126"/>
  <c r="G34" i="126"/>
  <c r="G33" i="126"/>
  <c r="G31" i="126"/>
  <c r="G30" i="126"/>
  <c r="G29" i="126"/>
  <c r="G28" i="126"/>
  <c r="G26" i="126"/>
  <c r="G25" i="126"/>
  <c r="G24" i="126"/>
  <c r="G23" i="126"/>
  <c r="G21" i="126"/>
  <c r="G20" i="126"/>
  <c r="G19" i="126"/>
  <c r="G18" i="126"/>
  <c r="G16" i="126"/>
  <c r="G15" i="126"/>
  <c r="G14" i="126"/>
  <c r="G13" i="126"/>
  <c r="G11" i="126"/>
  <c r="G10" i="126"/>
  <c r="G9" i="126"/>
  <c r="G8" i="126"/>
  <c r="H47" i="125"/>
  <c r="G47" i="125"/>
  <c r="H46" i="125"/>
  <c r="G46" i="125"/>
  <c r="H45" i="125"/>
  <c r="G45" i="125"/>
  <c r="H44" i="125"/>
  <c r="G44" i="125"/>
  <c r="H42" i="125"/>
  <c r="G42" i="125"/>
  <c r="H41" i="125"/>
  <c r="G41" i="125"/>
  <c r="H40" i="125"/>
  <c r="G40" i="125"/>
  <c r="H39" i="125"/>
  <c r="G39" i="125"/>
  <c r="H37" i="125"/>
  <c r="G37" i="125"/>
  <c r="H36" i="125"/>
  <c r="G36" i="125"/>
  <c r="H35" i="125"/>
  <c r="G35" i="125"/>
  <c r="H34" i="125"/>
  <c r="G34" i="125"/>
  <c r="H32" i="125"/>
  <c r="G32" i="125"/>
  <c r="H31" i="125"/>
  <c r="G31" i="125"/>
  <c r="H30" i="125"/>
  <c r="G30" i="125"/>
  <c r="H29" i="125"/>
  <c r="G29" i="125"/>
  <c r="H27" i="125"/>
  <c r="G27" i="125"/>
  <c r="H26" i="125"/>
  <c r="G26" i="125"/>
  <c r="H25" i="125"/>
  <c r="G25" i="125"/>
  <c r="H24" i="125"/>
  <c r="G24" i="125"/>
  <c r="H22" i="125"/>
  <c r="G22" i="125"/>
  <c r="H21" i="125"/>
  <c r="G21" i="125"/>
  <c r="H20" i="125"/>
  <c r="G20" i="125"/>
  <c r="H19" i="125"/>
  <c r="G19" i="125"/>
  <c r="H17" i="125"/>
  <c r="G17" i="125"/>
  <c r="H16" i="125"/>
  <c r="G16" i="125"/>
  <c r="H15" i="125"/>
  <c r="G15" i="125"/>
  <c r="H14" i="125"/>
  <c r="G14" i="125"/>
  <c r="H12" i="125"/>
  <c r="G12" i="125"/>
  <c r="H11" i="125"/>
  <c r="G11" i="125"/>
  <c r="H10" i="125"/>
  <c r="G10" i="125"/>
  <c r="H9" i="125"/>
  <c r="G9" i="125"/>
  <c r="H34" i="124"/>
  <c r="J34" i="124"/>
  <c r="H33" i="124"/>
  <c r="L33" i="124"/>
  <c r="H32" i="124"/>
  <c r="H31" i="124"/>
  <c r="L31" i="124" s="1"/>
  <c r="H29" i="124"/>
  <c r="L29" i="124" s="1"/>
  <c r="H28" i="124"/>
  <c r="L28" i="124" s="1"/>
  <c r="H27" i="124"/>
  <c r="J27" i="124" s="1"/>
  <c r="H26" i="124"/>
  <c r="L26" i="124" s="1"/>
  <c r="H24" i="124"/>
  <c r="H23" i="124"/>
  <c r="L23" i="124"/>
  <c r="H22" i="124"/>
  <c r="L22" i="124"/>
  <c r="H21" i="124"/>
  <c r="J21" i="124"/>
  <c r="H19" i="124"/>
  <c r="L19" i="124"/>
  <c r="H18" i="124"/>
  <c r="H17" i="124"/>
  <c r="L17" i="124" s="1"/>
  <c r="H16" i="124"/>
  <c r="J16" i="124" s="1"/>
  <c r="H14" i="124"/>
  <c r="L14" i="124" s="1"/>
  <c r="H13" i="124"/>
  <c r="L13" i="124" s="1"/>
  <c r="H12" i="124"/>
  <c r="L12" i="124" s="1"/>
  <c r="H11" i="124"/>
  <c r="L11" i="124" s="1"/>
  <c r="H9" i="124"/>
  <c r="L9" i="124" s="1"/>
  <c r="H8" i="124"/>
  <c r="L8" i="124" s="1"/>
  <c r="H7" i="124"/>
  <c r="L7" i="124" s="1"/>
  <c r="H6" i="124"/>
  <c r="L6" i="124" s="1"/>
  <c r="H35" i="123"/>
  <c r="G35" i="123"/>
  <c r="H34" i="123"/>
  <c r="G34" i="123"/>
  <c r="H33" i="123"/>
  <c r="G33" i="123"/>
  <c r="H32" i="123"/>
  <c r="I32" i="123" s="1"/>
  <c r="G32" i="123"/>
  <c r="H30" i="123"/>
  <c r="G30" i="123"/>
  <c r="H29" i="123"/>
  <c r="I29" i="123" s="1"/>
  <c r="G29" i="123"/>
  <c r="H28" i="123"/>
  <c r="G28" i="123"/>
  <c r="I28" i="123" s="1"/>
  <c r="H27" i="123"/>
  <c r="G27" i="123"/>
  <c r="I27" i="123" s="1"/>
  <c r="H25" i="123"/>
  <c r="G25" i="123"/>
  <c r="H24" i="123"/>
  <c r="I24" i="123" s="1"/>
  <c r="G24" i="123"/>
  <c r="H23" i="123"/>
  <c r="G23" i="123"/>
  <c r="H22" i="123"/>
  <c r="I22" i="123" s="1"/>
  <c r="G22" i="123"/>
  <c r="H20" i="123"/>
  <c r="G20" i="123"/>
  <c r="I20" i="123" s="1"/>
  <c r="H19" i="123"/>
  <c r="G19" i="123"/>
  <c r="I19" i="123" s="1"/>
  <c r="H18" i="123"/>
  <c r="G18" i="123"/>
  <c r="H17" i="123"/>
  <c r="G17" i="123"/>
  <c r="H15" i="123"/>
  <c r="G15" i="123"/>
  <c r="I15" i="123" s="1"/>
  <c r="H14" i="123"/>
  <c r="G14" i="123"/>
  <c r="I14" i="123" s="1"/>
  <c r="H13" i="123"/>
  <c r="I13" i="123" s="1"/>
  <c r="G13" i="123"/>
  <c r="H12" i="123"/>
  <c r="G12" i="123"/>
  <c r="I12" i="123"/>
  <c r="H10" i="123"/>
  <c r="G10" i="123"/>
  <c r="H9" i="123"/>
  <c r="G9" i="123"/>
  <c r="I9" i="123" s="1"/>
  <c r="H8" i="123"/>
  <c r="G8" i="123"/>
  <c r="H7" i="123"/>
  <c r="G7" i="123"/>
  <c r="I7" i="123"/>
  <c r="K43" i="106"/>
  <c r="K42" i="106"/>
  <c r="K41" i="106"/>
  <c r="K40" i="106"/>
  <c r="K38" i="106"/>
  <c r="K37" i="106"/>
  <c r="K36" i="106"/>
  <c r="K35" i="106"/>
  <c r="K33" i="106"/>
  <c r="K32" i="106"/>
  <c r="K31" i="106"/>
  <c r="K30" i="106"/>
  <c r="K28" i="106"/>
  <c r="K27" i="106"/>
  <c r="K26" i="106"/>
  <c r="K25" i="106"/>
  <c r="K23" i="106"/>
  <c r="K22" i="106"/>
  <c r="K21" i="106"/>
  <c r="K20" i="106"/>
  <c r="K18" i="106"/>
  <c r="K17" i="106"/>
  <c r="K16" i="106"/>
  <c r="K15" i="106"/>
  <c r="I29" i="122"/>
  <c r="I28" i="122"/>
  <c r="I27" i="122"/>
  <c r="I26" i="122"/>
  <c r="I24" i="122"/>
  <c r="I23" i="122"/>
  <c r="I22" i="122"/>
  <c r="I21" i="122"/>
  <c r="I19" i="122"/>
  <c r="I18" i="122"/>
  <c r="I17" i="122"/>
  <c r="I16" i="122"/>
  <c r="I14" i="122"/>
  <c r="I13" i="122"/>
  <c r="I12" i="122"/>
  <c r="I11" i="122"/>
  <c r="I9" i="122"/>
  <c r="I8" i="122"/>
  <c r="I7" i="122"/>
  <c r="I6" i="122"/>
  <c r="H38" i="105"/>
  <c r="G38" i="105"/>
  <c r="H37" i="105"/>
  <c r="G37" i="105"/>
  <c r="H36" i="105"/>
  <c r="G36" i="105"/>
  <c r="H35" i="105"/>
  <c r="G35" i="105"/>
  <c r="G40" i="29"/>
  <c r="G39" i="29"/>
  <c r="G38" i="29"/>
  <c r="G37" i="29"/>
  <c r="H45" i="28"/>
  <c r="G45" i="28"/>
  <c r="H44" i="28"/>
  <c r="G44" i="28"/>
  <c r="H43" i="28"/>
  <c r="G43" i="28"/>
  <c r="H42" i="28"/>
  <c r="G42" i="28"/>
  <c r="H40" i="28"/>
  <c r="G40" i="28"/>
  <c r="H39" i="28"/>
  <c r="G39" i="28"/>
  <c r="H38" i="28"/>
  <c r="G38" i="28"/>
  <c r="H37" i="28"/>
  <c r="G37" i="28"/>
  <c r="K41" i="90"/>
  <c r="K40" i="90"/>
  <c r="K39" i="90"/>
  <c r="K37" i="90"/>
  <c r="K36" i="90"/>
  <c r="K35" i="90"/>
  <c r="K33" i="90"/>
  <c r="K32" i="90"/>
  <c r="K31" i="90"/>
  <c r="K29" i="90"/>
  <c r="K28" i="90"/>
  <c r="K27" i="90"/>
  <c r="K25" i="90"/>
  <c r="K24" i="90"/>
  <c r="K23" i="90"/>
  <c r="K21" i="90"/>
  <c r="K20" i="90"/>
  <c r="K19" i="90"/>
  <c r="K17" i="90"/>
  <c r="K16" i="90"/>
  <c r="K15" i="90"/>
  <c r="I33" i="8"/>
  <c r="I32" i="8"/>
  <c r="I31" i="8"/>
  <c r="I30" i="8"/>
  <c r="H33" i="105"/>
  <c r="G33" i="105"/>
  <c r="H32" i="105"/>
  <c r="G32" i="105"/>
  <c r="H31" i="105"/>
  <c r="G31" i="105"/>
  <c r="H30" i="105"/>
  <c r="G30" i="105"/>
  <c r="G35" i="29"/>
  <c r="G34" i="29"/>
  <c r="G33" i="29"/>
  <c r="G32" i="29"/>
  <c r="H47" i="116"/>
  <c r="G47" i="116"/>
  <c r="H46" i="116"/>
  <c r="G46" i="116"/>
  <c r="H45" i="116"/>
  <c r="G45" i="116"/>
  <c r="H44" i="116"/>
  <c r="G44" i="116"/>
  <c r="H34" i="119"/>
  <c r="J34" i="119" s="1"/>
  <c r="H33" i="119"/>
  <c r="L33" i="119" s="1"/>
  <c r="H32" i="119"/>
  <c r="L32" i="119" s="1"/>
  <c r="H31" i="119"/>
  <c r="H29" i="119"/>
  <c r="L29" i="119" s="1"/>
  <c r="H28" i="119"/>
  <c r="L28" i="119" s="1"/>
  <c r="H27" i="119"/>
  <c r="L27" i="119"/>
  <c r="H26" i="119"/>
  <c r="J26" i="119"/>
  <c r="H24" i="119"/>
  <c r="L24" i="119"/>
  <c r="H23" i="119"/>
  <c r="L23" i="119"/>
  <c r="H22" i="119"/>
  <c r="L22" i="119"/>
  <c r="H21" i="119"/>
  <c r="L21" i="119"/>
  <c r="H19" i="119"/>
  <c r="L19" i="119"/>
  <c r="H18" i="119"/>
  <c r="L18" i="119"/>
  <c r="H17" i="119"/>
  <c r="L17" i="119"/>
  <c r="H16" i="119"/>
  <c r="J16" i="119"/>
  <c r="H14" i="119"/>
  <c r="L14" i="119"/>
  <c r="H13" i="119"/>
  <c r="L13" i="119"/>
  <c r="H12" i="119"/>
  <c r="J12" i="119"/>
  <c r="H11" i="119"/>
  <c r="J11" i="119"/>
  <c r="H9" i="119"/>
  <c r="L9" i="119"/>
  <c r="H8" i="119"/>
  <c r="L8" i="119"/>
  <c r="H7" i="119"/>
  <c r="L7" i="119"/>
  <c r="H6" i="119"/>
  <c r="J6" i="119"/>
  <c r="H35" i="118"/>
  <c r="G35" i="118"/>
  <c r="H34" i="118"/>
  <c r="G34" i="118"/>
  <c r="I34" i="118" s="1"/>
  <c r="H33" i="118"/>
  <c r="I33" i="118" s="1"/>
  <c r="G33" i="118"/>
  <c r="H32" i="118"/>
  <c r="G32" i="118"/>
  <c r="I32" i="118" s="1"/>
  <c r="H30" i="118"/>
  <c r="G30" i="118"/>
  <c r="I30" i="118" s="1"/>
  <c r="H29" i="118"/>
  <c r="G29" i="118"/>
  <c r="I29" i="118" s="1"/>
  <c r="H28" i="118"/>
  <c r="G28" i="118"/>
  <c r="I28" i="118" s="1"/>
  <c r="H27" i="118"/>
  <c r="G27" i="118"/>
  <c r="H25" i="118"/>
  <c r="G25" i="118"/>
  <c r="H24" i="118"/>
  <c r="I24" i="118" s="1"/>
  <c r="G24" i="118"/>
  <c r="H23" i="118"/>
  <c r="G23" i="118"/>
  <c r="H22" i="118"/>
  <c r="I22" i="118" s="1"/>
  <c r="G22" i="118"/>
  <c r="H20" i="118"/>
  <c r="G20" i="118"/>
  <c r="I20" i="118" s="1"/>
  <c r="H19" i="118"/>
  <c r="I19" i="118" s="1"/>
  <c r="G19" i="118"/>
  <c r="H18" i="118"/>
  <c r="G18" i="118"/>
  <c r="I18" i="118"/>
  <c r="H17" i="118"/>
  <c r="G17" i="118"/>
  <c r="H15" i="118"/>
  <c r="G15" i="118"/>
  <c r="I15" i="118" s="1"/>
  <c r="H14" i="118"/>
  <c r="G14" i="118"/>
  <c r="H13" i="118"/>
  <c r="G13" i="118"/>
  <c r="H12" i="118"/>
  <c r="I12" i="118" s="1"/>
  <c r="G12" i="118"/>
  <c r="H10" i="118"/>
  <c r="I10" i="118" s="1"/>
  <c r="G10" i="118"/>
  <c r="H9" i="118"/>
  <c r="G9" i="118"/>
  <c r="H8" i="118"/>
  <c r="G8" i="118"/>
  <c r="H7" i="118"/>
  <c r="G7" i="118"/>
  <c r="E48" i="117"/>
  <c r="E47" i="117"/>
  <c r="E46" i="117"/>
  <c r="E45" i="117"/>
  <c r="E43" i="117"/>
  <c r="E42" i="117"/>
  <c r="E41" i="117"/>
  <c r="E40" i="117"/>
  <c r="E38" i="117"/>
  <c r="E37" i="117"/>
  <c r="E36" i="117"/>
  <c r="E35" i="117"/>
  <c r="E33" i="117"/>
  <c r="E32" i="117"/>
  <c r="E31" i="117"/>
  <c r="E30" i="117"/>
  <c r="E28" i="117"/>
  <c r="E27" i="117"/>
  <c r="E26" i="117"/>
  <c r="E25" i="117"/>
  <c r="K23" i="117"/>
  <c r="E23" i="117"/>
  <c r="K22" i="117"/>
  <c r="E22" i="117"/>
  <c r="K21" i="117"/>
  <c r="E21" i="117"/>
  <c r="K20" i="117"/>
  <c r="E20" i="117"/>
  <c r="K18" i="117"/>
  <c r="E18" i="117"/>
  <c r="K17" i="117"/>
  <c r="E17" i="117"/>
  <c r="K16" i="117"/>
  <c r="E16" i="117"/>
  <c r="K15" i="117"/>
  <c r="E15" i="117"/>
  <c r="K13" i="117"/>
  <c r="E13" i="117"/>
  <c r="K12" i="117"/>
  <c r="E12" i="117"/>
  <c r="K11" i="117"/>
  <c r="E11" i="117"/>
  <c r="K10" i="117"/>
  <c r="E10" i="117"/>
  <c r="I28" i="8"/>
  <c r="I27" i="8"/>
  <c r="I26" i="8"/>
  <c r="I25" i="8"/>
  <c r="H28" i="105"/>
  <c r="G28" i="105"/>
  <c r="H27" i="105"/>
  <c r="G27" i="105"/>
  <c r="H26" i="105"/>
  <c r="G26" i="105"/>
  <c r="H25" i="105"/>
  <c r="G25" i="105"/>
  <c r="G30" i="29"/>
  <c r="G29" i="29"/>
  <c r="G28" i="29"/>
  <c r="G27" i="29"/>
  <c r="H22" i="116"/>
  <c r="G22" i="116"/>
  <c r="H21" i="116"/>
  <c r="G21" i="116"/>
  <c r="H20" i="116"/>
  <c r="G20" i="116"/>
  <c r="H19" i="116"/>
  <c r="G19" i="116"/>
  <c r="H17" i="116"/>
  <c r="G17" i="116"/>
  <c r="H16" i="116"/>
  <c r="G16" i="116"/>
  <c r="H15" i="116"/>
  <c r="G15" i="116"/>
  <c r="H14" i="116"/>
  <c r="G14" i="116"/>
  <c r="H12" i="116"/>
  <c r="G12" i="116"/>
  <c r="H11" i="116"/>
  <c r="G11" i="116"/>
  <c r="H10" i="116"/>
  <c r="G10" i="116"/>
  <c r="H9" i="116"/>
  <c r="G9" i="116"/>
  <c r="H42" i="116"/>
  <c r="G42" i="116"/>
  <c r="H41" i="116"/>
  <c r="G41" i="116"/>
  <c r="H40" i="116"/>
  <c r="G40" i="116"/>
  <c r="H39" i="116"/>
  <c r="G39" i="116"/>
  <c r="H37" i="116"/>
  <c r="G37" i="116"/>
  <c r="H36" i="116"/>
  <c r="G36" i="116"/>
  <c r="H35" i="116"/>
  <c r="G35" i="116"/>
  <c r="H34" i="116"/>
  <c r="G34" i="116"/>
  <c r="H32" i="116"/>
  <c r="G32" i="116"/>
  <c r="H31" i="116"/>
  <c r="G31" i="116"/>
  <c r="H30" i="116"/>
  <c r="G30" i="116"/>
  <c r="H29" i="116"/>
  <c r="G29" i="116"/>
  <c r="H27" i="116"/>
  <c r="G27" i="116"/>
  <c r="H26" i="116"/>
  <c r="G26" i="116"/>
  <c r="H25" i="116"/>
  <c r="G25" i="116"/>
  <c r="H24" i="116"/>
  <c r="G24" i="116"/>
  <c r="H35" i="112"/>
  <c r="I35" i="112" s="1"/>
  <c r="G35" i="112"/>
  <c r="H34" i="112"/>
  <c r="G34" i="112"/>
  <c r="I34" i="112" s="1"/>
  <c r="H33" i="112"/>
  <c r="G33" i="112"/>
  <c r="I33" i="112" s="1"/>
  <c r="H32" i="112"/>
  <c r="G32" i="112"/>
  <c r="I32" i="112"/>
  <c r="H30" i="112"/>
  <c r="I30" i="112"/>
  <c r="G30" i="112"/>
  <c r="H29" i="112"/>
  <c r="I29" i="112" s="1"/>
  <c r="G29" i="112"/>
  <c r="H28" i="112"/>
  <c r="I28" i="112"/>
  <c r="G28" i="112"/>
  <c r="H27" i="112"/>
  <c r="G27" i="112"/>
  <c r="H25" i="112"/>
  <c r="G25" i="112"/>
  <c r="H24" i="112"/>
  <c r="G24" i="112"/>
  <c r="H23" i="112"/>
  <c r="G23" i="112"/>
  <c r="H22" i="112"/>
  <c r="G22" i="112"/>
  <c r="I22" i="112" s="1"/>
  <c r="H20" i="112"/>
  <c r="I20" i="112" s="1"/>
  <c r="G20" i="112"/>
  <c r="H19" i="112"/>
  <c r="G19" i="112"/>
  <c r="I19" i="112"/>
  <c r="H18" i="112"/>
  <c r="G18" i="112"/>
  <c r="I18" i="112" s="1"/>
  <c r="H17" i="112"/>
  <c r="G17" i="112"/>
  <c r="I17" i="112" s="1"/>
  <c r="K28" i="115"/>
  <c r="K27" i="115"/>
  <c r="K26" i="115"/>
  <c r="K25" i="115"/>
  <c r="E48" i="115"/>
  <c r="E47" i="115"/>
  <c r="E46" i="115"/>
  <c r="E45" i="115"/>
  <c r="E43" i="115"/>
  <c r="E42" i="115"/>
  <c r="E41" i="115"/>
  <c r="E40" i="115"/>
  <c r="E38" i="115"/>
  <c r="E37" i="115"/>
  <c r="E36" i="115"/>
  <c r="E35" i="115"/>
  <c r="E33" i="115"/>
  <c r="E32" i="115"/>
  <c r="E31" i="115"/>
  <c r="E30" i="115"/>
  <c r="E28" i="115"/>
  <c r="E27" i="115"/>
  <c r="E26" i="115"/>
  <c r="E25" i="115"/>
  <c r="K23" i="115"/>
  <c r="E23" i="115"/>
  <c r="K22" i="115"/>
  <c r="E22" i="115"/>
  <c r="K21" i="115"/>
  <c r="E21" i="115"/>
  <c r="K20" i="115"/>
  <c r="E20" i="115"/>
  <c r="K18" i="115"/>
  <c r="E18" i="115"/>
  <c r="K17" i="115"/>
  <c r="E17" i="115"/>
  <c r="K16" i="115"/>
  <c r="E16" i="115"/>
  <c r="K15" i="115"/>
  <c r="E15" i="115"/>
  <c r="K13" i="115"/>
  <c r="E13" i="115"/>
  <c r="K12" i="115"/>
  <c r="E12" i="115"/>
  <c r="K11" i="115"/>
  <c r="E11" i="115"/>
  <c r="K10" i="115"/>
  <c r="E10" i="115"/>
  <c r="I23" i="8"/>
  <c r="I22" i="8"/>
  <c r="I21" i="8"/>
  <c r="I20" i="8"/>
  <c r="H23" i="105"/>
  <c r="G23" i="105"/>
  <c r="H22" i="105"/>
  <c r="G22" i="105"/>
  <c r="H21" i="105"/>
  <c r="G21" i="105"/>
  <c r="H20" i="105"/>
  <c r="G20" i="105"/>
  <c r="G25" i="29"/>
  <c r="G24" i="29"/>
  <c r="G23" i="29"/>
  <c r="G22" i="29"/>
  <c r="G25" i="110"/>
  <c r="H25" i="110"/>
  <c r="G26" i="110"/>
  <c r="H26" i="110"/>
  <c r="H43" i="110"/>
  <c r="G43" i="110"/>
  <c r="H42" i="110"/>
  <c r="G42" i="110"/>
  <c r="H41" i="110"/>
  <c r="G41" i="110"/>
  <c r="H40" i="110"/>
  <c r="G40" i="110"/>
  <c r="H38" i="110"/>
  <c r="G38" i="110"/>
  <c r="H37" i="110"/>
  <c r="G37" i="110"/>
  <c r="H36" i="110"/>
  <c r="G36" i="110"/>
  <c r="H35" i="110"/>
  <c r="G35" i="110"/>
  <c r="H34" i="113"/>
  <c r="J34" i="113" s="1"/>
  <c r="H33" i="113"/>
  <c r="L33" i="113" s="1"/>
  <c r="H32" i="113"/>
  <c r="L32" i="113" s="1"/>
  <c r="H31" i="113"/>
  <c r="L31" i="113" s="1"/>
  <c r="H29" i="113"/>
  <c r="L29" i="113" s="1"/>
  <c r="H28" i="113"/>
  <c r="H27" i="113"/>
  <c r="H26" i="113"/>
  <c r="L26" i="113" s="1"/>
  <c r="H24" i="113"/>
  <c r="L24" i="113" s="1"/>
  <c r="H23" i="113"/>
  <c r="L23" i="113" s="1"/>
  <c r="H22" i="113"/>
  <c r="J22" i="113" s="1"/>
  <c r="H21" i="113"/>
  <c r="L21" i="113" s="1"/>
  <c r="H19" i="113"/>
  <c r="H18" i="113"/>
  <c r="L18" i="113"/>
  <c r="H17" i="113"/>
  <c r="L17" i="113"/>
  <c r="H16" i="113"/>
  <c r="L16" i="113"/>
  <c r="H14" i="113"/>
  <c r="J14" i="113"/>
  <c r="H13" i="113"/>
  <c r="L13" i="113"/>
  <c r="H12" i="113"/>
  <c r="L12" i="113"/>
  <c r="H11" i="113"/>
  <c r="L11" i="113"/>
  <c r="H9" i="113"/>
  <c r="H8" i="113"/>
  <c r="L8" i="113" s="1"/>
  <c r="H7" i="113"/>
  <c r="L7" i="113" s="1"/>
  <c r="H6" i="113"/>
  <c r="J6" i="113" s="1"/>
  <c r="L6" i="113"/>
  <c r="H15" i="112"/>
  <c r="G15" i="112"/>
  <c r="I15" i="112" s="1"/>
  <c r="H14" i="112"/>
  <c r="I14" i="112"/>
  <c r="G14" i="112"/>
  <c r="H13" i="112"/>
  <c r="G13" i="112"/>
  <c r="I13" i="112"/>
  <c r="H12" i="112"/>
  <c r="G12" i="112"/>
  <c r="I12" i="112" s="1"/>
  <c r="H10" i="112"/>
  <c r="G10" i="112"/>
  <c r="I10" i="112" s="1"/>
  <c r="H9" i="112"/>
  <c r="G9" i="112"/>
  <c r="H8" i="112"/>
  <c r="I8" i="112" s="1"/>
  <c r="G8" i="112"/>
  <c r="H7" i="112"/>
  <c r="G7" i="112"/>
  <c r="I7" i="112" s="1"/>
  <c r="K23" i="111"/>
  <c r="K22" i="111"/>
  <c r="K21" i="111"/>
  <c r="K20" i="111"/>
  <c r="K18" i="111"/>
  <c r="K17" i="111"/>
  <c r="K16" i="111"/>
  <c r="K15" i="111"/>
  <c r="E48" i="111"/>
  <c r="E47" i="111"/>
  <c r="E46" i="111"/>
  <c r="E45" i="111"/>
  <c r="E43" i="111"/>
  <c r="E42" i="111"/>
  <c r="E41" i="111"/>
  <c r="E40" i="111"/>
  <c r="E38" i="111"/>
  <c r="E37" i="111"/>
  <c r="E36" i="111"/>
  <c r="E35" i="111"/>
  <c r="E33" i="111"/>
  <c r="E32" i="111"/>
  <c r="E31" i="111"/>
  <c r="E30" i="111"/>
  <c r="E28" i="111"/>
  <c r="E27" i="111"/>
  <c r="E26" i="111"/>
  <c r="E25" i="111"/>
  <c r="E23" i="111"/>
  <c r="E22" i="111"/>
  <c r="E21" i="111"/>
  <c r="E20" i="111"/>
  <c r="E18" i="111"/>
  <c r="E17" i="111"/>
  <c r="E16" i="111"/>
  <c r="E15" i="111"/>
  <c r="K13" i="111"/>
  <c r="E13" i="111"/>
  <c r="K12" i="111"/>
  <c r="E12" i="111"/>
  <c r="K11" i="111"/>
  <c r="E11" i="111"/>
  <c r="K10" i="111"/>
  <c r="E10" i="111"/>
  <c r="I18" i="8"/>
  <c r="I17" i="8"/>
  <c r="I16" i="8"/>
  <c r="H18" i="105"/>
  <c r="G18" i="105"/>
  <c r="H17" i="105"/>
  <c r="G17" i="105"/>
  <c r="H16" i="105"/>
  <c r="G16" i="105"/>
  <c r="G20" i="29"/>
  <c r="G19" i="29"/>
  <c r="G18" i="29"/>
  <c r="H33" i="110"/>
  <c r="G33" i="110"/>
  <c r="H32" i="110"/>
  <c r="G32" i="110"/>
  <c r="H31" i="110"/>
  <c r="G31" i="110"/>
  <c r="H30" i="110"/>
  <c r="G30" i="110"/>
  <c r="H28" i="110"/>
  <c r="G28" i="110"/>
  <c r="H27" i="110"/>
  <c r="G27" i="110"/>
  <c r="H23" i="110"/>
  <c r="G23" i="110"/>
  <c r="H22" i="110"/>
  <c r="G22" i="110"/>
  <c r="H21" i="110"/>
  <c r="G21" i="110"/>
  <c r="H19" i="110"/>
  <c r="G19" i="110"/>
  <c r="H18" i="110"/>
  <c r="G18" i="110"/>
  <c r="H17" i="110"/>
  <c r="G17" i="110"/>
  <c r="H15" i="110"/>
  <c r="G15" i="110"/>
  <c r="H14" i="110"/>
  <c r="G14" i="110"/>
  <c r="H13" i="110"/>
  <c r="G13" i="110"/>
  <c r="H11" i="110"/>
  <c r="G11" i="110"/>
  <c r="H10" i="110"/>
  <c r="G10" i="110"/>
  <c r="H9" i="110"/>
  <c r="G9" i="110"/>
  <c r="H30" i="109"/>
  <c r="L30" i="109"/>
  <c r="H29" i="109"/>
  <c r="H28" i="109"/>
  <c r="L28" i="109" s="1"/>
  <c r="H27" i="109"/>
  <c r="L27" i="109" s="1"/>
  <c r="H25" i="109"/>
  <c r="L25" i="109" s="1"/>
  <c r="H24" i="109"/>
  <c r="L24" i="109"/>
  <c r="H23" i="109"/>
  <c r="J23" i="109" s="1"/>
  <c r="H22" i="109"/>
  <c r="L22" i="109"/>
  <c r="H20" i="109"/>
  <c r="J20" i="109" s="1"/>
  <c r="H19" i="109"/>
  <c r="J19" i="109"/>
  <c r="H18" i="109"/>
  <c r="L18" i="109" s="1"/>
  <c r="H16" i="109"/>
  <c r="L16" i="109"/>
  <c r="H15" i="109"/>
  <c r="L15" i="109" s="1"/>
  <c r="H14" i="109"/>
  <c r="J14" i="109"/>
  <c r="H12" i="109"/>
  <c r="L12" i="109" s="1"/>
  <c r="H11" i="109"/>
  <c r="J11" i="109"/>
  <c r="H10" i="109"/>
  <c r="J10" i="109" s="1"/>
  <c r="H8" i="109"/>
  <c r="L8" i="109"/>
  <c r="H7" i="109"/>
  <c r="J7" i="109" s="1"/>
  <c r="H6" i="109"/>
  <c r="J6" i="109"/>
  <c r="L6" i="109"/>
  <c r="H31" i="108"/>
  <c r="I31" i="108" s="1"/>
  <c r="G31" i="108"/>
  <c r="H30" i="108"/>
  <c r="G30" i="108"/>
  <c r="I30" i="108" s="1"/>
  <c r="H29" i="108"/>
  <c r="G29" i="108"/>
  <c r="H28" i="108"/>
  <c r="I28" i="108" s="1"/>
  <c r="G28" i="108"/>
  <c r="H26" i="108"/>
  <c r="G26" i="108"/>
  <c r="I26" i="108" s="1"/>
  <c r="H25" i="108"/>
  <c r="G25" i="108"/>
  <c r="H24" i="108"/>
  <c r="G24" i="108"/>
  <c r="H23" i="108"/>
  <c r="G23" i="108"/>
  <c r="H21" i="108"/>
  <c r="G21" i="108"/>
  <c r="I21" i="108" s="1"/>
  <c r="H20" i="108"/>
  <c r="I20" i="108" s="1"/>
  <c r="G20" i="108"/>
  <c r="H19" i="108"/>
  <c r="G19" i="108"/>
  <c r="I19" i="108" s="1"/>
  <c r="H17" i="108"/>
  <c r="G17" i="108"/>
  <c r="I17" i="108" s="1"/>
  <c r="H16" i="108"/>
  <c r="G16" i="108"/>
  <c r="H15" i="108"/>
  <c r="I15" i="108"/>
  <c r="G15" i="108"/>
  <c r="H13" i="108"/>
  <c r="G13" i="108"/>
  <c r="H12" i="108"/>
  <c r="G12" i="108"/>
  <c r="I12" i="108" s="1"/>
  <c r="H11" i="108"/>
  <c r="G11" i="108"/>
  <c r="I11" i="108" s="1"/>
  <c r="H9" i="108"/>
  <c r="I9" i="108"/>
  <c r="G9" i="108"/>
  <c r="H8" i="108"/>
  <c r="G8" i="108"/>
  <c r="I8" i="108" s="1"/>
  <c r="H7" i="108"/>
  <c r="I7" i="108" s="1"/>
  <c r="G7" i="108"/>
  <c r="E48" i="107"/>
  <c r="E47" i="107"/>
  <c r="E46" i="107"/>
  <c r="E44" i="107"/>
  <c r="E43" i="107"/>
  <c r="E42" i="107"/>
  <c r="E40" i="107"/>
  <c r="E39" i="107"/>
  <c r="E38" i="107"/>
  <c r="E36" i="107"/>
  <c r="E35" i="107"/>
  <c r="E34" i="107"/>
  <c r="E32" i="107"/>
  <c r="E31" i="107"/>
  <c r="E30" i="107"/>
  <c r="E28" i="107"/>
  <c r="E27" i="107"/>
  <c r="E26" i="107"/>
  <c r="E24" i="107"/>
  <c r="E23" i="107"/>
  <c r="E22" i="107"/>
  <c r="E20" i="107"/>
  <c r="E19" i="107"/>
  <c r="E18" i="107"/>
  <c r="E16" i="107"/>
  <c r="E15" i="107"/>
  <c r="E14" i="107"/>
  <c r="E12" i="107"/>
  <c r="E11" i="107"/>
  <c r="E10" i="107"/>
  <c r="G13" i="29"/>
  <c r="G14" i="29"/>
  <c r="E48" i="106"/>
  <c r="E47" i="106"/>
  <c r="E46" i="106"/>
  <c r="E45" i="106"/>
  <c r="E43" i="106"/>
  <c r="E42" i="106"/>
  <c r="E41" i="106"/>
  <c r="E40" i="106"/>
  <c r="E38" i="106"/>
  <c r="E37" i="106"/>
  <c r="E36" i="106"/>
  <c r="E35" i="106"/>
  <c r="E33" i="106"/>
  <c r="E32" i="106"/>
  <c r="E31" i="106"/>
  <c r="E30" i="106"/>
  <c r="E28" i="106"/>
  <c r="E27" i="106"/>
  <c r="E26" i="106"/>
  <c r="E25" i="106"/>
  <c r="E23" i="106"/>
  <c r="E22" i="106"/>
  <c r="E21" i="106"/>
  <c r="E20" i="106"/>
  <c r="E18" i="106"/>
  <c r="E17" i="106"/>
  <c r="E16" i="106"/>
  <c r="E15" i="106"/>
  <c r="K13" i="106"/>
  <c r="E13" i="106"/>
  <c r="K12" i="106"/>
  <c r="E12" i="106"/>
  <c r="K11" i="106"/>
  <c r="E11" i="106"/>
  <c r="K10" i="106"/>
  <c r="E10" i="106"/>
  <c r="G6" i="105"/>
  <c r="G7" i="105"/>
  <c r="G8" i="105"/>
  <c r="G9" i="29"/>
  <c r="G8" i="29"/>
  <c r="G16" i="29"/>
  <c r="G11" i="29"/>
  <c r="I14" i="8"/>
  <c r="I13" i="8"/>
  <c r="I12" i="8"/>
  <c r="I11" i="8"/>
  <c r="H6" i="105"/>
  <c r="H7" i="105"/>
  <c r="H8" i="105"/>
  <c r="G9" i="105"/>
  <c r="H9" i="105"/>
  <c r="G11" i="105"/>
  <c r="H11" i="105"/>
  <c r="G12" i="105"/>
  <c r="H12" i="105"/>
  <c r="G13" i="105"/>
  <c r="H13" i="105"/>
  <c r="G14" i="105"/>
  <c r="H14" i="105"/>
  <c r="G15" i="29"/>
  <c r="H35" i="28"/>
  <c r="G35" i="28"/>
  <c r="H34" i="28"/>
  <c r="G34" i="28"/>
  <c r="H33" i="28"/>
  <c r="G33" i="28"/>
  <c r="H32" i="28"/>
  <c r="G32" i="28"/>
  <c r="H34" i="30"/>
  <c r="L34" i="30"/>
  <c r="H33" i="30"/>
  <c r="L33" i="30" s="1"/>
  <c r="H32" i="30"/>
  <c r="J32" i="30" s="1"/>
  <c r="L32" i="30"/>
  <c r="H31" i="30"/>
  <c r="L31" i="30" s="1"/>
  <c r="G35" i="26"/>
  <c r="H35" i="26"/>
  <c r="I35" i="26"/>
  <c r="G34" i="26"/>
  <c r="H34" i="26"/>
  <c r="G33" i="26"/>
  <c r="I33" i="26"/>
  <c r="H33" i="26"/>
  <c r="G32" i="26"/>
  <c r="H32" i="26"/>
  <c r="I32" i="26"/>
  <c r="H30" i="28"/>
  <c r="G30" i="28"/>
  <c r="H29" i="28"/>
  <c r="G29" i="28"/>
  <c r="H28" i="28"/>
  <c r="G28" i="28"/>
  <c r="H27" i="28"/>
  <c r="G27" i="28"/>
  <c r="H26" i="30"/>
  <c r="J26" i="30"/>
  <c r="H27" i="30"/>
  <c r="J27" i="30"/>
  <c r="H28" i="30"/>
  <c r="H29" i="30"/>
  <c r="L29" i="30"/>
  <c r="J29" i="30"/>
  <c r="G30" i="26"/>
  <c r="H30" i="26"/>
  <c r="I30" i="26" s="1"/>
  <c r="G29" i="26"/>
  <c r="H29" i="26"/>
  <c r="G28" i="26"/>
  <c r="H28" i="26"/>
  <c r="G27" i="26"/>
  <c r="H27" i="26"/>
  <c r="H25" i="28"/>
  <c r="G25" i="28"/>
  <c r="H24" i="28"/>
  <c r="G24" i="28"/>
  <c r="H23" i="28"/>
  <c r="G23" i="28"/>
  <c r="H22" i="28"/>
  <c r="G22" i="28"/>
  <c r="H24" i="30"/>
  <c r="L24" i="30"/>
  <c r="H23" i="30"/>
  <c r="L23" i="30"/>
  <c r="H22" i="30"/>
  <c r="L22" i="30"/>
  <c r="H21" i="30"/>
  <c r="L21" i="30"/>
  <c r="G25" i="26"/>
  <c r="H25" i="26"/>
  <c r="I25" i="26" s="1"/>
  <c r="G24" i="26"/>
  <c r="H24" i="26"/>
  <c r="G23" i="26"/>
  <c r="H23" i="26"/>
  <c r="I23" i="26"/>
  <c r="G22" i="26"/>
  <c r="H22" i="26"/>
  <c r="I22" i="26" s="1"/>
  <c r="I9" i="8"/>
  <c r="H20" i="28"/>
  <c r="G20" i="28"/>
  <c r="H19" i="28"/>
  <c r="G19" i="28"/>
  <c r="H18" i="28"/>
  <c r="G18" i="28"/>
  <c r="H17" i="28"/>
  <c r="G17" i="28"/>
  <c r="H15" i="28"/>
  <c r="G15" i="28"/>
  <c r="H14" i="28"/>
  <c r="G14" i="28"/>
  <c r="H13" i="28"/>
  <c r="G13" i="28"/>
  <c r="H12" i="28"/>
  <c r="G12" i="28"/>
  <c r="H10" i="28"/>
  <c r="G10" i="28"/>
  <c r="H19" i="30"/>
  <c r="J19" i="30" s="1"/>
  <c r="L19" i="30"/>
  <c r="H18" i="30"/>
  <c r="L18" i="30" s="1"/>
  <c r="H17" i="30"/>
  <c r="L17" i="30" s="1"/>
  <c r="H16" i="30"/>
  <c r="L16" i="30"/>
  <c r="H14" i="30"/>
  <c r="L14" i="30" s="1"/>
  <c r="H13" i="30"/>
  <c r="J13" i="30" s="1"/>
  <c r="L13" i="30"/>
  <c r="H12" i="30"/>
  <c r="L12" i="30" s="1"/>
  <c r="H11" i="30"/>
  <c r="J11" i="30" s="1"/>
  <c r="L11" i="30"/>
  <c r="H9" i="30"/>
  <c r="L9" i="30" s="1"/>
  <c r="G20" i="26"/>
  <c r="I20" i="26" s="1"/>
  <c r="H20" i="26"/>
  <c r="G19" i="26"/>
  <c r="H19" i="26"/>
  <c r="I19" i="26" s="1"/>
  <c r="G18" i="26"/>
  <c r="I18" i="26"/>
  <c r="H18" i="26"/>
  <c r="G17" i="26"/>
  <c r="I17" i="26" s="1"/>
  <c r="H17" i="26"/>
  <c r="G15" i="26"/>
  <c r="I15" i="26"/>
  <c r="H15" i="26"/>
  <c r="G14" i="26"/>
  <c r="H14" i="26"/>
  <c r="I14" i="26"/>
  <c r="G13" i="26"/>
  <c r="H13" i="26"/>
  <c r="I13" i="26" s="1"/>
  <c r="G12" i="26"/>
  <c r="H12" i="26"/>
  <c r="I12" i="26" s="1"/>
  <c r="G10" i="26"/>
  <c r="H10" i="26"/>
  <c r="K13" i="90"/>
  <c r="K12" i="90"/>
  <c r="K11" i="90"/>
  <c r="K10" i="90"/>
  <c r="E48" i="90"/>
  <c r="E47" i="90"/>
  <c r="E46" i="90"/>
  <c r="E45" i="90"/>
  <c r="E43" i="90"/>
  <c r="E42" i="90"/>
  <c r="E41" i="90"/>
  <c r="E40" i="90"/>
  <c r="E38" i="90"/>
  <c r="E37" i="90"/>
  <c r="E36" i="90"/>
  <c r="E35" i="90"/>
  <c r="E33" i="90"/>
  <c r="E32" i="90"/>
  <c r="E31" i="90"/>
  <c r="E30" i="90"/>
  <c r="E28" i="90"/>
  <c r="E27" i="90"/>
  <c r="E26" i="90"/>
  <c r="E25" i="90"/>
  <c r="E23" i="90"/>
  <c r="E22" i="90"/>
  <c r="E21" i="90"/>
  <c r="E20" i="90"/>
  <c r="E18" i="90"/>
  <c r="E17" i="90"/>
  <c r="E16" i="90"/>
  <c r="E15" i="90"/>
  <c r="E13" i="90"/>
  <c r="G10" i="29"/>
  <c r="H7" i="30"/>
  <c r="H8" i="30"/>
  <c r="L8" i="30" s="1"/>
  <c r="H6" i="30"/>
  <c r="J6" i="30" s="1"/>
  <c r="E10" i="90"/>
  <c r="E11" i="90"/>
  <c r="E12" i="90"/>
  <c r="I6" i="8"/>
  <c r="I7" i="8"/>
  <c r="I8" i="8"/>
  <c r="G7" i="28"/>
  <c r="H7" i="28"/>
  <c r="G8" i="28"/>
  <c r="H8" i="28"/>
  <c r="G9" i="28"/>
  <c r="H9" i="28"/>
  <c r="G7" i="26"/>
  <c r="H7" i="26"/>
  <c r="G8" i="26"/>
  <c r="H8" i="26"/>
  <c r="I8" i="26" s="1"/>
  <c r="G9" i="26"/>
  <c r="I9" i="26" s="1"/>
  <c r="H9" i="26"/>
  <c r="L28" i="30"/>
  <c r="J16" i="113"/>
  <c r="L34" i="113"/>
  <c r="L19" i="113"/>
  <c r="J8" i="113"/>
  <c r="L9" i="113"/>
  <c r="L14" i="113"/>
  <c r="I9" i="112"/>
  <c r="I24" i="108"/>
  <c r="I25" i="108"/>
  <c r="I29" i="108"/>
  <c r="J18" i="109"/>
  <c r="L11" i="109"/>
  <c r="J22" i="109"/>
  <c r="L23" i="109"/>
  <c r="L29" i="109"/>
  <c r="I16" i="108"/>
  <c r="I13" i="108"/>
  <c r="J21" i="30"/>
  <c r="I24" i="26"/>
  <c r="J17" i="30"/>
  <c r="J22" i="30"/>
  <c r="I10" i="26"/>
  <c r="I29" i="26"/>
  <c r="I7" i="26"/>
  <c r="I28" i="26"/>
  <c r="J22" i="119"/>
  <c r="L12" i="119"/>
  <c r="J18" i="119"/>
  <c r="L11" i="119"/>
  <c r="L34" i="119"/>
  <c r="I25" i="118"/>
  <c r="I13" i="118"/>
  <c r="I14" i="118"/>
  <c r="I9" i="118"/>
  <c r="I35" i="118"/>
  <c r="I27" i="112"/>
  <c r="I24" i="112"/>
  <c r="J28" i="109"/>
  <c r="J27" i="141"/>
  <c r="J17" i="119"/>
  <c r="L27" i="30"/>
  <c r="L14" i="109"/>
  <c r="J15" i="109"/>
  <c r="J11" i="113"/>
  <c r="I27" i="26"/>
  <c r="L26" i="30"/>
  <c r="I34" i="26"/>
  <c r="I7" i="118"/>
  <c r="I17" i="118"/>
  <c r="I8" i="140"/>
  <c r="L6" i="119"/>
  <c r="L19" i="109"/>
  <c r="L26" i="119"/>
  <c r="J16" i="30"/>
  <c r="J33" i="30"/>
  <c r="I23" i="112"/>
  <c r="I8" i="123"/>
  <c r="I18" i="132"/>
  <c r="I8" i="136"/>
  <c r="I13" i="136"/>
  <c r="I28" i="136"/>
  <c r="J22" i="141"/>
  <c r="L14" i="141"/>
  <c r="J29" i="141"/>
  <c r="J8" i="141"/>
  <c r="L7" i="141"/>
  <c r="L13" i="141"/>
  <c r="J17" i="141"/>
  <c r="L18" i="141"/>
  <c r="L20" i="141"/>
  <c r="L25" i="141"/>
  <c r="L28" i="141"/>
  <c r="L30" i="141"/>
  <c r="I10" i="140"/>
  <c r="I12" i="140"/>
  <c r="I13" i="140"/>
  <c r="I15" i="140"/>
  <c r="I17" i="140"/>
  <c r="I20" i="140"/>
  <c r="I22" i="140"/>
  <c r="I23" i="140"/>
  <c r="I27" i="140"/>
  <c r="I28" i="140"/>
  <c r="I30" i="140"/>
  <c r="J21" i="137"/>
  <c r="I33" i="136"/>
  <c r="I29" i="136"/>
  <c r="I20" i="136"/>
  <c r="I34" i="136"/>
  <c r="I35" i="136"/>
  <c r="L13" i="137"/>
  <c r="L14" i="137"/>
  <c r="J16" i="137"/>
  <c r="J23" i="137"/>
  <c r="J28" i="137"/>
  <c r="J33" i="137"/>
  <c r="J11" i="137"/>
  <c r="L12" i="137"/>
  <c r="L19" i="137"/>
  <c r="L22" i="137"/>
  <c r="L24" i="137"/>
  <c r="L29" i="137"/>
  <c r="L32" i="137"/>
  <c r="L34" i="137"/>
  <c r="I15" i="136"/>
  <c r="I32" i="132"/>
  <c r="I33" i="132"/>
  <c r="I27" i="132"/>
  <c r="I29" i="132"/>
  <c r="I30" i="132"/>
  <c r="L12" i="133"/>
  <c r="L13" i="133"/>
  <c r="J33" i="133"/>
  <c r="J31" i="133"/>
  <c r="J28" i="133"/>
  <c r="J26" i="133"/>
  <c r="J21" i="133"/>
  <c r="J18" i="133"/>
  <c r="J16" i="133"/>
  <c r="J32" i="133"/>
  <c r="J24" i="133"/>
  <c r="J6" i="133"/>
  <c r="L7" i="133"/>
  <c r="L14" i="133"/>
  <c r="L17" i="133"/>
  <c r="L22" i="133"/>
  <c r="L27" i="133"/>
  <c r="L29" i="133"/>
  <c r="L34" i="133"/>
  <c r="I22" i="132"/>
  <c r="I24" i="132"/>
  <c r="I25" i="132"/>
  <c r="I19" i="132"/>
  <c r="I14" i="132"/>
  <c r="I15" i="132"/>
  <c r="I7" i="132"/>
  <c r="I8" i="132"/>
  <c r="I9" i="132"/>
  <c r="I10" i="132"/>
  <c r="I34" i="132"/>
  <c r="J28" i="124"/>
  <c r="J14" i="124"/>
  <c r="J29" i="124"/>
  <c r="I30" i="123"/>
  <c r="I23" i="123"/>
  <c r="I25" i="123"/>
  <c r="I17" i="123"/>
  <c r="I18" i="123"/>
  <c r="I33" i="123"/>
  <c r="J31" i="124"/>
  <c r="J17" i="124"/>
  <c r="J22" i="124"/>
  <c r="L16" i="124"/>
  <c r="L18" i="124"/>
  <c r="L21" i="124"/>
  <c r="L24" i="124"/>
  <c r="L27" i="124"/>
  <c r="L32" i="124"/>
  <c r="L34" i="124"/>
  <c r="I10" i="123"/>
  <c r="I34" i="123"/>
  <c r="I35" i="123"/>
  <c r="L16" i="119"/>
  <c r="J27" i="119"/>
  <c r="J21" i="119"/>
  <c r="J24" i="119"/>
  <c r="J19" i="119"/>
  <c r="I27" i="118"/>
  <c r="I8" i="118"/>
  <c r="I23" i="118"/>
  <c r="J7" i="119"/>
  <c r="J32" i="119" l="1"/>
  <c r="L28" i="113"/>
  <c r="J28" i="113"/>
  <c r="L18" i="137"/>
  <c r="J18" i="137"/>
  <c r="J23" i="141"/>
  <c r="L23" i="141"/>
  <c r="J27" i="113"/>
  <c r="L27" i="113"/>
  <c r="J7" i="124"/>
  <c r="J11" i="124"/>
  <c r="J33" i="119"/>
  <c r="J12" i="30"/>
  <c r="J31" i="30"/>
  <c r="J31" i="113"/>
  <c r="J7" i="30"/>
  <c r="L7" i="30"/>
  <c r="J26" i="124"/>
  <c r="J6" i="124"/>
  <c r="L27" i="137"/>
  <c r="L17" i="137"/>
  <c r="J26" i="137"/>
  <c r="L20" i="109"/>
  <c r="L6" i="30"/>
  <c r="L7" i="109"/>
  <c r="L22" i="113"/>
  <c r="J26" i="113"/>
  <c r="I23" i="108"/>
  <c r="L10" i="109"/>
  <c r="I25" i="112"/>
  <c r="L31" i="119"/>
  <c r="J31" i="119"/>
  <c r="L6" i="137"/>
  <c r="J6" i="137"/>
  <c r="L31" i="137"/>
  <c r="J31" i="137"/>
</calcChain>
</file>

<file path=xl/sharedStrings.xml><?xml version="1.0" encoding="utf-8"?>
<sst xmlns="http://schemas.openxmlformats.org/spreadsheetml/2006/main" count="8428" uniqueCount="630">
  <si>
    <t xml:space="preserve"> </t>
  </si>
  <si>
    <t>Element</t>
  </si>
  <si>
    <t>BID</t>
  </si>
  <si>
    <t>%</t>
  </si>
  <si>
    <t>BEC SD</t>
  </si>
  <si>
    <t>Sample</t>
  </si>
  <si>
    <t>ng/mL</t>
  </si>
  <si>
    <t>Mean</t>
  </si>
  <si>
    <t>Oper.</t>
  </si>
  <si>
    <t>Ele.</t>
  </si>
  <si>
    <t>Matrix</t>
  </si>
  <si>
    <t>Units</t>
  </si>
  <si>
    <t>Conc.</t>
  </si>
  <si>
    <t>Vol.</t>
  </si>
  <si>
    <t>PSOP</t>
  </si>
  <si>
    <t>Init.</t>
  </si>
  <si>
    <t>ISOP</t>
  </si>
  <si>
    <t>MJW</t>
  </si>
  <si>
    <r>
      <t>BID</t>
    </r>
    <r>
      <rPr>
        <vertAlign val="superscript"/>
        <sz val="10"/>
        <rFont val="Arial"/>
        <family val="2"/>
      </rPr>
      <t>a</t>
    </r>
  </si>
  <si>
    <r>
      <t>Conc.</t>
    </r>
    <r>
      <rPr>
        <vertAlign val="superscript"/>
        <sz val="10"/>
        <rFont val="Arial"/>
        <family val="2"/>
      </rPr>
      <t>b</t>
    </r>
  </si>
  <si>
    <r>
      <t>a</t>
    </r>
    <r>
      <rPr>
        <sz val="9"/>
        <rFont val="Arial"/>
        <family val="2"/>
      </rPr>
      <t xml:space="preserve">BID = Block Initiation Date: a date assigned to each member of a group of samples that will identify the sample as a member of the group or "block." </t>
    </r>
  </si>
  <si>
    <t>P.241</t>
  </si>
  <si>
    <t>SD</t>
  </si>
  <si>
    <t xml:space="preserve">Blk SD </t>
  </si>
  <si>
    <t>Prep. Init.</t>
  </si>
  <si>
    <t>Inst. Init.</t>
  </si>
  <si>
    <r>
      <t>W/D/L</t>
    </r>
    <r>
      <rPr>
        <vertAlign val="superscript"/>
        <sz val="10"/>
        <rFont val="Arial"/>
        <family val="2"/>
      </rPr>
      <t>b</t>
    </r>
  </si>
  <si>
    <r>
      <t>b</t>
    </r>
    <r>
      <rPr>
        <sz val="9"/>
        <rFont val="Arial"/>
        <family val="2"/>
      </rPr>
      <t>W/D/L = state of starting sample: wet (W), dry (D), or liquid (L).</t>
    </r>
  </si>
  <si>
    <t>Standard</t>
  </si>
  <si>
    <r>
      <t xml:space="preserve">           </t>
    </r>
    <r>
      <rPr>
        <sz val="11"/>
        <rFont val="Arial"/>
        <family val="2"/>
      </rPr>
      <t>SD</t>
    </r>
    <r>
      <rPr>
        <vertAlign val="subscript"/>
        <sz val="11"/>
        <rFont val="Arial"/>
        <family val="2"/>
      </rPr>
      <t>s</t>
    </r>
    <r>
      <rPr>
        <vertAlign val="subscript"/>
        <sz val="9"/>
        <rFont val="Arial"/>
        <family val="2"/>
      </rPr>
      <t xml:space="preserve">  </t>
    </r>
    <r>
      <rPr>
        <sz val="9"/>
        <rFont val="Arial"/>
        <family val="2"/>
      </rPr>
      <t>= standard deviation of a low level standard diluted 100X (n = 3).</t>
    </r>
  </si>
  <si>
    <t>Dup 1</t>
  </si>
  <si>
    <t>Dup 2</t>
  </si>
  <si>
    <t>% Rec</t>
  </si>
  <si>
    <r>
      <t>CCB</t>
    </r>
    <r>
      <rPr>
        <vertAlign val="superscript"/>
        <sz val="10"/>
        <rFont val="Arial"/>
        <family val="2"/>
      </rPr>
      <t>b</t>
    </r>
  </si>
  <si>
    <t>ICVS</t>
  </si>
  <si>
    <r>
      <t>(ICVS)</t>
    </r>
    <r>
      <rPr>
        <vertAlign val="superscript"/>
        <sz val="10"/>
        <rFont val="Arial"/>
        <family val="2"/>
      </rPr>
      <t>c</t>
    </r>
  </si>
  <si>
    <t>Run #1</t>
  </si>
  <si>
    <t>Run #2</t>
  </si>
  <si>
    <t>Run #3</t>
  </si>
  <si>
    <t>Run #4</t>
  </si>
  <si>
    <t>Run #5</t>
  </si>
  <si>
    <t>Run #6</t>
  </si>
  <si>
    <r>
      <t>a</t>
    </r>
    <r>
      <rPr>
        <sz val="9"/>
        <rFont val="Arial"/>
        <family val="2"/>
      </rPr>
      <t xml:space="preserve">BID =   Block Initiation Date: a date assigned to each member of a </t>
    </r>
  </si>
  <si>
    <r>
      <t>b</t>
    </r>
    <r>
      <rPr>
        <sz val="9"/>
        <rFont val="Arial"/>
        <family val="2"/>
      </rPr>
      <t>acceptance criteria for CCB is +/- 3 X IDL for each element.</t>
    </r>
  </si>
  <si>
    <r>
      <t>c</t>
    </r>
    <r>
      <rPr>
        <sz val="9"/>
        <rFont val="Arial"/>
        <family val="2"/>
      </rPr>
      <t>acceptance criteria for ICVS =  +/- 10% (90% - 110%).</t>
    </r>
  </si>
  <si>
    <t>Run #7</t>
  </si>
  <si>
    <t>Analysis</t>
  </si>
  <si>
    <t>Reference</t>
  </si>
  <si>
    <t xml:space="preserve">Actual </t>
  </si>
  <si>
    <t>Meas.</t>
  </si>
  <si>
    <t>Date</t>
  </si>
  <si>
    <t>Material</t>
  </si>
  <si>
    <t>Oper. Init.</t>
  </si>
  <si>
    <t xml:space="preserve">  </t>
  </si>
  <si>
    <t>P.214</t>
  </si>
  <si>
    <t>Duplicate Type</t>
  </si>
  <si>
    <r>
      <t>Diff</t>
    </r>
    <r>
      <rPr>
        <vertAlign val="superscript"/>
        <sz val="10"/>
        <rFont val="Arial"/>
        <family val="2"/>
      </rPr>
      <t>b</t>
    </r>
  </si>
  <si>
    <r>
      <t>RPD</t>
    </r>
    <r>
      <rPr>
        <vertAlign val="superscript"/>
        <sz val="10"/>
        <rFont val="Arial"/>
        <family val="2"/>
      </rPr>
      <t>c</t>
    </r>
  </si>
  <si>
    <r>
      <t>ISOP</t>
    </r>
    <r>
      <rPr>
        <vertAlign val="superscript"/>
        <sz val="10"/>
        <rFont val="Arial"/>
        <family val="2"/>
      </rPr>
      <t>d</t>
    </r>
  </si>
  <si>
    <r>
      <t>a</t>
    </r>
    <r>
      <rPr>
        <sz val="9"/>
        <rFont val="Arial"/>
        <family val="2"/>
      </rPr>
      <t xml:space="preserve">BID =      Block Initiation Date: a date assigned to each member of a group of samples that will identify the </t>
    </r>
  </si>
  <si>
    <t>sample as a member of the group or "block."</t>
  </si>
  <si>
    <r>
      <t>b</t>
    </r>
    <r>
      <rPr>
        <sz val="9"/>
        <rFont val="Arial"/>
        <family val="2"/>
      </rPr>
      <t>Diff = Dup 1 - Dup 2; digestates spiked with mid-range standard prior to analysis.</t>
    </r>
  </si>
  <si>
    <r>
      <t>c</t>
    </r>
    <r>
      <rPr>
        <sz val="9"/>
        <rFont val="Arial"/>
        <family val="2"/>
      </rPr>
      <t>RPD = relative percent difference, calculated as Diff/Mean X 100; acceptance criteria +/- 10%.</t>
    </r>
  </si>
  <si>
    <r>
      <t>Spk Amt.</t>
    </r>
    <r>
      <rPr>
        <vertAlign val="superscript"/>
        <sz val="10"/>
        <rFont val="Arial"/>
        <family val="2"/>
      </rPr>
      <t>b</t>
    </r>
  </si>
  <si>
    <r>
      <t>Effective</t>
    </r>
    <r>
      <rPr>
        <vertAlign val="superscript"/>
        <sz val="10"/>
        <rFont val="Arial"/>
        <family val="2"/>
      </rPr>
      <t>c</t>
    </r>
  </si>
  <si>
    <r>
      <t>Bkgd.</t>
    </r>
    <r>
      <rPr>
        <vertAlign val="superscript"/>
        <sz val="10"/>
        <rFont val="Arial"/>
        <family val="2"/>
      </rPr>
      <t>d</t>
    </r>
  </si>
  <si>
    <r>
      <t>Total</t>
    </r>
    <r>
      <rPr>
        <vertAlign val="superscript"/>
        <sz val="10"/>
        <rFont val="Arial"/>
        <family val="2"/>
      </rPr>
      <t>e</t>
    </r>
  </si>
  <si>
    <t>Spk Type</t>
  </si>
  <si>
    <r>
      <t>a</t>
    </r>
    <r>
      <rPr>
        <sz val="9"/>
        <rFont val="Arial"/>
        <family val="2"/>
      </rPr>
      <t>BID = Block Initiation Date: a date assigned to each member of a group of samples that will identify the sample as a member of the group or "block."</t>
    </r>
  </si>
  <si>
    <t>as a member of the group or "block."</t>
  </si>
  <si>
    <t>Undiluted</t>
  </si>
  <si>
    <t>Diluted</t>
  </si>
  <si>
    <t>Run Date</t>
  </si>
  <si>
    <t xml:space="preserve"> Matrix</t>
  </si>
  <si>
    <r>
      <t>Sample</t>
    </r>
    <r>
      <rPr>
        <vertAlign val="superscript"/>
        <sz val="10"/>
        <rFont val="Arial"/>
        <family val="2"/>
      </rPr>
      <t>b</t>
    </r>
  </si>
  <si>
    <r>
      <t>% Diff</t>
    </r>
    <r>
      <rPr>
        <vertAlign val="superscript"/>
        <sz val="10"/>
        <rFont val="Arial"/>
        <family val="2"/>
      </rPr>
      <t>c</t>
    </r>
  </si>
  <si>
    <r>
      <t>a</t>
    </r>
    <r>
      <rPr>
        <sz val="9"/>
        <rFont val="Arial"/>
        <family val="2"/>
      </rPr>
      <t>BID  = Block Initiation Date: a date assigned to each member of a group</t>
    </r>
  </si>
  <si>
    <t xml:space="preserve">               of samples that will identify the sample as a member of the</t>
  </si>
  <si>
    <t xml:space="preserve">               group or "block."</t>
  </si>
  <si>
    <r>
      <t>c</t>
    </r>
    <r>
      <rPr>
        <sz val="9"/>
        <rFont val="Arial"/>
        <family val="2"/>
      </rPr>
      <t>dilution % difference acceptance criteria = +/- 10%; concentrations exceeding +/- 10%.</t>
    </r>
  </si>
  <si>
    <t xml:space="preserve">        indicative of suspect interferent.</t>
  </si>
  <si>
    <t>Conc (ppb)</t>
  </si>
  <si>
    <t xml:space="preserve">Dilution </t>
  </si>
  <si>
    <t>actual</t>
  </si>
  <si>
    <t>measured</t>
  </si>
  <si>
    <t>Factor</t>
  </si>
  <si>
    <r>
      <t>% Rec.</t>
    </r>
    <r>
      <rPr>
        <vertAlign val="superscript"/>
        <sz val="10"/>
        <rFont val="Arial"/>
        <family val="2"/>
      </rPr>
      <t>b</t>
    </r>
  </si>
  <si>
    <r>
      <t>a</t>
    </r>
    <r>
      <rPr>
        <sz val="9"/>
        <rFont val="Arial"/>
        <family val="2"/>
      </rPr>
      <t>High Purity ICP-MS Solution AB in 2% nitric acid, Charleston, SC.; CAT # ICP-MS-ICS.</t>
    </r>
  </si>
  <si>
    <r>
      <t>b</t>
    </r>
    <r>
      <rPr>
        <sz val="9"/>
        <rFont val="Arial"/>
        <family val="2"/>
      </rPr>
      <t>suggested acceptance tolerance 80% - 120%.</t>
    </r>
  </si>
  <si>
    <t xml:space="preserve"> (mL)</t>
  </si>
  <si>
    <r>
      <t>b</t>
    </r>
    <r>
      <rPr>
        <sz val="9"/>
        <rFont val="Arial"/>
        <family val="2"/>
      </rPr>
      <t>Spike Amt. µg = the absolute microgram (µg) amount of the spike which was added to a sample.</t>
    </r>
  </si>
  <si>
    <t>µg</t>
  </si>
  <si>
    <r>
      <t>d</t>
    </r>
    <r>
      <rPr>
        <sz val="9"/>
        <rFont val="Arial"/>
        <family val="2"/>
      </rPr>
      <t>ISOP =    standard operating procedure used for instrumental analysis of sample ( SOP P.241).</t>
    </r>
  </si>
  <si>
    <r>
      <t>c</t>
    </r>
    <r>
      <rPr>
        <sz val="9"/>
        <rFont val="Arial"/>
        <family val="2"/>
      </rPr>
      <t>Effective Conc. = the Spike Amt  (ng) divided by the sample volume (mL), units ng/mL.</t>
    </r>
  </si>
  <si>
    <t>Dil Conc</t>
  </si>
  <si>
    <t>X 5</t>
  </si>
  <si>
    <t>Dil</t>
  </si>
  <si>
    <r>
      <t>b</t>
    </r>
    <r>
      <rPr>
        <sz val="9"/>
        <rFont val="Arial"/>
        <family val="2"/>
      </rPr>
      <t>dilution factor = 5 (1+4); digestates spiked with mid-range standard prior to analysis.</t>
    </r>
  </si>
  <si>
    <t xml:space="preserve">               group of samples that will identify the sample as a member of the group or "block."</t>
  </si>
  <si>
    <t>BEC</t>
  </si>
  <si>
    <t>Cd</t>
  </si>
  <si>
    <t>Zn</t>
  </si>
  <si>
    <t>200 +/- 20</t>
  </si>
  <si>
    <r>
      <t>% Rec</t>
    </r>
    <r>
      <rPr>
        <vertAlign val="superscript"/>
        <sz val="10"/>
        <rFont val="Arial"/>
        <family val="2"/>
      </rPr>
      <t>a</t>
    </r>
  </si>
  <si>
    <r>
      <t>IDL</t>
    </r>
    <r>
      <rPr>
        <vertAlign val="superscript"/>
        <sz val="10"/>
        <rFont val="Arial"/>
        <family val="2"/>
      </rPr>
      <t>c</t>
    </r>
  </si>
  <si>
    <r>
      <t>MDL</t>
    </r>
    <r>
      <rPr>
        <vertAlign val="superscript"/>
        <sz val="10"/>
        <rFont val="Arial"/>
        <family val="2"/>
      </rPr>
      <t>d</t>
    </r>
  </si>
  <si>
    <r>
      <t>MQL</t>
    </r>
    <r>
      <rPr>
        <vertAlign val="superscript"/>
        <sz val="10"/>
        <rFont val="Arial"/>
        <family val="2"/>
      </rPr>
      <t>e</t>
    </r>
  </si>
  <si>
    <r>
      <t>e</t>
    </r>
    <r>
      <rPr>
        <sz val="9"/>
        <rFont val="Arial"/>
        <family val="2"/>
      </rPr>
      <t>MQL = 3.3 x MDL.</t>
    </r>
  </si>
  <si>
    <r>
      <t>c</t>
    </r>
    <r>
      <rPr>
        <sz val="9"/>
        <rFont val="Arial"/>
        <family val="2"/>
      </rPr>
      <t>IDL = instrument detection limit, unit ng/mL.</t>
    </r>
  </si>
  <si>
    <t>Run #8</t>
  </si>
  <si>
    <t xml:space="preserve">      Solution used as laboratory control sample.</t>
  </si>
  <si>
    <r>
      <t>a</t>
    </r>
    <r>
      <rPr>
        <sz val="9"/>
        <rFont val="Arial"/>
        <family val="2"/>
      </rPr>
      <t>%Rec = 100% if within range, otherwise calculated based on upper or lower limit of range.</t>
    </r>
  </si>
  <si>
    <r>
      <t>a</t>
    </r>
    <r>
      <rPr>
        <sz val="9"/>
        <rFont val="Arial"/>
        <family val="2"/>
      </rPr>
      <t>Spex ICS-1 = SPEX ClaritasPPT Instrument Check Standard 1; Cat No. CL-ICS-1; Spec Certiprep, Metuchen, NJ;</t>
    </r>
  </si>
  <si>
    <r>
      <t>d</t>
    </r>
    <r>
      <rPr>
        <sz val="9"/>
        <rFont val="Arial"/>
        <family val="2"/>
      </rPr>
      <t>Unspiked Conc. = the measured concentration of the sample prior to spiking, units ng/mL.</t>
    </r>
  </si>
  <si>
    <r>
      <t>e</t>
    </r>
    <r>
      <rPr>
        <sz val="9"/>
        <rFont val="Arial"/>
        <family val="2"/>
      </rPr>
      <t>Spiked Conc. = the measured concentration of the spiked sample (spike + unspiked, units ng/mL).</t>
    </r>
  </si>
  <si>
    <r>
      <t>f</t>
    </r>
    <r>
      <rPr>
        <sz val="9"/>
        <rFont val="Arial"/>
        <family val="2"/>
      </rPr>
      <t>% Rec. = percent recovery: [(Spiked Conc. - Unspiked Conc.)/Effective Conc. * 100]</t>
    </r>
  </si>
  <si>
    <r>
      <t>Rec.</t>
    </r>
    <r>
      <rPr>
        <vertAlign val="superscript"/>
        <sz val="10"/>
        <rFont val="Arial"/>
        <family val="2"/>
      </rPr>
      <t>f</t>
    </r>
  </si>
  <si>
    <t>Spk/</t>
  </si>
  <si>
    <t>Bkgd</t>
  </si>
  <si>
    <t>Collection</t>
  </si>
  <si>
    <t>water</t>
  </si>
  <si>
    <r>
      <t>b</t>
    </r>
    <r>
      <rPr>
        <sz val="9"/>
        <rFont val="Arial"/>
        <family val="2"/>
      </rPr>
      <t>NIST 1643e = National Institute of Standards and Technology Standard Reference Material Trace Elements in Water</t>
    </r>
  </si>
  <si>
    <t xml:space="preserve">       1643e.  Concentration results expressed as ng/mL. Solution used as laboratory control sample.</t>
  </si>
  <si>
    <t>MJW/TWM</t>
  </si>
  <si>
    <t>Pb</t>
  </si>
  <si>
    <t>ID</t>
  </si>
  <si>
    <t>CERC</t>
  </si>
  <si>
    <r>
      <t>Pb</t>
    </r>
    <r>
      <rPr>
        <vertAlign val="superscript"/>
        <sz val="10"/>
        <rFont val="Arial"/>
        <family val="2"/>
      </rPr>
      <t>c</t>
    </r>
  </si>
  <si>
    <t>Run #9</t>
  </si>
  <si>
    <t>Dilution Type</t>
  </si>
  <si>
    <r>
      <t>d</t>
    </r>
    <r>
      <rPr>
        <sz val="9"/>
        <rFont val="Arial"/>
        <family val="2"/>
      </rPr>
      <t>MDL = method limit of detection, computed as</t>
    </r>
    <r>
      <rPr>
        <sz val="11"/>
        <rFont val="Arial"/>
        <family val="2"/>
      </rPr>
      <t xml:space="preserve"> 3 X (SD</t>
    </r>
    <r>
      <rPr>
        <vertAlign val="subscript"/>
        <sz val="11"/>
        <rFont val="Arial"/>
        <family val="2"/>
      </rPr>
      <t>b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+ SD</t>
    </r>
    <r>
      <rPr>
        <vertAlign val="subscript"/>
        <sz val="11"/>
        <rFont val="Arial"/>
        <family val="2"/>
      </rPr>
      <t>s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  <r>
      <rPr>
        <vertAlign val="superscript"/>
        <sz val="11"/>
        <rFont val="Arial"/>
        <family val="2"/>
      </rPr>
      <t>1/2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where </t>
    </r>
    <r>
      <rPr>
        <sz val="11"/>
        <rFont val="Arial"/>
        <family val="2"/>
      </rPr>
      <t>SD</t>
    </r>
    <r>
      <rPr>
        <vertAlign val="subscript"/>
        <sz val="11"/>
        <rFont val="Arial"/>
        <family val="2"/>
      </rPr>
      <t>b</t>
    </r>
    <r>
      <rPr>
        <sz val="9"/>
        <rFont val="Arial"/>
        <family val="2"/>
      </rPr>
      <t xml:space="preserve"> = standard deviation of field blanks (n = 8) and </t>
    </r>
  </si>
  <si>
    <t>Cu</t>
  </si>
  <si>
    <t>22.76 +/- 0.31</t>
  </si>
  <si>
    <t>L</t>
  </si>
  <si>
    <t>Blk 1</t>
  </si>
  <si>
    <t>Blk 2</t>
  </si>
  <si>
    <t>Blk 3</t>
  </si>
  <si>
    <r>
      <t xml:space="preserve">  </t>
    </r>
    <r>
      <rPr>
        <sz val="9"/>
        <rFont val="Arial"/>
        <family val="2"/>
      </rPr>
      <t>ICVS = 15ppb for Ni,Cu; 200ppb for Zn, and 4ppb for Cd.</t>
    </r>
  </si>
  <si>
    <t>(ng/mL)</t>
  </si>
  <si>
    <r>
      <t>b</t>
    </r>
    <r>
      <rPr>
        <sz val="9"/>
        <rFont val="Arial"/>
        <family val="2"/>
      </rPr>
      <t xml:space="preserve">Mean Conc. = the mean solution concentration of the procedural blanks for a block, n = 3 and individual reagent blanks; units ng/mL.  </t>
    </r>
  </si>
  <si>
    <t>Lab</t>
  </si>
  <si>
    <t>Day</t>
  </si>
  <si>
    <t xml:space="preserve">     control sample in the ICP-MS quantitative analysis of diluter water from</t>
  </si>
  <si>
    <t xml:space="preserve"> &lt; 0.025</t>
  </si>
  <si>
    <t>C-Filter Blank</t>
  </si>
  <si>
    <t>C-Cu-0</t>
  </si>
  <si>
    <t>C-Cu-0.5</t>
  </si>
  <si>
    <t>C-Cu-1.0</t>
  </si>
  <si>
    <t>C-Cu-2.0</t>
  </si>
  <si>
    <t>C-Cu-4.0</t>
  </si>
  <si>
    <t>C-Cu-8.0</t>
  </si>
  <si>
    <t>C-Zn-0</t>
  </si>
  <si>
    <t>C-Zn-25</t>
  </si>
  <si>
    <t>C-Zn-50</t>
  </si>
  <si>
    <t>C-Zn-100</t>
  </si>
  <si>
    <t>C-Zn-200</t>
  </si>
  <si>
    <t>C-Zn-400</t>
  </si>
  <si>
    <t>C-Cd-0</t>
  </si>
  <si>
    <t>C-Cd-0.75</t>
  </si>
  <si>
    <t>C-Cd-1.5</t>
  </si>
  <si>
    <t>C-Cd-3.0</t>
  </si>
  <si>
    <t>C-Cd-6.0</t>
  </si>
  <si>
    <t>C-Cd-12.0</t>
  </si>
  <si>
    <t>C-Pb-0</t>
  </si>
  <si>
    <t>C-Pb-5</t>
  </si>
  <si>
    <t>C-Pb-10</t>
  </si>
  <si>
    <t>C-Pb-20</t>
  </si>
  <si>
    <t>C-Pb-40</t>
  </si>
  <si>
    <t>C-Pb-80</t>
  </si>
  <si>
    <t>C-Cu-2.0 Duplicate</t>
  </si>
  <si>
    <t>C-Zn-100 Duplicate</t>
  </si>
  <si>
    <t>C-Cd-3.0 Duplicate</t>
  </si>
  <si>
    <t>C-Pb-20 Duplicate</t>
  </si>
  <si>
    <t>C-Cu-0 unfiltered</t>
  </si>
  <si>
    <t>C-Cu-MedLo unfiltered</t>
  </si>
  <si>
    <t>C-Zn-0 unfiltered</t>
  </si>
  <si>
    <t>C-Zn-MedLo unfiltered</t>
  </si>
  <si>
    <t>C-Cd-0 unfiltered</t>
  </si>
  <si>
    <t>C-Cd-MedLo unfiltered</t>
  </si>
  <si>
    <t>C-Pb-0 unfiltered</t>
  </si>
  <si>
    <t>C-Pb-MedLo unfiltered</t>
  </si>
  <si>
    <t xml:space="preserve">   &lt; 0.04</t>
  </si>
  <si>
    <t xml:space="preserve">  &lt; 0.025</t>
  </si>
  <si>
    <t>---</t>
  </si>
  <si>
    <r>
      <t>NIST 1643e</t>
    </r>
    <r>
      <rPr>
        <vertAlign val="superscript"/>
        <sz val="10"/>
        <rFont val="Arial"/>
        <family val="2"/>
      </rPr>
      <t>b</t>
    </r>
  </si>
  <si>
    <r>
      <t>Spex ICS -1</t>
    </r>
    <r>
      <rPr>
        <vertAlign val="superscript"/>
        <sz val="10"/>
        <rFont val="Arial"/>
        <family val="2"/>
      </rPr>
      <t>c</t>
    </r>
  </si>
  <si>
    <r>
      <t>NIST 1640a</t>
    </r>
    <r>
      <rPr>
        <vertAlign val="superscript"/>
        <sz val="10"/>
        <rFont val="Arial"/>
        <family val="2"/>
      </rPr>
      <t>d</t>
    </r>
  </si>
  <si>
    <t>51247 - Analytical</t>
  </si>
  <si>
    <t>51260 - Analytical</t>
  </si>
  <si>
    <t>51265 - Analytical</t>
  </si>
  <si>
    <r>
      <t>c</t>
    </r>
    <r>
      <rPr>
        <sz val="9"/>
        <rFont val="Arial"/>
        <family val="2"/>
      </rPr>
      <t>Zn conc adjusted to 100ppb and Pb 10ppb in 10X diluted solution; Indigenous Zn</t>
    </r>
  </si>
  <si>
    <r>
      <t xml:space="preserve">   </t>
    </r>
    <r>
      <rPr>
        <sz val="9"/>
        <rFont val="Arial"/>
        <family val="2"/>
      </rPr>
      <t xml:space="preserve">  interference check.</t>
    </r>
  </si>
  <si>
    <t xml:space="preserve">   and Pb concentrations too low in 10X diluted AB solution for an accurate </t>
  </si>
  <si>
    <t>A-Filter Blank</t>
  </si>
  <si>
    <t>A-Cu-0ppb unfiltered</t>
  </si>
  <si>
    <t>A-Cu-0ppb Control</t>
  </si>
  <si>
    <t>A-Cu-1.56ppb Low</t>
  </si>
  <si>
    <t>A-Cu-3.125ppb Med-Low</t>
  </si>
  <si>
    <t>A-Cu-6.25ppb Med</t>
  </si>
  <si>
    <t>DUP-A-Cu-6.25ppb Med</t>
  </si>
  <si>
    <t>A-Cu-12.5ppb Med-Hi</t>
  </si>
  <si>
    <t>A-Cu-25ppb Hi</t>
  </si>
  <si>
    <t>A-Zn-0ppb unfiltered</t>
  </si>
  <si>
    <t>A-Zn-0ppb Control</t>
  </si>
  <si>
    <t>A-Zn-31.25ppb Low</t>
  </si>
  <si>
    <t>A-Zn-62.5ppb Med-Low</t>
  </si>
  <si>
    <t>A-Zn-125ppb Med</t>
  </si>
  <si>
    <t>DUP-A-Zn-125ppb Med</t>
  </si>
  <si>
    <t>A-Zn-250ppb Med-Hi</t>
  </si>
  <si>
    <t>A-Zn-500ppb Hi</t>
  </si>
  <si>
    <t>A-Cd-0ppb unfiltered</t>
  </si>
  <si>
    <t>A-Cd-0ppb Control</t>
  </si>
  <si>
    <t>A-Cd-3.125ppb Low</t>
  </si>
  <si>
    <t>A-Cd-6.25ppb Med-Low</t>
  </si>
  <si>
    <t>A-Cd 12.5ppb Med</t>
  </si>
  <si>
    <t>DUP-A-Cd 12.5ppb Med</t>
  </si>
  <si>
    <t>A-Cd 25ppb Med-Hi</t>
  </si>
  <si>
    <t>A-Cd 50ppb Hi</t>
  </si>
  <si>
    <t>C-Cu-0ppb</t>
  </si>
  <si>
    <t>C-Cu-0.5ppb</t>
  </si>
  <si>
    <t>C-Cu-1.0ppb</t>
  </si>
  <si>
    <t>C-Cu-2.0ppb</t>
  </si>
  <si>
    <t>C-Cu-4.ppb</t>
  </si>
  <si>
    <t>C-Cu-8.0ppb</t>
  </si>
  <si>
    <t>C-Zn-400ppb</t>
  </si>
  <si>
    <t>C-Cd-12ppb</t>
  </si>
  <si>
    <t>C-Pb-80ppb</t>
  </si>
  <si>
    <t xml:space="preserve">     &lt; 0.024</t>
  </si>
  <si>
    <t xml:space="preserve">   &lt; 0.025</t>
  </si>
  <si>
    <t xml:space="preserve">     &lt; 0.077</t>
  </si>
  <si>
    <t>51301 - Analytical</t>
  </si>
  <si>
    <t>51310 - Analytical</t>
  </si>
  <si>
    <t>51319 - Analytical</t>
  </si>
  <si>
    <r>
      <t>Zn</t>
    </r>
    <r>
      <rPr>
        <vertAlign val="superscript"/>
        <sz val="10"/>
        <rFont val="Arial"/>
        <family val="2"/>
      </rPr>
      <t>c</t>
    </r>
  </si>
  <si>
    <t>A-Zn-0ppb</t>
  </si>
  <si>
    <t>A-Cd-12.5ppb Med</t>
  </si>
  <si>
    <t>DUP-A-Cd-12.5ppb Med</t>
  </si>
  <si>
    <t>A-Cd-50ppb Hi</t>
  </si>
  <si>
    <t>A-Cd-25ppb Med-Hi</t>
  </si>
  <si>
    <t>A-Zn 0ppb unfiltered</t>
  </si>
  <si>
    <t>A-Cd 0ppb unfiltered</t>
  </si>
  <si>
    <t>A-Cu-4.7ppb Low</t>
  </si>
  <si>
    <t>A-Cu-9.4ppb Med-Low</t>
  </si>
  <si>
    <t>A-Cu-18.75ppb Med</t>
  </si>
  <si>
    <t>DUP-A-Cu-18.75ppb Med</t>
  </si>
  <si>
    <t>A-Cu-37.5ppb Med-Hi</t>
  </si>
  <si>
    <t>A-Cu-75ppb Hi</t>
  </si>
  <si>
    <t>A-Zn-93.75ppb Low</t>
  </si>
  <si>
    <t>A-Zn-187.5ppb Med-Low</t>
  </si>
  <si>
    <t>A-Zn-375ppb Med</t>
  </si>
  <si>
    <t>DUP-A-Zn-375ppb Med</t>
  </si>
  <si>
    <t>A-Zn-750ppb Med-Hi</t>
  </si>
  <si>
    <t>A-Zn-1500ppb Hi</t>
  </si>
  <si>
    <t>A-Cd-12.5ppb Low</t>
  </si>
  <si>
    <t>A-Cd-25ppb Med-Low</t>
  </si>
  <si>
    <t>A-Cd-50ppb Med</t>
  </si>
  <si>
    <t>DUP-A-Cd-50ppb Med</t>
  </si>
  <si>
    <t>A-Cd-100ppb Med-Hi</t>
  </si>
  <si>
    <t>A-Cd-200ppb Hi</t>
  </si>
  <si>
    <t xml:space="preserve">     &lt; 0.067</t>
  </si>
  <si>
    <t xml:space="preserve">       &lt; 1.5</t>
  </si>
  <si>
    <t xml:space="preserve">       &lt; 0.8</t>
  </si>
  <si>
    <t xml:space="preserve">       &lt; 0.2</t>
  </si>
  <si>
    <t xml:space="preserve">       &lt; 0.014</t>
  </si>
  <si>
    <t xml:space="preserve">       &lt; 0.024</t>
  </si>
  <si>
    <t xml:space="preserve">      &lt; 0.013</t>
  </si>
  <si>
    <t xml:space="preserve">     &lt; 0.014</t>
  </si>
  <si>
    <t>A-Cu-Stock 150mg/L</t>
  </si>
  <si>
    <t>A-Zn-Stock 3150mg/L</t>
  </si>
  <si>
    <t>A-Cd-Stock 400mg/L</t>
  </si>
  <si>
    <t>Run #10</t>
  </si>
  <si>
    <t>51219 - Analytical</t>
  </si>
  <si>
    <t>51226 - Analytical</t>
  </si>
  <si>
    <t>51387 - Analytical</t>
  </si>
  <si>
    <t>51396 - Analytical</t>
  </si>
  <si>
    <t xml:space="preserve">     &lt; 0.087</t>
  </si>
  <si>
    <t xml:space="preserve">     &lt; 0.019</t>
  </si>
  <si>
    <t xml:space="preserve">       &lt; 0.009</t>
  </si>
  <si>
    <t>C-Cu 0.5</t>
  </si>
  <si>
    <t xml:space="preserve">       &lt; 0.4</t>
  </si>
  <si>
    <t xml:space="preserve">        &lt; 0.009</t>
  </si>
  <si>
    <t>Run #11</t>
  </si>
  <si>
    <t>51337 - Analytical</t>
  </si>
  <si>
    <t>51343 - Analytical</t>
  </si>
  <si>
    <t>51420 - Analytical</t>
  </si>
  <si>
    <t>51426 - Analytical</t>
  </si>
  <si>
    <t>3.992 +/- 0.074</t>
  </si>
  <si>
    <t>12.101 +/- 0.050</t>
  </si>
  <si>
    <t>A-Cd 50ppb Med</t>
  </si>
  <si>
    <t>DUP-A-Cd 50ppb Med</t>
  </si>
  <si>
    <t>A-Cd 100ppb Med-Hi</t>
  </si>
  <si>
    <t>A-Cd 200ppb Hi</t>
  </si>
  <si>
    <t xml:space="preserve">     &lt; 0.044</t>
  </si>
  <si>
    <t xml:space="preserve">       &lt; 0.3</t>
  </si>
  <si>
    <t xml:space="preserve">        &lt; 0.018</t>
  </si>
  <si>
    <t xml:space="preserve">    &lt; 0.036</t>
  </si>
  <si>
    <t>Run #12</t>
  </si>
  <si>
    <t>51454 - Analytical</t>
  </si>
  <si>
    <t>51493 - Analytical</t>
  </si>
  <si>
    <t>51499 - Analytical</t>
  </si>
  <si>
    <t>51463 - Analytical</t>
  </si>
  <si>
    <t xml:space="preserve">      &lt; 0.018</t>
  </si>
  <si>
    <t xml:space="preserve">      &lt; 0.009</t>
  </si>
  <si>
    <t>A-Cu-3.125ppb Low</t>
  </si>
  <si>
    <t>A-Cu-6.25ppb Med-Low</t>
  </si>
  <si>
    <t>A-Cu-12.5ppb Med</t>
  </si>
  <si>
    <t>DUP-A-Cu-12.5ppb Med</t>
  </si>
  <si>
    <t>A-Cu-25ppb Med-Hi</t>
  </si>
  <si>
    <t>A-Cu-50ppb Hi</t>
  </si>
  <si>
    <t>A-Zn 0ppb Control</t>
  </si>
  <si>
    <t>A-Zn 156.25ppb Low</t>
  </si>
  <si>
    <t>A-Zn 312.5ppb Med-Low</t>
  </si>
  <si>
    <t>A-Zn 625ppb Med</t>
  </si>
  <si>
    <t>DUP-A-Zn 625ppb Med</t>
  </si>
  <si>
    <t>A-Zn 1250ppb Med-Hi</t>
  </si>
  <si>
    <t>A-Zn-2500ppb Hi</t>
  </si>
  <si>
    <t>A-Cd 0ppb Control</t>
  </si>
  <si>
    <t>A-Cd 25ppb Low</t>
  </si>
  <si>
    <t>A-Cd 50ppb Med-Low</t>
  </si>
  <si>
    <t>A-Cd 100ppb Med</t>
  </si>
  <si>
    <t>DUP-A-Cd 100ppb Med</t>
  </si>
  <si>
    <t>A-Cd 200ppb Med-Hi</t>
  </si>
  <si>
    <t>A-Cd 400ppb Hi</t>
  </si>
  <si>
    <t>C-Cu-4.0ppb</t>
  </si>
  <si>
    <t>C-Zn-0ppb</t>
  </si>
  <si>
    <t>C-Zn-25ppb</t>
  </si>
  <si>
    <t>C-Zn-50ppb</t>
  </si>
  <si>
    <t>C-Zn-100ppb</t>
  </si>
  <si>
    <t>C-Zn-200ppb</t>
  </si>
  <si>
    <t>C-Cd-0ppb</t>
  </si>
  <si>
    <t>C-Cd-0.75ppb</t>
  </si>
  <si>
    <t>C-Cd-1.5ppb</t>
  </si>
  <si>
    <t>C-Cd-3.0ppb</t>
  </si>
  <si>
    <t>C-Cd-6.0ppb</t>
  </si>
  <si>
    <t>C-Pb-0ppb</t>
  </si>
  <si>
    <t>C-Pb-5ppb</t>
  </si>
  <si>
    <t>C-Pb-10ppb</t>
  </si>
  <si>
    <t>C-Pb-20ppb</t>
  </si>
  <si>
    <t>C-Pb-40ppb</t>
  </si>
  <si>
    <t>C-Cu-2ppb duplicate</t>
  </si>
  <si>
    <t>C-Zn-100ppb duplicate</t>
  </si>
  <si>
    <t>C-Cd-3ppb duplicate</t>
  </si>
  <si>
    <t>C-Pb-20ppb duplicate</t>
  </si>
  <si>
    <t>C-Cu-2ppb</t>
  </si>
  <si>
    <t>C-Cd-3ppb</t>
  </si>
  <si>
    <t xml:space="preserve">    &lt; 0.031</t>
  </si>
  <si>
    <t xml:space="preserve">     &lt; 0.061</t>
  </si>
  <si>
    <t>51510 - Analytical</t>
  </si>
  <si>
    <t>51517 - Analytical</t>
  </si>
  <si>
    <t>51544 - Analytical</t>
  </si>
  <si>
    <t>51552 - Analytical</t>
  </si>
  <si>
    <t xml:space="preserve">       &lt; 0.018</t>
  </si>
  <si>
    <t>Acute</t>
  </si>
  <si>
    <t>Chronic</t>
  </si>
  <si>
    <t xml:space="preserve">      &lt; 0.014</t>
  </si>
  <si>
    <t xml:space="preserve">     &lt; 0.04</t>
  </si>
  <si>
    <t xml:space="preserve">    &lt; 0.025</t>
  </si>
  <si>
    <t xml:space="preserve">    &lt; 0.019</t>
  </si>
  <si>
    <t>Conc. (ppb)</t>
  </si>
  <si>
    <t>Meas. Conc.</t>
  </si>
  <si>
    <t>(n=3)</t>
  </si>
  <si>
    <t>A-Zn-Stock 1050mg/L</t>
  </si>
  <si>
    <t>A-Cu-Stock 97.3mg/L</t>
  </si>
  <si>
    <t>A-Cd-Stock 759.2mg/L</t>
  </si>
  <si>
    <t>A-Zn-156.25ppb Low</t>
  </si>
  <si>
    <t>A-Zn-312.5ppb Med-Low</t>
  </si>
  <si>
    <t>A-Zn-625ppb Med</t>
  </si>
  <si>
    <t>DUP-A-Zn-625ppb Med</t>
  </si>
  <si>
    <t>A-Zn-1250ppb Med-Hi</t>
  </si>
  <si>
    <t>A-Cd-25ppb Low</t>
  </si>
  <si>
    <t>A-Cd-50ppb Med-Low</t>
  </si>
  <si>
    <t xml:space="preserve">        &lt; 0.01</t>
  </si>
  <si>
    <t xml:space="preserve">       &lt; 0.010</t>
  </si>
  <si>
    <t xml:space="preserve">     &lt; 0.034</t>
  </si>
  <si>
    <t>51645 - Analytical</t>
  </si>
  <si>
    <t>51654 - Analytical</t>
  </si>
  <si>
    <t xml:space="preserve">   &lt; 0.019</t>
  </si>
  <si>
    <t xml:space="preserve">      &lt; 0.2</t>
  </si>
  <si>
    <t xml:space="preserve">      &lt; 0.017</t>
  </si>
  <si>
    <t xml:space="preserve">   &lt; 0.031</t>
  </si>
  <si>
    <t xml:space="preserve">  &lt; 0.031</t>
  </si>
  <si>
    <t xml:space="preserve">     &lt; 0.017</t>
  </si>
  <si>
    <t xml:space="preserve">      &lt; 0.4</t>
  </si>
  <si>
    <t xml:space="preserve">    &lt; 0.087</t>
  </si>
  <si>
    <t xml:space="preserve">  &lt; 0.2</t>
  </si>
  <si>
    <t>51675 - Analytical</t>
  </si>
  <si>
    <t>51693 - Analytical</t>
  </si>
  <si>
    <t>A-Zn-Stock-1050mg/L</t>
  </si>
  <si>
    <t>A-Cu-Stock-97.3mg/L</t>
  </si>
  <si>
    <t>A-Cd-Stock-759mg/L</t>
  </si>
  <si>
    <t xml:space="preserve">       &lt; 0.033</t>
  </si>
  <si>
    <t xml:space="preserve">       &lt; 1.2</t>
  </si>
  <si>
    <t xml:space="preserve">     &lt; 0.084</t>
  </si>
  <si>
    <t xml:space="preserve">     &lt; 0.008</t>
  </si>
  <si>
    <t>C-S2-Cu-0</t>
  </si>
  <si>
    <t>C-S2-Cu-0.5</t>
  </si>
  <si>
    <t>C-S2-Cu-1.0</t>
  </si>
  <si>
    <t>C-S2-Cu-2.0</t>
  </si>
  <si>
    <t>C-S2-Cu-2.0 Duplicate</t>
  </si>
  <si>
    <t>C-S2-Cu-4.0</t>
  </si>
  <si>
    <t>C-S2-Cu-8.0</t>
  </si>
  <si>
    <t>C-S2-Zn-0</t>
  </si>
  <si>
    <t>C-S2-Zn-25</t>
  </si>
  <si>
    <t>C-S2-Zn-50</t>
  </si>
  <si>
    <t>C-S2-Zn-100</t>
  </si>
  <si>
    <t>C-S2-Zn-100 Duplicate</t>
  </si>
  <si>
    <t>C-S2-Zn-200</t>
  </si>
  <si>
    <t>C-S2-Zn-400</t>
  </si>
  <si>
    <t>C-S2-Cd-0</t>
  </si>
  <si>
    <t>C-S2-Cd-0.75</t>
  </si>
  <si>
    <t>C-S2-Cd-1.5</t>
  </si>
  <si>
    <t>C-S2-Cd-3.0</t>
  </si>
  <si>
    <t>C-S2-Cd-3.0 Duplicate</t>
  </si>
  <si>
    <t>C-S2-Cd-6.0</t>
  </si>
  <si>
    <t>C-S2-Cd-12.0</t>
  </si>
  <si>
    <t>C-S2-Pb-0</t>
  </si>
  <si>
    <t>C-S2-Pb-5</t>
  </si>
  <si>
    <t>C-S2-Pb-10</t>
  </si>
  <si>
    <t>C-S2-Pb-20</t>
  </si>
  <si>
    <t>C-S2-Pb-20 Duplicate</t>
  </si>
  <si>
    <t>C-S2-Pb-40</t>
  </si>
  <si>
    <t>C-S2-Pb-80</t>
  </si>
  <si>
    <t xml:space="preserve">    &lt; 0.008</t>
  </si>
  <si>
    <t xml:space="preserve">       &lt; 0.017</t>
  </si>
  <si>
    <t>51853 - Analytical</t>
  </si>
  <si>
    <t>51860 - Analytical</t>
  </si>
  <si>
    <t>51890 - Analytical</t>
  </si>
  <si>
    <t>51897 - Analytical</t>
  </si>
  <si>
    <t xml:space="preserve">    &lt; 0.062</t>
  </si>
  <si>
    <t xml:space="preserve">       &lt; 0.9</t>
  </si>
  <si>
    <t xml:space="preserve">       &lt; 0.045</t>
  </si>
  <si>
    <t xml:space="preserve">     &lt; 0.062</t>
  </si>
  <si>
    <t>51953 - Analytical</t>
  </si>
  <si>
    <t>51962 - Analytical</t>
  </si>
  <si>
    <t>52025 - Analytical</t>
  </si>
  <si>
    <t>52031 - Analytical</t>
  </si>
  <si>
    <t xml:space="preserve">    &lt; 0.068</t>
  </si>
  <si>
    <t xml:space="preserve">       &lt; 0.56</t>
  </si>
  <si>
    <t xml:space="preserve">      &lt; 0.56</t>
  </si>
  <si>
    <t xml:space="preserve">    &lt; 0.013</t>
  </si>
  <si>
    <t xml:space="preserve">     &lt; 0.068</t>
  </si>
  <si>
    <t>A-Cu-12.5ppb Low</t>
  </si>
  <si>
    <t>A-Cu-25ppb Med-Low</t>
  </si>
  <si>
    <t>A-Cu-50ppb Med</t>
  </si>
  <si>
    <t>DUP-A-Cu-50ppb Med</t>
  </si>
  <si>
    <t>A-Cu-100ppb Med-Hi</t>
  </si>
  <si>
    <t>A-Cu-200ppb High</t>
  </si>
  <si>
    <t>A-Zn-312ppb Low</t>
  </si>
  <si>
    <t>A-Zn-625ppb Med-Low</t>
  </si>
  <si>
    <t>A-Zn-1250ppb Med</t>
  </si>
  <si>
    <t>DUP-A-Zn-1250ppb Med</t>
  </si>
  <si>
    <t>A-Zn-2500ppb Med-Hi</t>
  </si>
  <si>
    <t>A-Zn-5000ppb High</t>
  </si>
  <si>
    <t>A-Cd-37.5ppb Low</t>
  </si>
  <si>
    <t>A-Cd-75ppb Med-Low</t>
  </si>
  <si>
    <t>A-Cd-150ppb Med</t>
  </si>
  <si>
    <t>DUP-A-Cd-150ppb Med</t>
  </si>
  <si>
    <t>A-Cd-300ppb Med-Hi</t>
  </si>
  <si>
    <t>A-Cd-600ppb High</t>
  </si>
  <si>
    <t>A-Cu-Stock 740mg/L</t>
  </si>
  <si>
    <t>A-Zn-Stock 3750mg/L</t>
  </si>
  <si>
    <t>A-Cd-Stock 456mg/L</t>
  </si>
  <si>
    <t>A-BE-Cu-Stock 389.2mg/L</t>
  </si>
  <si>
    <t>A-BE-Cu-0ppb Control</t>
  </si>
  <si>
    <t>A-BE-Cu-12.5ppb Low</t>
  </si>
  <si>
    <t>A-BE-Cu-50ppb Med</t>
  </si>
  <si>
    <t>DUP-A-BE-Cu 50ppb Med</t>
  </si>
  <si>
    <t>A-BE-Cu 200ppb High</t>
  </si>
  <si>
    <t xml:space="preserve">      &lt; 0.068</t>
  </si>
  <si>
    <t xml:space="preserve">      &lt; 0.084</t>
  </si>
  <si>
    <t xml:space="preserve">      &lt; 0.062</t>
  </si>
  <si>
    <t xml:space="preserve">      &lt; 0.034</t>
  </si>
  <si>
    <t xml:space="preserve">      &lt; 0.044</t>
  </si>
  <si>
    <t xml:space="preserve">      &lt; 0.077</t>
  </si>
  <si>
    <t xml:space="preserve">      &lt; 0.067</t>
  </si>
  <si>
    <t xml:space="preserve">       &lt; 0.6</t>
  </si>
  <si>
    <t>51992 - Analytical</t>
  </si>
  <si>
    <t>51998 - Analytical</t>
  </si>
  <si>
    <t>52046 - Analytical</t>
  </si>
  <si>
    <t>52053 - Analytical</t>
  </si>
  <si>
    <t>A-Cu-0ppb Control UF</t>
  </si>
  <si>
    <t>Cu-25ppb Med-Low UF</t>
  </si>
  <si>
    <t>Cu-50ppb Med</t>
  </si>
  <si>
    <t>A-DUP-Cu-50ppb Med</t>
  </si>
  <si>
    <t>A-Zn-0ppb Control UF</t>
  </si>
  <si>
    <t>A-Zn-312.5ppb Low</t>
  </si>
  <si>
    <t>A-Zn-625ppb Med-Low UF</t>
  </si>
  <si>
    <t>A-DUP-Zn-1250ppb Med</t>
  </si>
  <si>
    <t>A-Zn-5000ppb Hi</t>
  </si>
  <si>
    <t>A-Cd-0ppb Control UF</t>
  </si>
  <si>
    <t>A-Cd-75ppb Med-Low UF</t>
  </si>
  <si>
    <t>A-DUP-Cd-150ppb Med</t>
  </si>
  <si>
    <t>A-Cd 600ppb High</t>
  </si>
  <si>
    <t>A-BE-Cu 0ppb Control</t>
  </si>
  <si>
    <t>A-BE-Cu 0ppb Control UF</t>
  </si>
  <si>
    <t>A-BE-Cu-12.5 Low</t>
  </si>
  <si>
    <t>A-BE-Cu-12.5 Low UF</t>
  </si>
  <si>
    <t>A-BE-Cu-50 Med</t>
  </si>
  <si>
    <t>A-DUP-BE-Cu-50 Med</t>
  </si>
  <si>
    <t>A-Zn-468.75ppb Low</t>
  </si>
  <si>
    <t>A-Zn-937.5ppb Med-Low</t>
  </si>
  <si>
    <t xml:space="preserve">A-Zn-1875ppb Med </t>
  </si>
  <si>
    <t>A-DUP-Zn-1875ppb Med</t>
  </si>
  <si>
    <t>A-Zn-3750ppb Med-Hi</t>
  </si>
  <si>
    <t>A-Zn-7500ppb High</t>
  </si>
  <si>
    <t>A-Cd-9.375 Low</t>
  </si>
  <si>
    <t>A-Cd-18.75ppb Med-Low</t>
  </si>
  <si>
    <t>A-Cd-37.5ppb Med</t>
  </si>
  <si>
    <t>A-DUP-Cd-37.5ppb Med</t>
  </si>
  <si>
    <t>A-Cd-75ppb Med-Hi</t>
  </si>
  <si>
    <t>A-Cd-150ppb High</t>
  </si>
  <si>
    <t>A-Zn-Stock 5625mg/L</t>
  </si>
  <si>
    <t xml:space="preserve">A-Cd-Stock 570mg/L </t>
  </si>
  <si>
    <t xml:space="preserve">      &lt; 0.11</t>
  </si>
  <si>
    <t xml:space="preserve">       &lt; 0.027</t>
  </si>
  <si>
    <t xml:space="preserve">     &lt; 0.11</t>
  </si>
  <si>
    <t>52117 - Analytical</t>
  </si>
  <si>
    <t>52125 - Analytical</t>
  </si>
  <si>
    <t>52269 - Analytical</t>
  </si>
  <si>
    <t>52283 - Analytical</t>
  </si>
  <si>
    <t xml:space="preserve">      &lt; 0.054</t>
  </si>
  <si>
    <t xml:space="preserve">       &lt; 0.25</t>
  </si>
  <si>
    <t xml:space="preserve">       &lt; 0.01</t>
  </si>
  <si>
    <t>52354 - Analytical</t>
  </si>
  <si>
    <t>52371 - Analytical</t>
  </si>
  <si>
    <t xml:space="preserve"> &lt; 0.05</t>
  </si>
  <si>
    <t>A-Cu-18.75ppb Low</t>
  </si>
  <si>
    <t>A-Cu-37.5ppb Med-Low</t>
  </si>
  <si>
    <t>A-Cu-75ppb Med</t>
  </si>
  <si>
    <t>A-DUP-Cu-75ppb Med</t>
  </si>
  <si>
    <t>A-Cu-150ppb Med-Hi</t>
  </si>
  <si>
    <t>A-Cu-300ppb High</t>
  </si>
  <si>
    <t>A-Zn-625ppb Low</t>
  </si>
  <si>
    <t>A-Zn-1250ppb Med-Low</t>
  </si>
  <si>
    <t>A-Zn-2500ppb Med</t>
  </si>
  <si>
    <t>A-DUP-Zn-2500ppb Med</t>
  </si>
  <si>
    <t>A-Zn-5000ppb Med-High</t>
  </si>
  <si>
    <t>A-Zn-10000ppb High</t>
  </si>
  <si>
    <t>A-Cd-18.75ppb Low</t>
  </si>
  <si>
    <t>A-Cd-37.5ppb Med-Low</t>
  </si>
  <si>
    <t>A-Cd-75ppb Med</t>
  </si>
  <si>
    <t>A-DUP-Cd-75ppb Med</t>
  </si>
  <si>
    <t>A-Cd-150ppb Med-Hi</t>
  </si>
  <si>
    <t>A-Cd-300ppb High</t>
  </si>
  <si>
    <t>A-Cu-Stock 1110mg/L</t>
  </si>
  <si>
    <t>A-Cd-Stock 1140mg/L</t>
  </si>
  <si>
    <t>A-Zn-Stock 7500mg/L</t>
  </si>
  <si>
    <t>A-Cu 0ppb Control UF</t>
  </si>
  <si>
    <t>A-Cu 18.75ppb Low</t>
  </si>
  <si>
    <t>A-Cu-37.5 Med-Low</t>
  </si>
  <si>
    <t>A-Cu-37.5 Med-Low UF</t>
  </si>
  <si>
    <t>A-Cu-75 Med</t>
  </si>
  <si>
    <t>A-DUP-Cu-75 Med</t>
  </si>
  <si>
    <t>A-Zn-1250ppb Med-Low UF</t>
  </si>
  <si>
    <t>A-Zn-5000ppb Med-Hi</t>
  </si>
  <si>
    <t>A-Cd-37.5ppb Med-Low UF</t>
  </si>
  <si>
    <t xml:space="preserve">      &lt; 0.05</t>
  </si>
  <si>
    <t xml:space="preserve">       &lt; 0.17</t>
  </si>
  <si>
    <t xml:space="preserve">     &lt; 0.050</t>
  </si>
  <si>
    <t xml:space="preserve">     &lt; 0.054</t>
  </si>
  <si>
    <t>52473 - Analytical</t>
  </si>
  <si>
    <t>52480 - Analytical</t>
  </si>
  <si>
    <t>52515 - Analytical</t>
  </si>
  <si>
    <t>A-Filter Blank Day 4</t>
  </si>
  <si>
    <t>A-Cu-25ppb Med-Low UF</t>
  </si>
  <si>
    <t>Cu-25ppb Med-Low</t>
  </si>
  <si>
    <t>A-Zn-937.55ppb Med-Low UF</t>
  </si>
  <si>
    <t>A-Zn-1875ppb Med</t>
  </si>
  <si>
    <t>A-Zn-7500ppb Hi</t>
  </si>
  <si>
    <t>A-Cd-9.375ppb Low</t>
  </si>
  <si>
    <t>A-Cd-18.75ppb Med-Low UF</t>
  </si>
  <si>
    <t>A-Cd 150ppb High</t>
  </si>
  <si>
    <r>
      <t>a</t>
    </r>
    <r>
      <rPr>
        <sz val="8"/>
        <rFont val="Arial"/>
        <family val="2"/>
      </rPr>
      <t xml:space="preserve">BID = Block Initiation Date: a date assigned to each member of a group of samples that will identify the sample as a member of the group or "block." </t>
    </r>
  </si>
  <si>
    <r>
      <t>b</t>
    </r>
    <r>
      <rPr>
        <sz val="8"/>
        <rFont val="Arial"/>
        <family val="2"/>
      </rPr>
      <t xml:space="preserve">Mean Conc. = the mean solution concentration of the procedural blanks for a block, n = 3 and individual reagent blanks; units ng/mL.  </t>
    </r>
  </si>
  <si>
    <t>Sample ID</t>
  </si>
  <si>
    <t>Test</t>
  </si>
  <si>
    <t>Table 3-1.  Concentrations of elements in diluter water from chronic sturgeon exposures. --- Continued</t>
  </si>
  <si>
    <t>Number</t>
  </si>
  <si>
    <t xml:space="preserve">Table 3-2.  Concentrations of elements in diluter water from acute sturgeon exposures. --- Continued </t>
  </si>
  <si>
    <t>Table 3-4.    Concentrations of elements in a continuing calibration blank (CCB) and</t>
  </si>
  <si>
    <r>
      <t xml:space="preserve">[ID; identification, Cu, copper; Zn, zinc; Cd, cadmium; Pb, lead; ng, nanograms; mL, milliliter. </t>
    </r>
    <r>
      <rPr>
        <b/>
        <i/>
        <sz val="9"/>
        <rFont val="Arial"/>
        <family val="2"/>
      </rPr>
      <t>Bold and italicized</t>
    </r>
    <r>
      <rPr>
        <sz val="9"/>
        <rFont val="Arial"/>
        <family val="2"/>
      </rPr>
      <t xml:space="preserve"> values are less than the method quantitation limit and have greater relative uncertainty] </t>
    </r>
  </si>
  <si>
    <r>
      <t xml:space="preserve">[ID; identification, Cu, copper; Zn, zinc; Cd, cadmium; ng, nanograms; mL, milliliter. </t>
    </r>
    <r>
      <rPr>
        <b/>
        <i/>
        <sz val="9"/>
        <rFont val="Arial"/>
        <family val="2"/>
      </rPr>
      <t>Bold and italicized</t>
    </r>
    <r>
      <rPr>
        <sz val="9"/>
        <rFont val="Arial"/>
        <family val="2"/>
      </rPr>
      <t xml:space="preserve"> values are less than the method quantitation limit and have greater relative uncertainty] </t>
    </r>
  </si>
  <si>
    <t>A-Zn Med-Low UF</t>
  </si>
  <si>
    <t>A-Cu Med-Low UF</t>
  </si>
  <si>
    <t>A-Cd Med-Low UF</t>
  </si>
  <si>
    <t>A-Cu-9.4ppb UF</t>
  </si>
  <si>
    <t>A-Zn-0ppb UF</t>
  </si>
  <si>
    <t>A-Zn-187.5ppb UF</t>
  </si>
  <si>
    <t>A-Cd-0ppb UF</t>
  </si>
  <si>
    <t>A-Cd-25ppb UF</t>
  </si>
  <si>
    <t>A-Cu-Med-Low UF</t>
  </si>
  <si>
    <t>A-Zn-Med-Low UF</t>
  </si>
  <si>
    <t>A-Cu-9.4ppb Med-Low UF</t>
  </si>
  <si>
    <t>A-Zn-187.5ppb Med-Low UF</t>
  </si>
  <si>
    <t>A-Cd-25ppb Med-Low UF</t>
  </si>
  <si>
    <t>A-Cu-6.25ppb Med-Low UF</t>
  </si>
  <si>
    <t>A-Zn-312.5ppb Med-Low UF</t>
  </si>
  <si>
    <t>A-Cd-50ppb Med-Low UF</t>
  </si>
  <si>
    <t xml:space="preserve">  and chronic exposure studies.</t>
  </si>
  <si>
    <t>determined during ICP-MS analysis of sturgeon exposure water.</t>
  </si>
  <si>
    <t>from sturgeon exposure studies.</t>
  </si>
  <si>
    <t xml:space="preserve">     sturgeon exposure studies.</t>
  </si>
  <si>
    <t xml:space="preserve">Table 3-3.  Concentrations of elements in filter blanks from sturgeon acute </t>
  </si>
  <si>
    <t xml:space="preserve">Table 3-2.  Concentrations of elements in diluter water from sturgeon acute exposures. </t>
  </si>
  <si>
    <t xml:space="preserve">Table 3-1.  Concentrations of elements in diluter water from sturgeon chronic exposures. </t>
  </si>
  <si>
    <t xml:space="preserve">    Results expressed as ng/mL.</t>
  </si>
  <si>
    <t xml:space="preserve"> independent calibration verification standard (ICVS) ran every 10 </t>
  </si>
  <si>
    <t>exposure studies.</t>
  </si>
  <si>
    <t>in the ICP-MS quantitative analysis of diluter water from sturgeon</t>
  </si>
  <si>
    <t xml:space="preserve">samples during water analyses from sturgeon tests. </t>
  </si>
  <si>
    <t>Table 3-4 (continued). Concentrations of elements in a continuing calibration blank</t>
  </si>
  <si>
    <t xml:space="preserve"> (CCB) and independent calibration verification standard (ICVS) ran every 10 </t>
  </si>
  <si>
    <t>Table 3-5 (continued). Recoveries of elements from a reference solution used as a</t>
  </si>
  <si>
    <t xml:space="preserve">Table 3-5.     Recoveries of elements from a reference solution used as a </t>
  </si>
  <si>
    <t xml:space="preserve">Table 3-6 (continued). Recoveries of elements from a low level calibration check </t>
  </si>
  <si>
    <t>Table 3-6.   Recoveries of elements from a low level calibration check</t>
  </si>
  <si>
    <t xml:space="preserve">Table 3-7 (continued). Relative percent difference for  duplicate ICPMS analysis of water samples </t>
  </si>
  <si>
    <t xml:space="preserve">Table 3-7.  Relative percent difference for  duplicate ICPMS analysis of water samples </t>
  </si>
  <si>
    <t>Table 3-8 (continued).  Percent recovery of elements spiked in sturgeon exposure water and analyzed by ICP-MS.</t>
  </si>
  <si>
    <t>Table 3-8.  Percent recovery of elements spiked in sturgeon exposure water and analyzed by ICP-MS.</t>
  </si>
  <si>
    <t>Table 3-9.  Interference check using dilution percent difference during</t>
  </si>
  <si>
    <t xml:space="preserve">  ICP-MS analysis of sturgeon exposure water.</t>
  </si>
  <si>
    <t xml:space="preserve">Table 3-9 (continued).  Interference check using dilution percent difference </t>
  </si>
  <si>
    <t xml:space="preserve">  during ICP-MS analysis of sturgeon exposure water.</t>
  </si>
  <si>
    <r>
      <t>Table 3-10 (continued). Recovery of elements in an interference check</t>
    </r>
    <r>
      <rPr>
        <b/>
        <vertAlign val="superscript"/>
        <sz val="12"/>
        <rFont val="Arial"/>
        <family val="2"/>
      </rPr>
      <t>a</t>
    </r>
    <r>
      <rPr>
        <b/>
        <sz val="12"/>
        <rFont val="Arial"/>
        <family val="2"/>
      </rPr>
      <t xml:space="preserve"> </t>
    </r>
  </si>
  <si>
    <r>
      <t>Table 3-10.  Recovery of elements from an interference check</t>
    </r>
    <r>
      <rPr>
        <b/>
        <vertAlign val="superscript"/>
        <sz val="12"/>
        <rFont val="Arial"/>
        <family val="2"/>
      </rPr>
      <t xml:space="preserve">a </t>
    </r>
  </si>
  <si>
    <t>Table 3-11 (continued).   Mean blank equivalent concentrations (BEC) of Cu, Zn, Cd, and Pb for reagent blanks analyzed with sturgeon exposure water.</t>
  </si>
  <si>
    <t>Table 3-11.   Mean blank equivalent concentrations (BEC) of Cu, Zn, Cd, and Pb for reagent blanks analyzed with sturgeon exposure water.</t>
  </si>
  <si>
    <t>Table 3-12.  Method detection and quantitation limits for Cu, Zn, Cd, and Pb analyzed with sturgeon exposure water.</t>
  </si>
  <si>
    <t>Table 3-12 (continued).  Method detection and quantitation limits for Cu, Zn, Cd, and Pb analyzed with sturgeon exposure water.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</si>
</sst>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???0."/>
    <numFmt numFmtId="165" formatCode="?0."/>
    <numFmt numFmtId="166" formatCode="?0.0"/>
    <numFmt numFmtId="167" formatCode="?0.000"/>
    <numFmt numFmtId="168" formatCode="?0.00"/>
    <numFmt numFmtId="169" formatCode="??0.00"/>
    <numFmt numFmtId="170" formatCode="0.000"/>
    <numFmt numFmtId="171" formatCode="????0.0"/>
    <numFmt numFmtId="172" formatCode="0.0"/>
    <numFmt numFmtId="173" formatCode="0.00000"/>
    <numFmt numFmtId="174" formatCode="??0."/>
    <numFmt numFmtId="175" formatCode="???0.0"/>
    <numFmt numFmtId="176" formatCode="????0.00"/>
    <numFmt numFmtId="177" formatCode="???0.00"/>
    <numFmt numFmtId="178" formatCode="??0.0"/>
    <numFmt numFmtId="179" formatCode="mm/dd/yy"/>
    <numFmt numFmtId="180" formatCode="???0.000"/>
    <numFmt numFmtId="181" formatCode="??0.000"/>
    <numFmt numFmtId="182" formatCode="0.??????"/>
    <numFmt numFmtId="183" formatCode="mm/dd/yy;@"/>
    <numFmt numFmtId="184" formatCode="????0.0000"/>
    <numFmt numFmtId="185" formatCode="??????0.000000"/>
    <numFmt numFmtId="186" formatCode="??????0."/>
    <numFmt numFmtId="187" formatCode="?????0."/>
    <numFmt numFmtId="188" formatCode="???????0."/>
    <numFmt numFmtId="189" formatCode="??0.0000"/>
    <numFmt numFmtId="190" formatCode="?????0.000"/>
    <numFmt numFmtId="191" formatCode="?????0.00000"/>
    <numFmt numFmtId="192" formatCode="?0.0000"/>
    <numFmt numFmtId="193" formatCode="???0.0000"/>
    <numFmt numFmtId="194" formatCode="????0."/>
    <numFmt numFmtId="195" formatCode="???????0.0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vertAlign val="superscript"/>
      <sz val="9"/>
      <name val="Arial"/>
      <family val="2"/>
    </font>
    <font>
      <vertAlign val="subscript"/>
      <sz val="9"/>
      <name val="Arial"/>
      <family val="2"/>
    </font>
    <font>
      <b/>
      <vertAlign val="superscript"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10" xfId="0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79" fontId="0" fillId="0" borderId="0" xfId="0" applyNumberFormat="1" applyAlignment="1">
      <alignment horizontal="center"/>
    </xf>
    <xf numFmtId="14" fontId="0" fillId="0" borderId="10" xfId="0" applyNumberFormat="1" applyBorder="1" applyAlignment="1">
      <alignment horizontal="center"/>
    </xf>
    <xf numFmtId="170" fontId="0" fillId="0" borderId="10" xfId="0" applyNumberFormat="1" applyBorder="1" applyAlignment="1">
      <alignment horizontal="center"/>
    </xf>
    <xf numFmtId="174" fontId="0" fillId="0" borderId="10" xfId="0" applyNumberFormat="1" applyBorder="1" applyAlignment="1">
      <alignment horizontal="center"/>
    </xf>
    <xf numFmtId="173" fontId="0" fillId="0" borderId="10" xfId="0" applyNumberFormat="1" applyBorder="1" applyAlignment="1">
      <alignment horizontal="center"/>
    </xf>
    <xf numFmtId="172" fontId="0" fillId="0" borderId="10" xfId="0" applyNumberFormat="1" applyBorder="1" applyAlignment="1">
      <alignment horizontal="center"/>
    </xf>
    <xf numFmtId="173" fontId="0" fillId="0" borderId="10" xfId="0" applyNumberFormat="1" applyBorder="1"/>
    <xf numFmtId="174" fontId="0" fillId="0" borderId="0" xfId="0" applyNumberFormat="1" applyAlignment="1">
      <alignment horizontal="center"/>
    </xf>
    <xf numFmtId="175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72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4" fontId="0" fillId="0" borderId="10" xfId="0" applyNumberFormat="1" applyBorder="1"/>
    <xf numFmtId="182" fontId="0" fillId="0" borderId="10" xfId="0" applyNumberFormat="1" applyBorder="1" applyAlignment="1">
      <alignment horizontal="center"/>
    </xf>
    <xf numFmtId="173" fontId="0" fillId="0" borderId="0" xfId="0" applyNumberFormat="1" applyAlignment="1">
      <alignment horizontal="center"/>
    </xf>
    <xf numFmtId="180" fontId="0" fillId="0" borderId="0" xfId="0" applyNumberFormat="1" applyAlignment="1">
      <alignment horizontal="center"/>
    </xf>
    <xf numFmtId="174" fontId="0" fillId="0" borderId="0" xfId="0" applyNumberFormat="1" applyBorder="1" applyAlignment="1">
      <alignment horizontal="center"/>
    </xf>
    <xf numFmtId="0" fontId="5" fillId="0" borderId="0" xfId="0" applyFont="1"/>
    <xf numFmtId="164" fontId="0" fillId="0" borderId="10" xfId="0" applyNumberFormat="1" applyBorder="1" applyAlignment="1">
      <alignment horizontal="center"/>
    </xf>
    <xf numFmtId="177" fontId="0" fillId="0" borderId="10" xfId="0" applyNumberFormat="1" applyBorder="1" applyAlignment="1">
      <alignment horizontal="left"/>
    </xf>
    <xf numFmtId="168" fontId="0" fillId="0" borderId="10" xfId="0" applyNumberFormat="1" applyBorder="1" applyAlignment="1">
      <alignment horizontal="left"/>
    </xf>
    <xf numFmtId="0" fontId="5" fillId="0" borderId="10" xfId="0" applyFont="1" applyBorder="1"/>
    <xf numFmtId="177" fontId="0" fillId="0" borderId="0" xfId="0" applyNumberFormat="1" applyBorder="1" applyAlignment="1">
      <alignment horizontal="left"/>
    </xf>
    <xf numFmtId="168" fontId="0" fillId="0" borderId="0" xfId="0" applyNumberFormat="1" applyBorder="1" applyAlignment="1">
      <alignment horizontal="left"/>
    </xf>
    <xf numFmtId="0" fontId="5" fillId="0" borderId="0" xfId="0" applyFont="1" applyBorder="1"/>
    <xf numFmtId="164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179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12" fillId="0" borderId="0" xfId="0" applyFont="1"/>
    <xf numFmtId="164" fontId="0" fillId="0" borderId="10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77" fontId="0" fillId="0" borderId="0" xfId="0" applyNumberFormat="1" applyAlignment="1">
      <alignment horizontal="left"/>
    </xf>
    <xf numFmtId="168" fontId="0" fillId="0" borderId="0" xfId="0" applyNumberFormat="1" applyAlignment="1">
      <alignment horizontal="left"/>
    </xf>
    <xf numFmtId="0" fontId="0" fillId="0" borderId="10" xfId="0" applyBorder="1" applyAlignment="1"/>
    <xf numFmtId="0" fontId="0" fillId="0" borderId="0" xfId="0" applyBorder="1" applyAlignment="1"/>
    <xf numFmtId="165" fontId="0" fillId="0" borderId="10" xfId="0" applyNumberFormat="1" applyBorder="1" applyAlignment="1">
      <alignment horizontal="center"/>
    </xf>
    <xf numFmtId="178" fontId="0" fillId="0" borderId="0" xfId="0" applyNumberFormat="1" applyBorder="1" applyAlignment="1">
      <alignment horizontal="center"/>
    </xf>
    <xf numFmtId="14" fontId="0" fillId="0" borderId="0" xfId="0" applyNumberFormat="1"/>
    <xf numFmtId="181" fontId="0" fillId="0" borderId="0" xfId="0" applyNumberFormat="1" applyAlignment="1">
      <alignment horizontal="center"/>
    </xf>
    <xf numFmtId="179" fontId="0" fillId="0" borderId="10" xfId="0" applyNumberFormat="1" applyBorder="1" applyAlignment="1">
      <alignment horizontal="center"/>
    </xf>
    <xf numFmtId="180" fontId="0" fillId="0" borderId="10" xfId="0" applyNumberFormat="1" applyBorder="1" applyAlignment="1">
      <alignment horizontal="center"/>
    </xf>
    <xf numFmtId="14" fontId="0" fillId="0" borderId="0" xfId="0" applyNumberFormat="1" applyAlignment="1">
      <alignment horizontal="left"/>
    </xf>
    <xf numFmtId="173" fontId="0" fillId="0" borderId="0" xfId="0" applyNumberFormat="1" applyBorder="1" applyAlignment="1">
      <alignment horizontal="center"/>
    </xf>
    <xf numFmtId="176" fontId="0" fillId="0" borderId="0" xfId="0" applyNumberFormat="1" applyBorder="1" applyAlignment="1">
      <alignment horizontal="center"/>
    </xf>
    <xf numFmtId="175" fontId="0" fillId="0" borderId="0" xfId="0" applyNumberFormat="1" applyBorder="1" applyAlignment="1">
      <alignment horizontal="center"/>
    </xf>
    <xf numFmtId="178" fontId="0" fillId="0" borderId="0" xfId="0" applyNumberFormat="1" applyAlignment="1">
      <alignment horizontal="center"/>
    </xf>
    <xf numFmtId="183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left"/>
    </xf>
    <xf numFmtId="14" fontId="12" fillId="0" borderId="0" xfId="0" applyNumberFormat="1" applyFont="1" applyAlignment="1">
      <alignment horizontal="left"/>
    </xf>
    <xf numFmtId="175" fontId="0" fillId="0" borderId="10" xfId="0" applyNumberFormat="1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178" fontId="0" fillId="0" borderId="10" xfId="0" applyNumberFormat="1" applyBorder="1" applyAlignment="1">
      <alignment horizontal="center"/>
    </xf>
    <xf numFmtId="0" fontId="12" fillId="0" borderId="0" xfId="0" applyFont="1" applyAlignment="1">
      <alignment horizontal="center"/>
    </xf>
    <xf numFmtId="183" fontId="1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14" fontId="0" fillId="0" borderId="0" xfId="0" applyNumberFormat="1" applyBorder="1"/>
    <xf numFmtId="0" fontId="9" fillId="0" borderId="0" xfId="0" applyFont="1"/>
    <xf numFmtId="49" fontId="0" fillId="0" borderId="0" xfId="0" applyNumberFormat="1" applyAlignment="1">
      <alignment horizontal="center"/>
    </xf>
    <xf numFmtId="183" fontId="0" fillId="0" borderId="0" xfId="0" applyNumberFormat="1" applyBorder="1" applyAlignment="1">
      <alignment horizontal="center"/>
    </xf>
    <xf numFmtId="171" fontId="0" fillId="0" borderId="0" xfId="0" applyNumberFormat="1" applyBorder="1" applyAlignment="1">
      <alignment horizontal="center"/>
    </xf>
    <xf numFmtId="167" fontId="0" fillId="0" borderId="0" xfId="0" quotePrefix="1" applyNumberFormat="1" applyAlignment="1">
      <alignment horizontal="center"/>
    </xf>
    <xf numFmtId="2" fontId="0" fillId="0" borderId="0" xfId="0" quotePrefix="1" applyNumberFormat="1" applyAlignment="1">
      <alignment horizontal="center"/>
    </xf>
    <xf numFmtId="2" fontId="13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175" fontId="13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183" fontId="13" fillId="0" borderId="0" xfId="0" applyNumberFormat="1" applyFont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184" fontId="0" fillId="0" borderId="0" xfId="0" applyNumberForma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quotePrefix="1" applyFont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185" fontId="0" fillId="0" borderId="0" xfId="0" applyNumberFormat="1" applyAlignment="1">
      <alignment horizontal="center"/>
    </xf>
    <xf numFmtId="186" fontId="0" fillId="0" borderId="0" xfId="0" applyNumberFormat="1" applyAlignment="1">
      <alignment horizontal="center"/>
    </xf>
    <xf numFmtId="169" fontId="14" fillId="0" borderId="0" xfId="0" applyNumberFormat="1" applyFon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13" fillId="0" borderId="0" xfId="0" quotePrefix="1" applyNumberFormat="1" applyFont="1" applyAlignment="1">
      <alignment horizontal="center"/>
    </xf>
    <xf numFmtId="171" fontId="0" fillId="0" borderId="0" xfId="0" applyNumberFormat="1" applyAlignment="1">
      <alignment horizontal="center"/>
    </xf>
    <xf numFmtId="187" fontId="0" fillId="0" borderId="0" xfId="0" applyNumberFormat="1" applyAlignment="1">
      <alignment horizontal="left"/>
    </xf>
    <xf numFmtId="188" fontId="0" fillId="0" borderId="0" xfId="0" applyNumberFormat="1" applyAlignment="1">
      <alignment horizontal="left"/>
    </xf>
    <xf numFmtId="171" fontId="14" fillId="0" borderId="0" xfId="0" applyNumberFormat="1" applyFont="1" applyAlignment="1">
      <alignment horizontal="center"/>
    </xf>
    <xf numFmtId="176" fontId="13" fillId="0" borderId="0" xfId="0" applyNumberFormat="1" applyFont="1" applyAlignment="1">
      <alignment horizontal="center"/>
    </xf>
    <xf numFmtId="189" fontId="0" fillId="0" borderId="0" xfId="0" applyNumberFormat="1" applyAlignment="1">
      <alignment horizontal="center"/>
    </xf>
    <xf numFmtId="191" fontId="0" fillId="0" borderId="0" xfId="0" applyNumberFormat="1" applyAlignment="1">
      <alignment horizontal="center"/>
    </xf>
    <xf numFmtId="192" fontId="0" fillId="0" borderId="0" xfId="0" applyNumberFormat="1" applyAlignment="1">
      <alignment horizontal="center"/>
    </xf>
    <xf numFmtId="171" fontId="14" fillId="0" borderId="0" xfId="0" applyNumberFormat="1" applyFont="1" applyBorder="1" applyAlignment="1">
      <alignment horizontal="center"/>
    </xf>
    <xf numFmtId="190" fontId="14" fillId="0" borderId="0" xfId="0" applyNumberFormat="1" applyFont="1" applyAlignment="1">
      <alignment horizontal="center"/>
    </xf>
    <xf numFmtId="193" fontId="0" fillId="0" borderId="0" xfId="0" applyNumberFormat="1" applyAlignment="1">
      <alignment horizontal="center"/>
    </xf>
    <xf numFmtId="189" fontId="0" fillId="0" borderId="0" xfId="0" quotePrefix="1" applyNumberFormat="1" applyAlignment="1">
      <alignment horizontal="center"/>
    </xf>
    <xf numFmtId="0" fontId="13" fillId="0" borderId="0" xfId="0" applyFont="1" applyAlignment="1">
      <alignment horizontal="right"/>
    </xf>
    <xf numFmtId="0" fontId="0" fillId="0" borderId="0" xfId="0" quotePrefix="1" applyAlignment="1">
      <alignment horizontal="center"/>
    </xf>
    <xf numFmtId="188" fontId="0" fillId="0" borderId="0" xfId="0" quotePrefix="1" applyNumberFormat="1" applyAlignment="1">
      <alignment horizontal="center"/>
    </xf>
    <xf numFmtId="194" fontId="0" fillId="0" borderId="0" xfId="0" applyNumberFormat="1" applyAlignment="1">
      <alignment horizontal="center"/>
    </xf>
    <xf numFmtId="187" fontId="0" fillId="0" borderId="0" xfId="0" applyNumberFormat="1" applyAlignment="1">
      <alignment horizontal="center"/>
    </xf>
    <xf numFmtId="169" fontId="13" fillId="0" borderId="0" xfId="0" applyNumberFormat="1" applyFont="1" applyAlignment="1">
      <alignment horizontal="center"/>
    </xf>
    <xf numFmtId="194" fontId="0" fillId="0" borderId="0" xfId="0" quotePrefix="1" applyNumberFormat="1" applyAlignment="1">
      <alignment horizontal="center"/>
    </xf>
    <xf numFmtId="187" fontId="0" fillId="0" borderId="0" xfId="0" quotePrefix="1" applyNumberFormat="1" applyAlignment="1">
      <alignment horizontal="center"/>
    </xf>
    <xf numFmtId="186" fontId="0" fillId="0" borderId="0" xfId="0" quotePrefix="1" applyNumberFormat="1" applyAlignment="1">
      <alignment horizontal="center"/>
    </xf>
    <xf numFmtId="0" fontId="13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3" fillId="0" borderId="0" xfId="0" applyFont="1" applyBorder="1" applyAlignment="1"/>
    <xf numFmtId="0" fontId="13" fillId="0" borderId="0" xfId="0" applyFont="1" applyAlignment="1"/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180" fontId="14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183" fontId="1" fillId="0" borderId="0" xfId="0" applyNumberFormat="1" applyFont="1" applyAlignment="1">
      <alignment horizontal="center"/>
    </xf>
    <xf numFmtId="176" fontId="14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Border="1" applyAlignment="1">
      <alignment horizontal="center"/>
    </xf>
    <xf numFmtId="195" fontId="0" fillId="0" borderId="0" xfId="0" applyNumberFormat="1" applyAlignment="1">
      <alignment horizontal="center"/>
    </xf>
    <xf numFmtId="0" fontId="1" fillId="0" borderId="0" xfId="0" quotePrefix="1" applyFont="1" applyAlignment="1">
      <alignment horizontal="center"/>
    </xf>
    <xf numFmtId="177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49" fontId="13" fillId="0" borderId="0" xfId="0" applyNumberFormat="1" applyFont="1" applyAlignment="1">
      <alignment horizontal="left"/>
    </xf>
    <xf numFmtId="0" fontId="0" fillId="0" borderId="10" xfId="0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6" fillId="0" borderId="0" xfId="0" applyFont="1"/>
    <xf numFmtId="0" fontId="3" fillId="0" borderId="1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4" fillId="0" borderId="11" xfId="0" applyFont="1" applyBorder="1" applyAlignment="1">
      <alignment horizontal="left" wrapText="1"/>
    </xf>
    <xf numFmtId="0" fontId="34" fillId="0" borderId="0" xfId="0" applyFont="1" applyAlignment="1">
      <alignment horizontal="lef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9"/>
  <sheetViews>
    <sheetView tabSelected="1" zoomScaleNormal="100" workbookViewId="0"/>
  </sheetViews>
  <sheetFormatPr defaultRowHeight="12.5" x14ac:dyDescent="0.25"/>
  <cols>
    <col min="1" max="1" width="8.81640625" style="5" customWidth="1"/>
    <col min="2" max="2" width="29.453125" style="5" customWidth="1"/>
    <col min="3" max="3" width="9.7265625" bestFit="1" customWidth="1"/>
    <col min="4" max="4" width="5.1796875" customWidth="1"/>
    <col min="5" max="6" width="10.7265625" customWidth="1"/>
    <col min="7" max="7" width="12.26953125" customWidth="1"/>
    <col min="8" max="8" width="10.7265625" customWidth="1"/>
  </cols>
  <sheetData>
    <row r="1" spans="1:8" ht="20.25" customHeight="1" x14ac:dyDescent="0.35">
      <c r="A1" s="155" t="s">
        <v>604</v>
      </c>
      <c r="B1" s="151"/>
      <c r="C1" s="4"/>
      <c r="D1" s="4"/>
      <c r="E1" s="4"/>
      <c r="F1" s="4"/>
      <c r="G1" s="4"/>
      <c r="H1" s="4"/>
    </row>
    <row r="2" spans="1:8" ht="26.25" customHeight="1" x14ac:dyDescent="0.25">
      <c r="A2" s="158" t="s">
        <v>580</v>
      </c>
      <c r="B2" s="158"/>
      <c r="C2" s="158"/>
      <c r="D2" s="158"/>
      <c r="E2" s="158"/>
      <c r="F2" s="158"/>
      <c r="G2" s="158"/>
      <c r="H2" s="158"/>
    </row>
    <row r="3" spans="1:8" ht="12.75" customHeight="1" x14ac:dyDescent="0.35">
      <c r="A3" s="150"/>
    </row>
    <row r="5" spans="1:8" x14ac:dyDescent="0.25">
      <c r="A5" s="5" t="s">
        <v>5</v>
      </c>
      <c r="B5" s="94"/>
      <c r="C5" s="3" t="s">
        <v>119</v>
      </c>
      <c r="D5" s="3" t="s">
        <v>575</v>
      </c>
      <c r="E5" s="10" t="s">
        <v>131</v>
      </c>
      <c r="F5" s="10" t="s">
        <v>101</v>
      </c>
      <c r="G5" s="10" t="s">
        <v>100</v>
      </c>
      <c r="H5" s="10" t="s">
        <v>124</v>
      </c>
    </row>
    <row r="6" spans="1:8" x14ac:dyDescent="0.25">
      <c r="A6" s="154" t="s">
        <v>577</v>
      </c>
      <c r="B6" s="151" t="s">
        <v>574</v>
      </c>
      <c r="C6" s="16" t="s">
        <v>50</v>
      </c>
      <c r="D6" s="100" t="s">
        <v>141</v>
      </c>
      <c r="E6" s="16" t="s">
        <v>138</v>
      </c>
      <c r="F6" s="16" t="s">
        <v>138</v>
      </c>
      <c r="G6" s="16" t="s">
        <v>138</v>
      </c>
      <c r="H6" s="16" t="s">
        <v>138</v>
      </c>
    </row>
    <row r="8" spans="1:8" x14ac:dyDescent="0.25">
      <c r="A8" s="83">
        <v>51245</v>
      </c>
      <c r="B8" s="152" t="s">
        <v>144</v>
      </c>
      <c r="C8" s="74">
        <v>40371</v>
      </c>
      <c r="D8" s="3">
        <v>0</v>
      </c>
      <c r="E8" s="83" t="s">
        <v>181</v>
      </c>
      <c r="F8" s="83" t="s">
        <v>262</v>
      </c>
      <c r="G8" s="83" t="s">
        <v>264</v>
      </c>
      <c r="H8" s="83" t="s">
        <v>228</v>
      </c>
    </row>
    <row r="9" spans="1:8" x14ac:dyDescent="0.25">
      <c r="A9" s="152">
        <v>51246</v>
      </c>
      <c r="B9" s="152" t="s">
        <v>145</v>
      </c>
      <c r="C9" s="74">
        <v>40371</v>
      </c>
      <c r="D9" s="3">
        <v>0</v>
      </c>
      <c r="E9" s="10">
        <v>0.26</v>
      </c>
      <c r="F9" s="102" t="s">
        <v>183</v>
      </c>
      <c r="G9" s="102" t="s">
        <v>183</v>
      </c>
      <c r="H9" s="102" t="s">
        <v>183</v>
      </c>
    </row>
    <row r="10" spans="1:8" x14ac:dyDescent="0.25">
      <c r="A10" s="5">
        <v>51274</v>
      </c>
      <c r="B10" s="5" t="s">
        <v>173</v>
      </c>
      <c r="C10" s="74">
        <v>40371</v>
      </c>
      <c r="D10" s="3">
        <v>0</v>
      </c>
      <c r="E10" s="3">
        <v>0.31</v>
      </c>
      <c r="F10" s="102" t="s">
        <v>183</v>
      </c>
      <c r="G10" s="102" t="s">
        <v>183</v>
      </c>
      <c r="H10" s="102" t="s">
        <v>183</v>
      </c>
    </row>
    <row r="11" spans="1:8" x14ac:dyDescent="0.25">
      <c r="A11" s="152">
        <v>51247</v>
      </c>
      <c r="B11" s="152" t="s">
        <v>146</v>
      </c>
      <c r="C11" s="74">
        <v>40371</v>
      </c>
      <c r="D11" s="3">
        <v>0</v>
      </c>
      <c r="E11" s="10">
        <v>0.48</v>
      </c>
      <c r="F11" s="102" t="s">
        <v>183</v>
      </c>
      <c r="G11" s="102" t="s">
        <v>183</v>
      </c>
      <c r="H11" s="102" t="s">
        <v>183</v>
      </c>
    </row>
    <row r="12" spans="1:8" x14ac:dyDescent="0.25">
      <c r="A12" s="152">
        <v>51248</v>
      </c>
      <c r="B12" s="152" t="s">
        <v>147</v>
      </c>
      <c r="C12" s="74">
        <v>40371</v>
      </c>
      <c r="D12" s="3">
        <v>0</v>
      </c>
      <c r="E12" s="84">
        <v>0.9</v>
      </c>
      <c r="F12" s="102" t="s">
        <v>183</v>
      </c>
      <c r="G12" s="102" t="s">
        <v>183</v>
      </c>
      <c r="H12" s="102" t="s">
        <v>183</v>
      </c>
    </row>
    <row r="13" spans="1:8" x14ac:dyDescent="0.25">
      <c r="A13" s="5">
        <v>51275</v>
      </c>
      <c r="B13" s="5" t="s">
        <v>174</v>
      </c>
      <c r="C13" s="74">
        <v>40371</v>
      </c>
      <c r="D13" s="3">
        <v>0</v>
      </c>
      <c r="E13" s="3">
        <v>0.99</v>
      </c>
      <c r="F13" s="102" t="s">
        <v>183</v>
      </c>
      <c r="G13" s="102" t="s">
        <v>183</v>
      </c>
      <c r="H13" s="102" t="s">
        <v>183</v>
      </c>
    </row>
    <row r="14" spans="1:8" x14ac:dyDescent="0.25">
      <c r="A14" s="152">
        <v>51249</v>
      </c>
      <c r="B14" s="152" t="s">
        <v>148</v>
      </c>
      <c r="C14" s="74">
        <v>40371</v>
      </c>
      <c r="D14" s="3">
        <v>0</v>
      </c>
      <c r="E14" s="10">
        <v>1.53</v>
      </c>
      <c r="F14" s="102" t="s">
        <v>183</v>
      </c>
      <c r="G14" s="102" t="s">
        <v>183</v>
      </c>
      <c r="H14" s="102" t="s">
        <v>183</v>
      </c>
    </row>
    <row r="15" spans="1:8" x14ac:dyDescent="0.25">
      <c r="A15" s="5">
        <v>51270</v>
      </c>
      <c r="B15" s="5" t="s">
        <v>169</v>
      </c>
      <c r="C15" s="74">
        <v>40371</v>
      </c>
      <c r="D15" s="3">
        <v>0</v>
      </c>
      <c r="E15" s="3">
        <v>1.53</v>
      </c>
      <c r="F15" s="102" t="s">
        <v>183</v>
      </c>
      <c r="G15" s="102" t="s">
        <v>183</v>
      </c>
      <c r="H15" s="102" t="s">
        <v>183</v>
      </c>
    </row>
    <row r="16" spans="1:8" x14ac:dyDescent="0.25">
      <c r="A16" s="152">
        <v>51250</v>
      </c>
      <c r="B16" s="152" t="s">
        <v>149</v>
      </c>
      <c r="C16" s="74">
        <v>40371</v>
      </c>
      <c r="D16" s="3">
        <v>0</v>
      </c>
      <c r="E16" s="10">
        <v>3.02</v>
      </c>
      <c r="F16" s="102" t="s">
        <v>183</v>
      </c>
      <c r="G16" s="102" t="s">
        <v>183</v>
      </c>
      <c r="H16" s="102" t="s">
        <v>183</v>
      </c>
    </row>
    <row r="17" spans="1:8" x14ac:dyDescent="0.25">
      <c r="A17" s="152">
        <v>51251</v>
      </c>
      <c r="B17" s="152" t="s">
        <v>150</v>
      </c>
      <c r="C17" s="74">
        <v>40371</v>
      </c>
      <c r="D17" s="3">
        <v>0</v>
      </c>
      <c r="E17" s="10">
        <v>6.09</v>
      </c>
      <c r="F17" s="102" t="s">
        <v>183</v>
      </c>
      <c r="G17" s="102" t="s">
        <v>183</v>
      </c>
      <c r="H17" s="102" t="s">
        <v>183</v>
      </c>
    </row>
    <row r="19" spans="1:8" x14ac:dyDescent="0.25">
      <c r="A19" s="152">
        <v>51252</v>
      </c>
      <c r="B19" s="152" t="s">
        <v>151</v>
      </c>
      <c r="C19" s="74">
        <v>40371</v>
      </c>
      <c r="D19" s="3">
        <v>0</v>
      </c>
      <c r="E19" s="102" t="s">
        <v>183</v>
      </c>
      <c r="F19" s="89">
        <v>2.41</v>
      </c>
      <c r="G19" s="102" t="s">
        <v>183</v>
      </c>
      <c r="H19" s="102" t="s">
        <v>183</v>
      </c>
    </row>
    <row r="20" spans="1:8" x14ac:dyDescent="0.25">
      <c r="A20" s="5">
        <v>51276</v>
      </c>
      <c r="B20" s="5" t="s">
        <v>175</v>
      </c>
      <c r="C20" s="74">
        <v>40371</v>
      </c>
      <c r="D20" s="3">
        <v>0</v>
      </c>
      <c r="E20" s="102" t="s">
        <v>183</v>
      </c>
      <c r="F20" s="114">
        <v>2.58</v>
      </c>
      <c r="G20" s="102" t="s">
        <v>183</v>
      </c>
      <c r="H20" s="102" t="s">
        <v>183</v>
      </c>
    </row>
    <row r="21" spans="1:8" x14ac:dyDescent="0.25">
      <c r="A21" s="5">
        <v>51253</v>
      </c>
      <c r="B21" s="5" t="s">
        <v>152</v>
      </c>
      <c r="C21" s="74">
        <v>40371</v>
      </c>
      <c r="D21" s="3">
        <v>0</v>
      </c>
      <c r="E21" s="102" t="s">
        <v>183</v>
      </c>
      <c r="F21" s="114">
        <v>21.400000000000002</v>
      </c>
      <c r="G21" s="102" t="s">
        <v>183</v>
      </c>
      <c r="H21" s="102" t="s">
        <v>183</v>
      </c>
    </row>
    <row r="22" spans="1:8" x14ac:dyDescent="0.25">
      <c r="A22" s="5">
        <v>51254</v>
      </c>
      <c r="B22" s="5" t="s">
        <v>153</v>
      </c>
      <c r="C22" s="74">
        <v>40371</v>
      </c>
      <c r="D22" s="3">
        <v>0</v>
      </c>
      <c r="E22" s="102" t="s">
        <v>183</v>
      </c>
      <c r="F22" s="114">
        <v>42.900000000000006</v>
      </c>
      <c r="G22" s="102" t="s">
        <v>183</v>
      </c>
      <c r="H22" s="102" t="s">
        <v>183</v>
      </c>
    </row>
    <row r="23" spans="1:8" x14ac:dyDescent="0.25">
      <c r="A23" s="5">
        <v>51277</v>
      </c>
      <c r="B23" s="5" t="s">
        <v>176</v>
      </c>
      <c r="C23" s="74">
        <v>40371</v>
      </c>
      <c r="D23" s="3">
        <v>0</v>
      </c>
      <c r="E23" s="102" t="s">
        <v>183</v>
      </c>
      <c r="F23" s="114">
        <v>42.2</v>
      </c>
      <c r="G23" s="102" t="s">
        <v>183</v>
      </c>
      <c r="H23" s="102" t="s">
        <v>183</v>
      </c>
    </row>
    <row r="24" spans="1:8" x14ac:dyDescent="0.25">
      <c r="A24" s="5">
        <v>51255</v>
      </c>
      <c r="B24" s="5" t="s">
        <v>154</v>
      </c>
      <c r="C24" s="74">
        <v>40371</v>
      </c>
      <c r="D24" s="3">
        <v>0</v>
      </c>
      <c r="E24" s="102" t="s">
        <v>183</v>
      </c>
      <c r="F24" s="114">
        <v>86.600000000000009</v>
      </c>
      <c r="G24" s="102" t="s">
        <v>183</v>
      </c>
      <c r="H24" s="102" t="s">
        <v>183</v>
      </c>
    </row>
    <row r="25" spans="1:8" x14ac:dyDescent="0.25">
      <c r="A25" s="5">
        <v>51271</v>
      </c>
      <c r="B25" s="5" t="s">
        <v>170</v>
      </c>
      <c r="C25" s="74">
        <v>40371</v>
      </c>
      <c r="D25" s="3">
        <v>0</v>
      </c>
      <c r="E25" s="102" t="s">
        <v>183</v>
      </c>
      <c r="F25" s="114">
        <v>87.800000000000011</v>
      </c>
      <c r="G25" s="102" t="s">
        <v>183</v>
      </c>
      <c r="H25" s="102" t="s">
        <v>183</v>
      </c>
    </row>
    <row r="26" spans="1:8" x14ac:dyDescent="0.25">
      <c r="A26" s="5">
        <v>51256</v>
      </c>
      <c r="B26" s="5" t="s">
        <v>155</v>
      </c>
      <c r="C26" s="74">
        <v>40371</v>
      </c>
      <c r="D26" s="3">
        <v>0</v>
      </c>
      <c r="E26" s="102" t="s">
        <v>183</v>
      </c>
      <c r="F26" s="6">
        <v>161</v>
      </c>
      <c r="G26" s="102" t="s">
        <v>183</v>
      </c>
      <c r="H26" s="102" t="s">
        <v>183</v>
      </c>
    </row>
    <row r="27" spans="1:8" x14ac:dyDescent="0.25">
      <c r="A27" s="5">
        <v>51257</v>
      </c>
      <c r="B27" s="5" t="s">
        <v>156</v>
      </c>
      <c r="C27" s="74">
        <v>40371</v>
      </c>
      <c r="D27" s="3">
        <v>0</v>
      </c>
      <c r="E27" s="102" t="s">
        <v>183</v>
      </c>
      <c r="F27" s="6">
        <v>365</v>
      </c>
      <c r="G27" s="102" t="s">
        <v>183</v>
      </c>
      <c r="H27" s="102" t="s">
        <v>183</v>
      </c>
    </row>
    <row r="28" spans="1:8" x14ac:dyDescent="0.25">
      <c r="C28" s="74"/>
      <c r="D28" s="3"/>
      <c r="E28" s="102"/>
      <c r="F28" s="26"/>
      <c r="G28" s="102"/>
      <c r="H28" s="102"/>
    </row>
    <row r="29" spans="1:8" x14ac:dyDescent="0.25">
      <c r="A29" s="5">
        <v>51258</v>
      </c>
      <c r="B29" s="5" t="s">
        <v>157</v>
      </c>
      <c r="C29" s="74">
        <v>40371</v>
      </c>
      <c r="D29" s="3">
        <v>0</v>
      </c>
      <c r="E29" s="102" t="s">
        <v>183</v>
      </c>
      <c r="F29" s="102" t="s">
        <v>183</v>
      </c>
      <c r="G29" s="97" t="s">
        <v>227</v>
      </c>
      <c r="H29" s="102" t="s">
        <v>183</v>
      </c>
    </row>
    <row r="30" spans="1:8" x14ac:dyDescent="0.25">
      <c r="A30" s="5">
        <v>51278</v>
      </c>
      <c r="B30" s="5" t="s">
        <v>177</v>
      </c>
      <c r="C30" s="74">
        <v>40371</v>
      </c>
      <c r="D30" s="3">
        <v>0</v>
      </c>
      <c r="E30" s="102" t="s">
        <v>183</v>
      </c>
      <c r="F30" s="102" t="s">
        <v>183</v>
      </c>
      <c r="G30" s="97" t="s">
        <v>227</v>
      </c>
      <c r="H30" s="102" t="s">
        <v>183</v>
      </c>
    </row>
    <row r="31" spans="1:8" x14ac:dyDescent="0.25">
      <c r="A31" s="5">
        <v>51259</v>
      </c>
      <c r="B31" s="5" t="s">
        <v>158</v>
      </c>
      <c r="C31" s="74">
        <v>40371</v>
      </c>
      <c r="D31" s="3">
        <v>0</v>
      </c>
      <c r="E31" s="102" t="s">
        <v>183</v>
      </c>
      <c r="F31" s="102" t="s">
        <v>183</v>
      </c>
      <c r="G31" s="28">
        <v>0.5</v>
      </c>
      <c r="H31" s="102" t="s">
        <v>183</v>
      </c>
    </row>
    <row r="32" spans="1:8" x14ac:dyDescent="0.25">
      <c r="A32" s="5">
        <v>51260</v>
      </c>
      <c r="B32" s="5" t="s">
        <v>159</v>
      </c>
      <c r="C32" s="74">
        <v>40371</v>
      </c>
      <c r="D32" s="3">
        <v>0</v>
      </c>
      <c r="E32" s="102" t="s">
        <v>183</v>
      </c>
      <c r="F32" s="102" t="s">
        <v>183</v>
      </c>
      <c r="G32" s="28">
        <v>1.04</v>
      </c>
      <c r="H32" s="102" t="s">
        <v>183</v>
      </c>
    </row>
    <row r="33" spans="1:8" x14ac:dyDescent="0.25">
      <c r="A33" s="5">
        <v>51279</v>
      </c>
      <c r="B33" s="5" t="s">
        <v>178</v>
      </c>
      <c r="C33" s="74">
        <v>40371</v>
      </c>
      <c r="D33" s="3">
        <v>0</v>
      </c>
      <c r="E33" s="102" t="s">
        <v>183</v>
      </c>
      <c r="F33" s="102" t="s">
        <v>183</v>
      </c>
      <c r="G33" s="28">
        <v>1.03</v>
      </c>
      <c r="H33" s="102" t="s">
        <v>183</v>
      </c>
    </row>
    <row r="34" spans="1:8" x14ac:dyDescent="0.25">
      <c r="A34" s="5">
        <v>51261</v>
      </c>
      <c r="B34" s="5" t="s">
        <v>160</v>
      </c>
      <c r="C34" s="74">
        <v>40371</v>
      </c>
      <c r="D34" s="3">
        <v>0</v>
      </c>
      <c r="E34" s="102" t="s">
        <v>183</v>
      </c>
      <c r="F34" s="102" t="s">
        <v>183</v>
      </c>
      <c r="G34" s="28">
        <v>2.37</v>
      </c>
      <c r="H34" s="102" t="s">
        <v>183</v>
      </c>
    </row>
    <row r="35" spans="1:8" x14ac:dyDescent="0.25">
      <c r="A35" s="5">
        <v>51272</v>
      </c>
      <c r="B35" s="5" t="s">
        <v>171</v>
      </c>
      <c r="C35" s="74">
        <v>40371</v>
      </c>
      <c r="D35" s="3">
        <v>0</v>
      </c>
      <c r="E35" s="102" t="s">
        <v>183</v>
      </c>
      <c r="F35" s="102" t="s">
        <v>183</v>
      </c>
      <c r="G35" s="28">
        <v>2.34</v>
      </c>
      <c r="H35" s="102" t="s">
        <v>183</v>
      </c>
    </row>
    <row r="36" spans="1:8" x14ac:dyDescent="0.25">
      <c r="A36" s="5">
        <v>51262</v>
      </c>
      <c r="B36" s="5" t="s">
        <v>161</v>
      </c>
      <c r="C36" s="74">
        <v>40371</v>
      </c>
      <c r="D36" s="3">
        <v>0</v>
      </c>
      <c r="E36" s="102" t="s">
        <v>183</v>
      </c>
      <c r="F36" s="102" t="s">
        <v>183</v>
      </c>
      <c r="G36" s="28">
        <v>4.55</v>
      </c>
      <c r="H36" s="102" t="s">
        <v>183</v>
      </c>
    </row>
    <row r="37" spans="1:8" x14ac:dyDescent="0.25">
      <c r="A37" s="5">
        <v>51263</v>
      </c>
      <c r="B37" s="5" t="s">
        <v>162</v>
      </c>
      <c r="C37" s="74">
        <v>40371</v>
      </c>
      <c r="D37" s="3">
        <v>0</v>
      </c>
      <c r="E37" s="102" t="s">
        <v>183</v>
      </c>
      <c r="F37" s="102" t="s">
        <v>183</v>
      </c>
      <c r="G37" s="27">
        <v>10.4</v>
      </c>
      <c r="H37" s="102" t="s">
        <v>183</v>
      </c>
    </row>
    <row r="38" spans="1:8" x14ac:dyDescent="0.25">
      <c r="C38" s="74"/>
      <c r="D38" s="3"/>
      <c r="E38" s="102"/>
      <c r="F38" s="102"/>
      <c r="G38" s="7"/>
      <c r="H38" s="102"/>
    </row>
    <row r="39" spans="1:8" x14ac:dyDescent="0.25">
      <c r="A39" s="5">
        <v>51264</v>
      </c>
      <c r="B39" s="5" t="s">
        <v>163</v>
      </c>
      <c r="C39" s="74">
        <v>40371</v>
      </c>
      <c r="D39" s="3">
        <v>0</v>
      </c>
      <c r="E39" s="102" t="s">
        <v>183</v>
      </c>
      <c r="F39" s="102" t="s">
        <v>183</v>
      </c>
      <c r="G39" s="102" t="s">
        <v>183</v>
      </c>
      <c r="H39" s="3" t="s">
        <v>143</v>
      </c>
    </row>
    <row r="40" spans="1:8" x14ac:dyDescent="0.25">
      <c r="A40" s="5">
        <v>51280</v>
      </c>
      <c r="B40" s="5" t="s">
        <v>179</v>
      </c>
      <c r="C40" s="74">
        <v>40371</v>
      </c>
      <c r="D40" s="3">
        <v>0</v>
      </c>
      <c r="E40" s="102" t="s">
        <v>183</v>
      </c>
      <c r="F40" s="102" t="s">
        <v>183</v>
      </c>
      <c r="G40" s="102" t="s">
        <v>183</v>
      </c>
      <c r="H40" s="97" t="s">
        <v>182</v>
      </c>
    </row>
    <row r="41" spans="1:8" x14ac:dyDescent="0.25">
      <c r="A41" s="5">
        <v>51265</v>
      </c>
      <c r="B41" s="5" t="s">
        <v>164</v>
      </c>
      <c r="C41" s="74">
        <v>40371</v>
      </c>
      <c r="D41" s="3">
        <v>0</v>
      </c>
      <c r="E41" s="102" t="s">
        <v>183</v>
      </c>
      <c r="F41" s="102" t="s">
        <v>183</v>
      </c>
      <c r="G41" s="102" t="s">
        <v>183</v>
      </c>
      <c r="H41" s="14">
        <v>2.1800000000000002</v>
      </c>
    </row>
    <row r="42" spans="1:8" x14ac:dyDescent="0.25">
      <c r="A42" s="5">
        <v>51266</v>
      </c>
      <c r="B42" s="5" t="s">
        <v>165</v>
      </c>
      <c r="C42" s="74">
        <v>40371</v>
      </c>
      <c r="D42" s="3">
        <v>0</v>
      </c>
      <c r="E42" s="102" t="s">
        <v>183</v>
      </c>
      <c r="F42" s="102" t="s">
        <v>183</v>
      </c>
      <c r="G42" s="102" t="s">
        <v>183</v>
      </c>
      <c r="H42" s="14">
        <v>4.26</v>
      </c>
    </row>
    <row r="43" spans="1:8" x14ac:dyDescent="0.25">
      <c r="A43" s="5">
        <v>51281</v>
      </c>
      <c r="B43" s="5" t="s">
        <v>180</v>
      </c>
      <c r="C43" s="74">
        <v>40371</v>
      </c>
      <c r="D43" s="3">
        <v>0</v>
      </c>
      <c r="E43" s="102" t="s">
        <v>183</v>
      </c>
      <c r="F43" s="102" t="s">
        <v>183</v>
      </c>
      <c r="G43" s="102" t="s">
        <v>183</v>
      </c>
      <c r="H43" s="14">
        <v>4.92</v>
      </c>
    </row>
    <row r="44" spans="1:8" x14ac:dyDescent="0.25">
      <c r="A44" s="5">
        <v>51267</v>
      </c>
      <c r="B44" s="5" t="s">
        <v>166</v>
      </c>
      <c r="C44" s="74">
        <v>40371</v>
      </c>
      <c r="D44" s="3">
        <v>0</v>
      </c>
      <c r="E44" s="102" t="s">
        <v>183</v>
      </c>
      <c r="F44" s="102" t="s">
        <v>183</v>
      </c>
      <c r="G44" s="102" t="s">
        <v>183</v>
      </c>
      <c r="H44" s="14">
        <v>8.370000000000001</v>
      </c>
    </row>
    <row r="45" spans="1:8" x14ac:dyDescent="0.25">
      <c r="A45" s="5">
        <v>51273</v>
      </c>
      <c r="B45" s="5" t="s">
        <v>172</v>
      </c>
      <c r="C45" s="74">
        <v>40371</v>
      </c>
      <c r="D45" s="3">
        <v>0</v>
      </c>
      <c r="E45" s="102" t="s">
        <v>183</v>
      </c>
      <c r="F45" s="102" t="s">
        <v>183</v>
      </c>
      <c r="G45" s="102" t="s">
        <v>183</v>
      </c>
      <c r="H45" s="14">
        <v>8.66</v>
      </c>
    </row>
    <row r="46" spans="1:8" x14ac:dyDescent="0.25">
      <c r="A46" s="5">
        <v>51268</v>
      </c>
      <c r="B46" s="5" t="s">
        <v>167</v>
      </c>
      <c r="C46" s="74">
        <v>40371</v>
      </c>
      <c r="D46" s="3">
        <v>0</v>
      </c>
      <c r="E46" s="102" t="s">
        <v>183</v>
      </c>
      <c r="F46" s="102" t="s">
        <v>183</v>
      </c>
      <c r="G46" s="102" t="s">
        <v>183</v>
      </c>
      <c r="H46" s="7">
        <v>21.1</v>
      </c>
    </row>
    <row r="47" spans="1:8" x14ac:dyDescent="0.25">
      <c r="A47" s="5">
        <v>51269</v>
      </c>
      <c r="B47" s="5" t="s">
        <v>168</v>
      </c>
      <c r="C47" s="74">
        <v>40371</v>
      </c>
      <c r="D47" s="3">
        <v>0</v>
      </c>
      <c r="E47" s="102" t="s">
        <v>183</v>
      </c>
      <c r="F47" s="102" t="s">
        <v>183</v>
      </c>
      <c r="G47" s="102" t="s">
        <v>183</v>
      </c>
      <c r="H47" s="7">
        <v>50.6</v>
      </c>
    </row>
    <row r="52" spans="1:12" x14ac:dyDescent="0.25">
      <c r="C52" s="74"/>
      <c r="D52" s="74"/>
      <c r="E52" s="5"/>
      <c r="F52" s="5"/>
      <c r="G52" s="5"/>
    </row>
    <row r="53" spans="1:12" x14ac:dyDescent="0.25">
      <c r="A53" s="94"/>
      <c r="B53" s="153"/>
      <c r="C53" s="99"/>
      <c r="D53" s="99"/>
      <c r="E53" s="92"/>
      <c r="F53" s="95"/>
      <c r="G53" s="96"/>
      <c r="H53" s="96"/>
    </row>
    <row r="54" spans="1:12" s="9" customFormat="1" ht="33" customHeight="1" x14ac:dyDescent="0.35">
      <c r="A54" s="157" t="s">
        <v>576</v>
      </c>
      <c r="B54" s="157"/>
      <c r="C54" s="157"/>
      <c r="D54" s="157"/>
      <c r="E54" s="157"/>
      <c r="F54" s="157"/>
      <c r="G54" s="157"/>
      <c r="H54" s="157"/>
      <c r="I54"/>
    </row>
    <row r="55" spans="1:12" s="9" customFormat="1" ht="28.5" customHeight="1" x14ac:dyDescent="0.25">
      <c r="A55" s="158" t="s">
        <v>580</v>
      </c>
      <c r="B55" s="158"/>
      <c r="C55" s="158"/>
      <c r="D55" s="158"/>
      <c r="E55" s="158"/>
      <c r="F55" s="158"/>
      <c r="G55" s="158"/>
      <c r="H55" s="158"/>
      <c r="I55"/>
    </row>
    <row r="56" spans="1:12" s="9" customFormat="1" ht="15.5" x14ac:dyDescent="0.35">
      <c r="A56" s="150"/>
      <c r="B56" s="150"/>
      <c r="C56"/>
      <c r="D56"/>
      <c r="E56"/>
      <c r="F56"/>
      <c r="G56"/>
      <c r="H56"/>
      <c r="I56"/>
    </row>
    <row r="57" spans="1:12" s="9" customFormat="1" x14ac:dyDescent="0.25">
      <c r="A57" s="5"/>
      <c r="B57" s="5"/>
      <c r="C57"/>
      <c r="D57"/>
      <c r="E57"/>
      <c r="F57"/>
      <c r="G57"/>
      <c r="H57"/>
      <c r="I57"/>
      <c r="L57"/>
    </row>
    <row r="58" spans="1:12" s="9" customFormat="1" x14ac:dyDescent="0.25">
      <c r="A58" s="5" t="s">
        <v>5</v>
      </c>
      <c r="B58" s="94"/>
      <c r="C58" s="3" t="s">
        <v>119</v>
      </c>
      <c r="D58" s="3" t="s">
        <v>575</v>
      </c>
      <c r="E58" s="10" t="s">
        <v>131</v>
      </c>
      <c r="F58" s="10" t="s">
        <v>101</v>
      </c>
      <c r="G58" s="10" t="s">
        <v>100</v>
      </c>
      <c r="H58" s="10" t="s">
        <v>124</v>
      </c>
      <c r="I58"/>
      <c r="L58"/>
    </row>
    <row r="59" spans="1:12" s="9" customFormat="1" x14ac:dyDescent="0.25">
      <c r="A59" s="154" t="s">
        <v>577</v>
      </c>
      <c r="B59" s="151" t="s">
        <v>574</v>
      </c>
      <c r="C59" s="16" t="s">
        <v>50</v>
      </c>
      <c r="D59" s="100" t="s">
        <v>141</v>
      </c>
      <c r="E59" s="16" t="s">
        <v>138</v>
      </c>
      <c r="F59" s="16" t="s">
        <v>138</v>
      </c>
      <c r="G59" s="16" t="s">
        <v>138</v>
      </c>
      <c r="H59" s="16" t="s">
        <v>138</v>
      </c>
      <c r="I59"/>
      <c r="L59"/>
    </row>
    <row r="60" spans="1:12" s="9" customFormat="1" x14ac:dyDescent="0.25">
      <c r="A60" s="94"/>
      <c r="B60" s="153"/>
      <c r="C60" s="99"/>
      <c r="D60" s="99"/>
      <c r="E60" s="92"/>
      <c r="F60" s="95"/>
      <c r="G60" s="96"/>
      <c r="H60" s="94"/>
      <c r="I60"/>
      <c r="L60"/>
    </row>
    <row r="61" spans="1:12" s="9" customFormat="1" x14ac:dyDescent="0.25">
      <c r="A61" s="5">
        <v>51530</v>
      </c>
      <c r="B61" s="94" t="s">
        <v>144</v>
      </c>
      <c r="C61" s="74">
        <v>40392</v>
      </c>
      <c r="D61" s="3">
        <v>3</v>
      </c>
      <c r="E61" s="93" t="s">
        <v>346</v>
      </c>
      <c r="F61" s="93" t="s">
        <v>279</v>
      </c>
      <c r="G61" s="93" t="s">
        <v>277</v>
      </c>
      <c r="H61" s="93" t="s">
        <v>345</v>
      </c>
      <c r="I61"/>
      <c r="L61"/>
    </row>
    <row r="62" spans="1:12" s="9" customFormat="1" x14ac:dyDescent="0.25">
      <c r="A62" s="5">
        <v>51531</v>
      </c>
      <c r="B62" s="94" t="s">
        <v>218</v>
      </c>
      <c r="C62" s="74">
        <v>40392</v>
      </c>
      <c r="D62" s="3">
        <v>3</v>
      </c>
      <c r="E62" s="14">
        <v>0.21</v>
      </c>
      <c r="F62" s="102" t="s">
        <v>183</v>
      </c>
      <c r="G62" s="102" t="s">
        <v>183</v>
      </c>
      <c r="H62" s="102" t="s">
        <v>183</v>
      </c>
      <c r="I62"/>
      <c r="L62"/>
    </row>
    <row r="63" spans="1:12" s="9" customFormat="1" ht="12.75" customHeight="1" x14ac:dyDescent="0.25">
      <c r="A63" s="5">
        <v>51532</v>
      </c>
      <c r="B63" s="94" t="s">
        <v>219</v>
      </c>
      <c r="C63" s="74">
        <v>40392</v>
      </c>
      <c r="D63" s="3">
        <v>3</v>
      </c>
      <c r="E63" s="14">
        <v>0.47000000000000003</v>
      </c>
      <c r="F63" s="102" t="s">
        <v>183</v>
      </c>
      <c r="G63" s="102" t="s">
        <v>183</v>
      </c>
      <c r="H63" s="102" t="s">
        <v>183</v>
      </c>
      <c r="L63"/>
    </row>
    <row r="64" spans="1:12" s="9" customFormat="1" ht="12.75" customHeight="1" x14ac:dyDescent="0.25">
      <c r="A64" s="5">
        <v>51533</v>
      </c>
      <c r="B64" s="94" t="s">
        <v>220</v>
      </c>
      <c r="C64" s="74">
        <v>40392</v>
      </c>
      <c r="D64" s="3">
        <v>3</v>
      </c>
      <c r="E64" s="14">
        <v>1.06</v>
      </c>
      <c r="F64" s="102" t="s">
        <v>183</v>
      </c>
      <c r="G64" s="102" t="s">
        <v>183</v>
      </c>
      <c r="H64" s="102" t="s">
        <v>183</v>
      </c>
      <c r="L64"/>
    </row>
    <row r="65" spans="1:12" s="9" customFormat="1" ht="12.75" customHeight="1" x14ac:dyDescent="0.25">
      <c r="A65" s="5">
        <v>51534</v>
      </c>
      <c r="B65" s="94" t="s">
        <v>221</v>
      </c>
      <c r="C65" s="74">
        <v>40392</v>
      </c>
      <c r="D65" s="3">
        <v>3</v>
      </c>
      <c r="E65" s="14">
        <v>1.9000000000000001</v>
      </c>
      <c r="F65" s="102" t="s">
        <v>183</v>
      </c>
      <c r="G65" s="102" t="s">
        <v>183</v>
      </c>
      <c r="H65" s="102" t="s">
        <v>183</v>
      </c>
      <c r="L65"/>
    </row>
    <row r="66" spans="1:12" s="9" customFormat="1" x14ac:dyDescent="0.25">
      <c r="A66" s="5">
        <v>51555</v>
      </c>
      <c r="B66" s="94" t="s">
        <v>339</v>
      </c>
      <c r="C66" s="74">
        <v>40392</v>
      </c>
      <c r="D66" s="3">
        <v>3</v>
      </c>
      <c r="E66" s="14">
        <v>1.83</v>
      </c>
      <c r="F66" s="102" t="s">
        <v>183</v>
      </c>
      <c r="G66" s="102" t="s">
        <v>183</v>
      </c>
      <c r="H66" s="102" t="s">
        <v>183</v>
      </c>
      <c r="L66"/>
    </row>
    <row r="67" spans="1:12" s="9" customFormat="1" x14ac:dyDescent="0.25">
      <c r="A67" s="5">
        <v>51535</v>
      </c>
      <c r="B67" s="94" t="s">
        <v>323</v>
      </c>
      <c r="C67" s="74">
        <v>40392</v>
      </c>
      <c r="D67" s="3">
        <v>3</v>
      </c>
      <c r="E67" s="14">
        <v>3.69</v>
      </c>
      <c r="F67" s="102" t="s">
        <v>183</v>
      </c>
      <c r="G67" s="102" t="s">
        <v>183</v>
      </c>
      <c r="H67" s="102" t="s">
        <v>183</v>
      </c>
      <c r="L67"/>
    </row>
    <row r="68" spans="1:12" s="9" customFormat="1" x14ac:dyDescent="0.25">
      <c r="A68" s="5">
        <v>51536</v>
      </c>
      <c r="B68" s="94" t="s">
        <v>223</v>
      </c>
      <c r="C68" s="74">
        <v>40392</v>
      </c>
      <c r="D68" s="3">
        <v>3</v>
      </c>
      <c r="E68" s="14">
        <v>7.62</v>
      </c>
      <c r="F68" s="102" t="s">
        <v>183</v>
      </c>
      <c r="G68" s="102" t="s">
        <v>183</v>
      </c>
      <c r="H68" s="102" t="s">
        <v>183</v>
      </c>
      <c r="L68"/>
    </row>
    <row r="69" spans="1:12" s="9" customFormat="1" x14ac:dyDescent="0.25">
      <c r="A69" s="5"/>
      <c r="B69" s="94"/>
      <c r="C69" s="74"/>
      <c r="D69" s="3"/>
      <c r="E69" s="14"/>
      <c r="F69" s="102"/>
      <c r="G69" s="102"/>
      <c r="H69" s="102"/>
      <c r="L69"/>
    </row>
    <row r="70" spans="1:12" s="9" customFormat="1" ht="13" x14ac:dyDescent="0.3">
      <c r="A70" s="5">
        <v>51537</v>
      </c>
      <c r="B70" s="94" t="s">
        <v>324</v>
      </c>
      <c r="C70" s="74">
        <v>40392</v>
      </c>
      <c r="D70" s="3">
        <v>3</v>
      </c>
      <c r="E70" s="102" t="s">
        <v>183</v>
      </c>
      <c r="F70" s="122">
        <v>1.1300000000000001</v>
      </c>
      <c r="G70" s="102" t="s">
        <v>183</v>
      </c>
      <c r="H70" s="102" t="s">
        <v>183</v>
      </c>
      <c r="L70"/>
    </row>
    <row r="71" spans="1:12" s="9" customFormat="1" x14ac:dyDescent="0.25">
      <c r="A71" s="5">
        <v>51538</v>
      </c>
      <c r="B71" s="94" t="s">
        <v>325</v>
      </c>
      <c r="C71" s="74">
        <v>40392</v>
      </c>
      <c r="D71" s="3">
        <v>3</v>
      </c>
      <c r="E71" s="102" t="s">
        <v>183</v>
      </c>
      <c r="F71" s="114">
        <v>22.6</v>
      </c>
      <c r="G71" s="102" t="s">
        <v>183</v>
      </c>
      <c r="H71" s="102" t="s">
        <v>183</v>
      </c>
      <c r="L71"/>
    </row>
    <row r="72" spans="1:12" s="9" customFormat="1" x14ac:dyDescent="0.25">
      <c r="A72" s="5">
        <v>51539</v>
      </c>
      <c r="B72" s="94" t="s">
        <v>326</v>
      </c>
      <c r="C72" s="74">
        <v>40392</v>
      </c>
      <c r="D72" s="3">
        <v>3</v>
      </c>
      <c r="E72" s="102" t="s">
        <v>183</v>
      </c>
      <c r="F72" s="114">
        <v>46.6</v>
      </c>
      <c r="G72" s="102" t="s">
        <v>183</v>
      </c>
      <c r="H72" s="102" t="s">
        <v>183</v>
      </c>
      <c r="L72"/>
    </row>
    <row r="73" spans="1:12" s="9" customFormat="1" x14ac:dyDescent="0.25">
      <c r="A73" s="5">
        <v>51540</v>
      </c>
      <c r="B73" s="94" t="s">
        <v>327</v>
      </c>
      <c r="C73" s="74">
        <v>40392</v>
      </c>
      <c r="D73" s="3">
        <v>3</v>
      </c>
      <c r="E73" s="102" t="s">
        <v>183</v>
      </c>
      <c r="F73" s="114">
        <v>90.7</v>
      </c>
      <c r="G73" s="102" t="s">
        <v>183</v>
      </c>
      <c r="H73" s="102" t="s">
        <v>183</v>
      </c>
      <c r="L73"/>
    </row>
    <row r="74" spans="1:12" x14ac:dyDescent="0.25">
      <c r="A74" s="5">
        <v>51556</v>
      </c>
      <c r="B74" s="94" t="s">
        <v>340</v>
      </c>
      <c r="C74" s="74">
        <v>40392</v>
      </c>
      <c r="D74" s="3">
        <v>3</v>
      </c>
      <c r="E74" s="102" t="s">
        <v>183</v>
      </c>
      <c r="F74" s="114">
        <v>91.9</v>
      </c>
      <c r="G74" s="102" t="s">
        <v>183</v>
      </c>
      <c r="H74" s="102" t="s">
        <v>183</v>
      </c>
      <c r="I74" s="9"/>
    </row>
    <row r="75" spans="1:12" x14ac:dyDescent="0.25">
      <c r="A75" s="5">
        <v>51541</v>
      </c>
      <c r="B75" s="94" t="s">
        <v>328</v>
      </c>
      <c r="C75" s="74">
        <v>40392</v>
      </c>
      <c r="D75" s="3">
        <v>3</v>
      </c>
      <c r="E75" s="102" t="s">
        <v>183</v>
      </c>
      <c r="F75" s="6">
        <v>175</v>
      </c>
      <c r="G75" s="102" t="s">
        <v>183</v>
      </c>
      <c r="H75" s="102" t="s">
        <v>183</v>
      </c>
      <c r="I75" s="9"/>
    </row>
    <row r="76" spans="1:12" x14ac:dyDescent="0.25">
      <c r="A76" s="5">
        <v>51542</v>
      </c>
      <c r="B76" s="94" t="s">
        <v>224</v>
      </c>
      <c r="C76" s="74">
        <v>40392</v>
      </c>
      <c r="D76" s="3">
        <v>3</v>
      </c>
      <c r="E76" s="102" t="s">
        <v>183</v>
      </c>
      <c r="F76" s="6">
        <v>402</v>
      </c>
      <c r="G76" s="102" t="s">
        <v>183</v>
      </c>
      <c r="H76" s="102" t="s">
        <v>183</v>
      </c>
    </row>
    <row r="77" spans="1:12" x14ac:dyDescent="0.25">
      <c r="B77" s="94"/>
      <c r="C77" s="74"/>
      <c r="D77" s="3"/>
      <c r="E77" s="102"/>
      <c r="F77" s="6"/>
      <c r="G77" s="102"/>
      <c r="H77" s="102"/>
    </row>
    <row r="78" spans="1:12" x14ac:dyDescent="0.25">
      <c r="A78" s="5">
        <v>51543</v>
      </c>
      <c r="B78" s="94" t="s">
        <v>329</v>
      </c>
      <c r="C78" s="74">
        <v>40392</v>
      </c>
      <c r="D78" s="3">
        <v>3</v>
      </c>
      <c r="E78" s="102" t="s">
        <v>183</v>
      </c>
      <c r="F78" s="102" t="s">
        <v>183</v>
      </c>
      <c r="G78" s="93" t="s">
        <v>277</v>
      </c>
      <c r="H78" s="102" t="s">
        <v>183</v>
      </c>
    </row>
    <row r="79" spans="1:12" x14ac:dyDescent="0.25">
      <c r="A79" s="5">
        <v>51544</v>
      </c>
      <c r="B79" s="94" t="s">
        <v>330</v>
      </c>
      <c r="C79" s="74">
        <v>40392</v>
      </c>
      <c r="D79" s="3">
        <v>3</v>
      </c>
      <c r="E79" s="102" t="s">
        <v>183</v>
      </c>
      <c r="F79" s="102" t="s">
        <v>183</v>
      </c>
      <c r="G79" s="28">
        <v>0.66</v>
      </c>
      <c r="H79" s="102" t="s">
        <v>183</v>
      </c>
    </row>
    <row r="80" spans="1:12" x14ac:dyDescent="0.25">
      <c r="A80" s="5">
        <v>51545</v>
      </c>
      <c r="B80" s="94" t="s">
        <v>331</v>
      </c>
      <c r="C80" s="74">
        <v>40392</v>
      </c>
      <c r="D80" s="3">
        <v>3</v>
      </c>
      <c r="E80" s="102" t="s">
        <v>183</v>
      </c>
      <c r="F80" s="102" t="s">
        <v>183</v>
      </c>
      <c r="G80" s="28">
        <v>1.3</v>
      </c>
      <c r="H80" s="102" t="s">
        <v>183</v>
      </c>
    </row>
    <row r="81" spans="1:8" x14ac:dyDescent="0.25">
      <c r="A81" s="5">
        <v>51546</v>
      </c>
      <c r="B81" s="94" t="s">
        <v>332</v>
      </c>
      <c r="C81" s="74">
        <v>40392</v>
      </c>
      <c r="D81" s="3">
        <v>3</v>
      </c>
      <c r="E81" s="102" t="s">
        <v>183</v>
      </c>
      <c r="F81" s="102" t="s">
        <v>183</v>
      </c>
      <c r="G81" s="28">
        <v>2.75</v>
      </c>
      <c r="H81" s="102" t="s">
        <v>183</v>
      </c>
    </row>
    <row r="82" spans="1:8" x14ac:dyDescent="0.25">
      <c r="A82" s="5">
        <v>51557</v>
      </c>
      <c r="B82" s="94" t="s">
        <v>341</v>
      </c>
      <c r="C82" s="74">
        <v>40392</v>
      </c>
      <c r="D82" s="3">
        <v>3</v>
      </c>
      <c r="E82" s="102" t="s">
        <v>183</v>
      </c>
      <c r="F82" s="102" t="s">
        <v>183</v>
      </c>
      <c r="G82" s="28">
        <v>2.7600000000000002</v>
      </c>
      <c r="H82" s="102" t="s">
        <v>183</v>
      </c>
    </row>
    <row r="83" spans="1:8" x14ac:dyDescent="0.25">
      <c r="A83" s="5">
        <v>51547</v>
      </c>
      <c r="B83" s="94" t="s">
        <v>333</v>
      </c>
      <c r="C83" s="74">
        <v>40392</v>
      </c>
      <c r="D83" s="3">
        <v>3</v>
      </c>
      <c r="E83" s="102" t="s">
        <v>183</v>
      </c>
      <c r="F83" s="102" t="s">
        <v>183</v>
      </c>
      <c r="G83" s="28">
        <v>5.05</v>
      </c>
      <c r="H83" s="102" t="s">
        <v>183</v>
      </c>
    </row>
    <row r="84" spans="1:8" x14ac:dyDescent="0.25">
      <c r="A84" s="5">
        <v>51548</v>
      </c>
      <c r="B84" s="94" t="s">
        <v>225</v>
      </c>
      <c r="C84" s="74">
        <v>40392</v>
      </c>
      <c r="D84" s="3">
        <v>3</v>
      </c>
      <c r="E84" s="102" t="s">
        <v>183</v>
      </c>
      <c r="F84" s="102" t="s">
        <v>183</v>
      </c>
      <c r="G84" s="27">
        <v>11.5</v>
      </c>
      <c r="H84" s="102" t="s">
        <v>183</v>
      </c>
    </row>
    <row r="85" spans="1:8" x14ac:dyDescent="0.25">
      <c r="B85" s="94"/>
      <c r="C85" s="74"/>
      <c r="D85" s="3"/>
      <c r="E85" s="102"/>
      <c r="F85" s="102"/>
      <c r="G85" s="27"/>
      <c r="H85" s="102"/>
    </row>
    <row r="86" spans="1:8" x14ac:dyDescent="0.25">
      <c r="A86" s="5">
        <v>51549</v>
      </c>
      <c r="B86" s="94" t="s">
        <v>334</v>
      </c>
      <c r="C86" s="74">
        <v>40392</v>
      </c>
      <c r="D86" s="3">
        <v>3</v>
      </c>
      <c r="E86" s="102" t="s">
        <v>183</v>
      </c>
      <c r="F86" s="102" t="s">
        <v>183</v>
      </c>
      <c r="G86" s="102" t="s">
        <v>183</v>
      </c>
      <c r="H86" s="93" t="s">
        <v>345</v>
      </c>
    </row>
    <row r="87" spans="1:8" x14ac:dyDescent="0.25">
      <c r="A87" s="5">
        <v>51550</v>
      </c>
      <c r="B87" s="94" t="s">
        <v>335</v>
      </c>
      <c r="C87" s="74">
        <v>40392</v>
      </c>
      <c r="D87" s="3">
        <v>3</v>
      </c>
      <c r="E87" s="102" t="s">
        <v>183</v>
      </c>
      <c r="F87" s="102" t="s">
        <v>183</v>
      </c>
      <c r="G87" s="102" t="s">
        <v>183</v>
      </c>
      <c r="H87" s="14">
        <v>3.2600000000000002</v>
      </c>
    </row>
    <row r="88" spans="1:8" x14ac:dyDescent="0.25">
      <c r="A88" s="5">
        <v>51551</v>
      </c>
      <c r="B88" s="94" t="s">
        <v>336</v>
      </c>
      <c r="C88" s="74">
        <v>40392</v>
      </c>
      <c r="D88" s="3">
        <v>3</v>
      </c>
      <c r="E88" s="102" t="s">
        <v>183</v>
      </c>
      <c r="F88" s="102" t="s">
        <v>183</v>
      </c>
      <c r="G88" s="102" t="s">
        <v>183</v>
      </c>
      <c r="H88" s="14">
        <v>6.24</v>
      </c>
    </row>
    <row r="89" spans="1:8" x14ac:dyDescent="0.25">
      <c r="A89" s="5">
        <v>51552</v>
      </c>
      <c r="B89" s="94" t="s">
        <v>337</v>
      </c>
      <c r="C89" s="74">
        <v>40392</v>
      </c>
      <c r="D89" s="3">
        <v>3</v>
      </c>
      <c r="E89" s="102" t="s">
        <v>183</v>
      </c>
      <c r="F89" s="102" t="s">
        <v>183</v>
      </c>
      <c r="G89" s="102" t="s">
        <v>183</v>
      </c>
      <c r="H89" s="7">
        <v>13.200000000000001</v>
      </c>
    </row>
    <row r="90" spans="1:8" x14ac:dyDescent="0.25">
      <c r="A90" s="5">
        <v>51558</v>
      </c>
      <c r="B90" s="94" t="s">
        <v>342</v>
      </c>
      <c r="C90" s="74">
        <v>40392</v>
      </c>
      <c r="D90" s="3">
        <v>3</v>
      </c>
      <c r="E90" s="102" t="s">
        <v>183</v>
      </c>
      <c r="F90" s="102" t="s">
        <v>183</v>
      </c>
      <c r="G90" s="102" t="s">
        <v>183</v>
      </c>
      <c r="H90" s="7">
        <v>13</v>
      </c>
    </row>
    <row r="91" spans="1:8" x14ac:dyDescent="0.25">
      <c r="A91" s="5">
        <v>51553</v>
      </c>
      <c r="B91" s="94" t="s">
        <v>338</v>
      </c>
      <c r="C91" s="74">
        <v>40392</v>
      </c>
      <c r="D91" s="3">
        <v>3</v>
      </c>
      <c r="E91" s="102" t="s">
        <v>183</v>
      </c>
      <c r="F91" s="102" t="s">
        <v>183</v>
      </c>
      <c r="G91" s="102" t="s">
        <v>183</v>
      </c>
      <c r="H91" s="7">
        <v>28.1</v>
      </c>
    </row>
    <row r="92" spans="1:8" x14ac:dyDescent="0.25">
      <c r="A92" s="5">
        <v>51554</v>
      </c>
      <c r="B92" s="94" t="s">
        <v>226</v>
      </c>
      <c r="C92" s="74">
        <v>40392</v>
      </c>
      <c r="D92" s="3">
        <v>3</v>
      </c>
      <c r="E92" s="102" t="s">
        <v>183</v>
      </c>
      <c r="F92" s="102" t="s">
        <v>183</v>
      </c>
      <c r="G92" s="102" t="s">
        <v>183</v>
      </c>
      <c r="H92" s="7">
        <v>61</v>
      </c>
    </row>
    <row r="93" spans="1:8" x14ac:dyDescent="0.25">
      <c r="B93" s="94"/>
      <c r="C93" s="74"/>
      <c r="D93" s="3"/>
      <c r="E93" s="102"/>
      <c r="F93" s="102"/>
      <c r="G93" s="102"/>
    </row>
    <row r="94" spans="1:8" ht="13" x14ac:dyDescent="0.3">
      <c r="A94" s="5">
        <v>51326</v>
      </c>
      <c r="B94" s="94" t="s">
        <v>218</v>
      </c>
      <c r="C94" s="99">
        <v>40375</v>
      </c>
      <c r="D94" s="104">
        <v>4</v>
      </c>
      <c r="E94" s="110">
        <v>0.15</v>
      </c>
      <c r="F94" s="105" t="s">
        <v>183</v>
      </c>
      <c r="G94" s="105" t="s">
        <v>183</v>
      </c>
      <c r="H94" s="105" t="s">
        <v>183</v>
      </c>
    </row>
    <row r="95" spans="1:8" x14ac:dyDescent="0.25">
      <c r="A95" s="5">
        <v>51327</v>
      </c>
      <c r="B95" s="94" t="s">
        <v>219</v>
      </c>
      <c r="C95" s="99">
        <v>40375</v>
      </c>
      <c r="D95" s="104">
        <v>4</v>
      </c>
      <c r="E95" s="14">
        <v>0.37</v>
      </c>
      <c r="F95" s="105" t="s">
        <v>183</v>
      </c>
      <c r="G95" s="105" t="s">
        <v>183</v>
      </c>
      <c r="H95" s="105" t="s">
        <v>183</v>
      </c>
    </row>
    <row r="96" spans="1:8" x14ac:dyDescent="0.25">
      <c r="A96" s="5">
        <v>51328</v>
      </c>
      <c r="B96" s="94" t="s">
        <v>220</v>
      </c>
      <c r="C96" s="99">
        <v>40375</v>
      </c>
      <c r="D96" s="104">
        <v>4</v>
      </c>
      <c r="E96" s="14">
        <v>0.87</v>
      </c>
      <c r="F96" s="105" t="s">
        <v>183</v>
      </c>
      <c r="G96" s="105" t="s">
        <v>183</v>
      </c>
      <c r="H96" s="105" t="s">
        <v>183</v>
      </c>
    </row>
    <row r="97" spans="1:8" x14ac:dyDescent="0.25">
      <c r="A97" s="5">
        <v>51329</v>
      </c>
      <c r="B97" s="94" t="s">
        <v>221</v>
      </c>
      <c r="C97" s="99">
        <v>40375</v>
      </c>
      <c r="D97" s="104">
        <v>4</v>
      </c>
      <c r="E97" s="14">
        <v>1.73</v>
      </c>
      <c r="F97" s="105" t="s">
        <v>183</v>
      </c>
      <c r="G97" s="105" t="s">
        <v>183</v>
      </c>
      <c r="H97" s="105" t="s">
        <v>183</v>
      </c>
    </row>
    <row r="98" spans="1:8" x14ac:dyDescent="0.25">
      <c r="A98" s="5">
        <v>51330</v>
      </c>
      <c r="B98" s="94" t="s">
        <v>222</v>
      </c>
      <c r="C98" s="99">
        <v>40375</v>
      </c>
      <c r="D98" s="104">
        <v>4</v>
      </c>
      <c r="E98" s="14">
        <v>3.27</v>
      </c>
      <c r="F98" s="105" t="s">
        <v>183</v>
      </c>
      <c r="G98" s="105" t="s">
        <v>183</v>
      </c>
      <c r="H98" s="105" t="s">
        <v>183</v>
      </c>
    </row>
    <row r="99" spans="1:8" x14ac:dyDescent="0.25">
      <c r="A99" s="5">
        <v>51331</v>
      </c>
      <c r="B99" s="94" t="s">
        <v>223</v>
      </c>
      <c r="C99" s="99">
        <v>40375</v>
      </c>
      <c r="D99" s="104">
        <v>4</v>
      </c>
      <c r="E99" s="14">
        <v>7.24</v>
      </c>
      <c r="F99" s="105" t="s">
        <v>183</v>
      </c>
      <c r="G99" s="105" t="s">
        <v>183</v>
      </c>
      <c r="H99" s="105" t="s">
        <v>183</v>
      </c>
    </row>
    <row r="100" spans="1:8" x14ac:dyDescent="0.25">
      <c r="A100" s="5">
        <v>51332</v>
      </c>
      <c r="B100" s="94" t="s">
        <v>224</v>
      </c>
      <c r="C100" s="99">
        <v>40375</v>
      </c>
      <c r="D100" s="104">
        <v>4</v>
      </c>
      <c r="E100" s="105" t="s">
        <v>183</v>
      </c>
      <c r="F100" s="6">
        <v>371</v>
      </c>
      <c r="G100" s="105" t="s">
        <v>183</v>
      </c>
      <c r="H100" s="105" t="s">
        <v>183</v>
      </c>
    </row>
    <row r="101" spans="1:8" x14ac:dyDescent="0.25">
      <c r="A101" s="5">
        <v>51333</v>
      </c>
      <c r="B101" s="94" t="s">
        <v>225</v>
      </c>
      <c r="C101" s="99">
        <v>40375</v>
      </c>
      <c r="D101" s="104">
        <v>4</v>
      </c>
      <c r="E101" s="105" t="s">
        <v>183</v>
      </c>
      <c r="F101" s="105" t="s">
        <v>183</v>
      </c>
      <c r="G101" s="27">
        <v>11</v>
      </c>
      <c r="H101" s="105" t="s">
        <v>183</v>
      </c>
    </row>
    <row r="102" spans="1:8" x14ac:dyDescent="0.25">
      <c r="A102" s="5">
        <v>51334</v>
      </c>
      <c r="B102" s="94" t="s">
        <v>226</v>
      </c>
      <c r="C102" s="99">
        <v>40375</v>
      </c>
      <c r="D102" s="104">
        <v>4</v>
      </c>
      <c r="E102" s="105" t="s">
        <v>183</v>
      </c>
      <c r="F102" s="105" t="s">
        <v>183</v>
      </c>
      <c r="G102" s="105" t="s">
        <v>183</v>
      </c>
      <c r="H102" s="7">
        <v>56.800000000000004</v>
      </c>
    </row>
    <row r="103" spans="1:8" x14ac:dyDescent="0.25">
      <c r="B103" s="94"/>
      <c r="C103" s="74"/>
      <c r="D103" s="3"/>
      <c r="E103" s="102"/>
      <c r="F103" s="102"/>
      <c r="G103" s="102"/>
    </row>
    <row r="104" spans="1:8" x14ac:dyDescent="0.25">
      <c r="B104" s="94"/>
      <c r="C104" s="74"/>
      <c r="D104" s="3"/>
      <c r="E104" s="102"/>
      <c r="F104" s="102"/>
      <c r="G104" s="102"/>
    </row>
    <row r="105" spans="1:8" ht="30.75" customHeight="1" x14ac:dyDescent="0.35">
      <c r="A105" s="157" t="s">
        <v>576</v>
      </c>
      <c r="B105" s="157"/>
      <c r="C105" s="157"/>
      <c r="D105" s="157"/>
      <c r="E105" s="157"/>
      <c r="F105" s="157"/>
      <c r="G105" s="157"/>
      <c r="H105" s="157"/>
    </row>
    <row r="106" spans="1:8" ht="24.75" customHeight="1" x14ac:dyDescent="0.25">
      <c r="A106" s="158" t="s">
        <v>580</v>
      </c>
      <c r="B106" s="158"/>
      <c r="C106" s="158"/>
      <c r="D106" s="158"/>
      <c r="E106" s="158"/>
      <c r="F106" s="158"/>
      <c r="G106" s="158"/>
      <c r="H106" s="158"/>
    </row>
    <row r="107" spans="1:8" ht="15.5" x14ac:dyDescent="0.35">
      <c r="A107" s="150"/>
      <c r="B107" s="150"/>
    </row>
    <row r="108" spans="1:8" ht="15.5" x14ac:dyDescent="0.35">
      <c r="A108" s="150"/>
      <c r="B108" s="83" t="s">
        <v>0</v>
      </c>
    </row>
    <row r="110" spans="1:8" x14ac:dyDescent="0.25">
      <c r="A110" s="5" t="s">
        <v>5</v>
      </c>
      <c r="B110" s="94"/>
      <c r="C110" s="3" t="s">
        <v>119</v>
      </c>
      <c r="D110" s="3" t="s">
        <v>575</v>
      </c>
      <c r="E110" s="10" t="s">
        <v>131</v>
      </c>
      <c r="F110" s="10" t="s">
        <v>101</v>
      </c>
      <c r="G110" s="10" t="s">
        <v>100</v>
      </c>
      <c r="H110" s="10" t="s">
        <v>124</v>
      </c>
    </row>
    <row r="111" spans="1:8" x14ac:dyDescent="0.25">
      <c r="A111" s="154" t="s">
        <v>577</v>
      </c>
      <c r="B111" s="151" t="s">
        <v>574</v>
      </c>
      <c r="C111" s="16" t="s">
        <v>50</v>
      </c>
      <c r="D111" s="100" t="s">
        <v>141</v>
      </c>
      <c r="E111" s="16" t="s">
        <v>138</v>
      </c>
      <c r="F111" s="16" t="s">
        <v>138</v>
      </c>
      <c r="G111" s="16" t="s">
        <v>138</v>
      </c>
      <c r="H111" s="16" t="s">
        <v>138</v>
      </c>
    </row>
    <row r="112" spans="1:8" x14ac:dyDescent="0.25">
      <c r="B112" s="94"/>
      <c r="C112" s="74"/>
      <c r="D112" s="3"/>
      <c r="E112" s="102"/>
      <c r="F112" s="102"/>
      <c r="G112" s="102"/>
    </row>
    <row r="113" spans="1:8" x14ac:dyDescent="0.25">
      <c r="A113" s="5">
        <v>51335</v>
      </c>
      <c r="B113" s="94" t="s">
        <v>144</v>
      </c>
      <c r="C113" s="74">
        <v>40378</v>
      </c>
      <c r="D113" s="112">
        <v>7</v>
      </c>
      <c r="E113" t="s">
        <v>275</v>
      </c>
      <c r="F113" s="93" t="s">
        <v>279</v>
      </c>
      <c r="G113" s="93" t="s">
        <v>277</v>
      </c>
      <c r="H113" s="93" t="s">
        <v>276</v>
      </c>
    </row>
    <row r="114" spans="1:8" ht="13" x14ac:dyDescent="0.3">
      <c r="A114" s="5">
        <v>51336</v>
      </c>
      <c r="B114" s="94" t="s">
        <v>145</v>
      </c>
      <c r="C114" s="74">
        <v>40378</v>
      </c>
      <c r="D114" s="112">
        <v>7</v>
      </c>
      <c r="E114" s="110">
        <v>0.22</v>
      </c>
      <c r="F114" s="102" t="s">
        <v>183</v>
      </c>
      <c r="G114" s="102" t="s">
        <v>183</v>
      </c>
      <c r="H114" s="102" t="s">
        <v>183</v>
      </c>
    </row>
    <row r="115" spans="1:8" x14ac:dyDescent="0.25">
      <c r="A115" s="5">
        <v>51337</v>
      </c>
      <c r="B115" s="94" t="s">
        <v>146</v>
      </c>
      <c r="C115" s="74">
        <v>40378</v>
      </c>
      <c r="D115" s="112">
        <v>7</v>
      </c>
      <c r="E115" s="14">
        <v>0.46</v>
      </c>
      <c r="F115" s="102" t="s">
        <v>183</v>
      </c>
      <c r="G115" s="102" t="s">
        <v>183</v>
      </c>
      <c r="H115" s="102" t="s">
        <v>183</v>
      </c>
    </row>
    <row r="116" spans="1:8" x14ac:dyDescent="0.25">
      <c r="A116" s="5">
        <v>51338</v>
      </c>
      <c r="B116" s="94" t="s">
        <v>147</v>
      </c>
      <c r="C116" s="74">
        <v>40378</v>
      </c>
      <c r="D116" s="112">
        <v>7</v>
      </c>
      <c r="E116" s="14">
        <v>0.98</v>
      </c>
      <c r="F116" s="102" t="s">
        <v>183</v>
      </c>
      <c r="G116" s="102" t="s">
        <v>183</v>
      </c>
      <c r="H116" s="102" t="s">
        <v>183</v>
      </c>
    </row>
    <row r="117" spans="1:8" x14ac:dyDescent="0.25">
      <c r="A117" s="5">
        <v>51339</v>
      </c>
      <c r="B117" s="94" t="s">
        <v>148</v>
      </c>
      <c r="C117" s="74">
        <v>40378</v>
      </c>
      <c r="D117" s="112">
        <v>7</v>
      </c>
      <c r="E117" s="14">
        <v>1.81</v>
      </c>
      <c r="F117" s="102" t="s">
        <v>183</v>
      </c>
      <c r="G117" s="102" t="s">
        <v>183</v>
      </c>
      <c r="H117" s="102" t="s">
        <v>183</v>
      </c>
    </row>
    <row r="118" spans="1:8" x14ac:dyDescent="0.25">
      <c r="A118" s="5">
        <v>51360</v>
      </c>
      <c r="B118" s="94" t="s">
        <v>169</v>
      </c>
      <c r="C118" s="74">
        <v>40378</v>
      </c>
      <c r="D118" s="3">
        <v>7</v>
      </c>
      <c r="E118" s="14">
        <v>1.6</v>
      </c>
      <c r="F118" s="102" t="s">
        <v>183</v>
      </c>
      <c r="G118" s="102" t="s">
        <v>183</v>
      </c>
      <c r="H118" s="102" t="s">
        <v>183</v>
      </c>
    </row>
    <row r="119" spans="1:8" x14ac:dyDescent="0.25">
      <c r="A119" s="5">
        <v>51340</v>
      </c>
      <c r="B119" s="94" t="s">
        <v>149</v>
      </c>
      <c r="C119" s="74">
        <v>40378</v>
      </c>
      <c r="D119" s="112">
        <v>7</v>
      </c>
      <c r="E119" s="14">
        <v>3.39</v>
      </c>
      <c r="F119" s="102" t="s">
        <v>183</v>
      </c>
      <c r="G119" s="102" t="s">
        <v>183</v>
      </c>
      <c r="H119" s="102" t="s">
        <v>183</v>
      </c>
    </row>
    <row r="120" spans="1:8" x14ac:dyDescent="0.25">
      <c r="A120" s="5">
        <v>51341</v>
      </c>
      <c r="B120" s="94" t="s">
        <v>150</v>
      </c>
      <c r="C120" s="74">
        <v>40378</v>
      </c>
      <c r="D120" s="112">
        <v>7</v>
      </c>
      <c r="E120" s="14">
        <v>7.41</v>
      </c>
      <c r="F120" s="102" t="s">
        <v>183</v>
      </c>
      <c r="G120" s="102" t="s">
        <v>183</v>
      </c>
      <c r="H120" s="102" t="s">
        <v>183</v>
      </c>
    </row>
    <row r="121" spans="1:8" x14ac:dyDescent="0.25">
      <c r="B121" s="94"/>
      <c r="C121" s="74"/>
      <c r="D121" s="112"/>
      <c r="E121" s="14"/>
      <c r="F121" s="102"/>
      <c r="G121" s="102"/>
      <c r="H121" s="102"/>
    </row>
    <row r="122" spans="1:8" ht="13" x14ac:dyDescent="0.3">
      <c r="A122" s="5">
        <v>51342</v>
      </c>
      <c r="B122" s="94" t="s">
        <v>151</v>
      </c>
      <c r="C122" s="74">
        <v>40378</v>
      </c>
      <c r="D122" s="112">
        <v>7</v>
      </c>
      <c r="E122" s="102" t="s">
        <v>183</v>
      </c>
      <c r="F122" s="122">
        <v>0.66</v>
      </c>
      <c r="G122" s="102" t="s">
        <v>183</v>
      </c>
      <c r="H122" s="102" t="s">
        <v>183</v>
      </c>
    </row>
    <row r="123" spans="1:8" x14ac:dyDescent="0.25">
      <c r="A123" s="5">
        <v>51343</v>
      </c>
      <c r="B123" s="94" t="s">
        <v>152</v>
      </c>
      <c r="C123" s="74">
        <v>40378</v>
      </c>
      <c r="D123" s="112">
        <v>7</v>
      </c>
      <c r="E123" s="102" t="s">
        <v>183</v>
      </c>
      <c r="F123" s="114">
        <v>21.8</v>
      </c>
      <c r="G123" s="102" t="s">
        <v>183</v>
      </c>
      <c r="H123" s="102" t="s">
        <v>183</v>
      </c>
    </row>
    <row r="124" spans="1:8" x14ac:dyDescent="0.25">
      <c r="A124" s="5">
        <v>51344</v>
      </c>
      <c r="B124" s="94" t="s">
        <v>153</v>
      </c>
      <c r="C124" s="74">
        <v>40378</v>
      </c>
      <c r="D124" s="112">
        <v>7</v>
      </c>
      <c r="E124" s="102" t="s">
        <v>183</v>
      </c>
      <c r="F124" s="114">
        <v>44.7</v>
      </c>
      <c r="G124" s="102" t="s">
        <v>183</v>
      </c>
      <c r="H124" s="102" t="s">
        <v>183</v>
      </c>
    </row>
    <row r="125" spans="1:8" x14ac:dyDescent="0.25">
      <c r="A125" s="5">
        <v>51345</v>
      </c>
      <c r="B125" s="94" t="s">
        <v>154</v>
      </c>
      <c r="C125" s="74">
        <v>40378</v>
      </c>
      <c r="D125" s="112">
        <v>7</v>
      </c>
      <c r="E125" s="102" t="s">
        <v>183</v>
      </c>
      <c r="F125" s="114">
        <v>90</v>
      </c>
      <c r="G125" s="102" t="s">
        <v>183</v>
      </c>
      <c r="H125" s="102" t="s">
        <v>183</v>
      </c>
    </row>
    <row r="126" spans="1:8" x14ac:dyDescent="0.25">
      <c r="A126" s="5">
        <v>51361</v>
      </c>
      <c r="B126" s="94" t="s">
        <v>170</v>
      </c>
      <c r="C126" s="74">
        <v>40378</v>
      </c>
      <c r="D126" s="3">
        <v>7</v>
      </c>
      <c r="E126" s="102" t="s">
        <v>183</v>
      </c>
      <c r="F126" s="114">
        <v>87.600000000000009</v>
      </c>
      <c r="G126" s="102" t="s">
        <v>183</v>
      </c>
      <c r="H126" s="102" t="s">
        <v>183</v>
      </c>
    </row>
    <row r="127" spans="1:8" x14ac:dyDescent="0.25">
      <c r="A127" s="5">
        <v>51346</v>
      </c>
      <c r="B127" s="94" t="s">
        <v>155</v>
      </c>
      <c r="C127" s="74">
        <v>40378</v>
      </c>
      <c r="D127" s="112">
        <v>7</v>
      </c>
      <c r="E127" s="102" t="s">
        <v>183</v>
      </c>
      <c r="F127" s="6">
        <v>169</v>
      </c>
      <c r="G127" s="102" t="s">
        <v>183</v>
      </c>
      <c r="H127" s="102" t="s">
        <v>183</v>
      </c>
    </row>
    <row r="128" spans="1:8" x14ac:dyDescent="0.25">
      <c r="A128" s="5">
        <v>51347</v>
      </c>
      <c r="B128" s="94" t="s">
        <v>156</v>
      </c>
      <c r="C128" s="74">
        <v>40378</v>
      </c>
      <c r="D128" s="112">
        <v>7</v>
      </c>
      <c r="E128" s="102" t="s">
        <v>183</v>
      </c>
      <c r="F128" s="6">
        <v>372</v>
      </c>
      <c r="G128" s="102" t="s">
        <v>183</v>
      </c>
      <c r="H128" s="102" t="s">
        <v>183</v>
      </c>
    </row>
    <row r="129" spans="1:9" x14ac:dyDescent="0.25">
      <c r="B129" s="94"/>
      <c r="C129" s="74"/>
      <c r="D129" s="112"/>
      <c r="E129" s="102"/>
      <c r="F129" s="6"/>
      <c r="G129" s="102"/>
      <c r="H129" s="102"/>
    </row>
    <row r="130" spans="1:9" ht="13" x14ac:dyDescent="0.3">
      <c r="A130" s="5">
        <v>51348</v>
      </c>
      <c r="B130" s="94" t="s">
        <v>157</v>
      </c>
      <c r="C130" s="74">
        <v>40378</v>
      </c>
      <c r="D130" s="112">
        <v>7</v>
      </c>
      <c r="E130" s="102" t="s">
        <v>183</v>
      </c>
      <c r="F130" s="102" t="s">
        <v>183</v>
      </c>
      <c r="G130" s="123">
        <v>1.0999999999999999E-2</v>
      </c>
      <c r="H130" s="102" t="s">
        <v>183</v>
      </c>
    </row>
    <row r="131" spans="1:9" x14ac:dyDescent="0.25">
      <c r="A131" s="5">
        <v>51349</v>
      </c>
      <c r="B131" s="94" t="s">
        <v>158</v>
      </c>
      <c r="C131" s="74">
        <v>40378</v>
      </c>
      <c r="D131" s="112">
        <v>7</v>
      </c>
      <c r="E131" s="102" t="s">
        <v>183</v>
      </c>
      <c r="F131" s="102" t="s">
        <v>183</v>
      </c>
      <c r="G131" s="28">
        <v>0.59</v>
      </c>
      <c r="H131" s="102" t="s">
        <v>183</v>
      </c>
    </row>
    <row r="132" spans="1:9" x14ac:dyDescent="0.25">
      <c r="A132" s="5">
        <v>51350</v>
      </c>
      <c r="B132" s="94" t="s">
        <v>159</v>
      </c>
      <c r="C132" s="74">
        <v>40378</v>
      </c>
      <c r="D132" s="112">
        <v>7</v>
      </c>
      <c r="E132" s="102" t="s">
        <v>183</v>
      </c>
      <c r="F132" s="102" t="s">
        <v>183</v>
      </c>
      <c r="G132" s="28">
        <v>1.25</v>
      </c>
      <c r="H132" s="102" t="s">
        <v>183</v>
      </c>
    </row>
    <row r="133" spans="1:9" x14ac:dyDescent="0.25">
      <c r="A133" s="5">
        <v>51351</v>
      </c>
      <c r="B133" s="94" t="s">
        <v>160</v>
      </c>
      <c r="C133" s="74">
        <v>40378</v>
      </c>
      <c r="D133" s="112">
        <v>7</v>
      </c>
      <c r="E133" s="102" t="s">
        <v>183</v>
      </c>
      <c r="F133" s="102" t="s">
        <v>183</v>
      </c>
      <c r="G133" s="28">
        <v>2.52</v>
      </c>
      <c r="H133" s="102" t="s">
        <v>183</v>
      </c>
    </row>
    <row r="134" spans="1:9" x14ac:dyDescent="0.25">
      <c r="A134" s="5">
        <v>51362</v>
      </c>
      <c r="B134" s="94" t="s">
        <v>171</v>
      </c>
      <c r="C134" s="74">
        <v>40378</v>
      </c>
      <c r="D134" s="3">
        <v>7</v>
      </c>
      <c r="E134" s="102" t="s">
        <v>183</v>
      </c>
      <c r="F134" s="102" t="s">
        <v>183</v>
      </c>
      <c r="G134" s="28">
        <v>2.56</v>
      </c>
      <c r="H134" s="102" t="s">
        <v>183</v>
      </c>
    </row>
    <row r="135" spans="1:9" x14ac:dyDescent="0.25">
      <c r="A135" s="5">
        <v>51352</v>
      </c>
      <c r="B135" s="94" t="s">
        <v>161</v>
      </c>
      <c r="C135" s="74">
        <v>40378</v>
      </c>
      <c r="D135" s="112">
        <v>7</v>
      </c>
      <c r="E135" s="102" t="s">
        <v>183</v>
      </c>
      <c r="F135" s="102" t="s">
        <v>183</v>
      </c>
      <c r="G135" s="28">
        <v>4.93</v>
      </c>
      <c r="H135" s="102" t="s">
        <v>183</v>
      </c>
    </row>
    <row r="136" spans="1:9" s="9" customFormat="1" x14ac:dyDescent="0.25">
      <c r="A136" s="5">
        <v>51353</v>
      </c>
      <c r="B136" s="94" t="s">
        <v>162</v>
      </c>
      <c r="C136" s="74">
        <v>40378</v>
      </c>
      <c r="D136" s="112">
        <v>7</v>
      </c>
      <c r="E136" s="102" t="s">
        <v>183</v>
      </c>
      <c r="F136" s="102" t="s">
        <v>183</v>
      </c>
      <c r="G136" s="27">
        <v>11.4</v>
      </c>
      <c r="H136" s="102" t="s">
        <v>183</v>
      </c>
      <c r="I136"/>
    </row>
    <row r="137" spans="1:9" s="9" customFormat="1" x14ac:dyDescent="0.25">
      <c r="A137" s="5"/>
      <c r="B137" s="94"/>
      <c r="C137" s="74"/>
      <c r="D137" s="112"/>
      <c r="E137" s="102"/>
      <c r="F137" s="102"/>
      <c r="G137" s="27"/>
      <c r="H137" s="102"/>
      <c r="I137"/>
    </row>
    <row r="138" spans="1:9" s="9" customFormat="1" x14ac:dyDescent="0.25">
      <c r="A138" s="5">
        <v>51354</v>
      </c>
      <c r="B138" s="94" t="s">
        <v>163</v>
      </c>
      <c r="C138" s="74">
        <v>40378</v>
      </c>
      <c r="D138" s="112">
        <v>7</v>
      </c>
      <c r="E138" s="102" t="s">
        <v>183</v>
      </c>
      <c r="F138" s="102" t="s">
        <v>183</v>
      </c>
      <c r="G138" s="102" t="s">
        <v>183</v>
      </c>
      <c r="H138" s="93" t="s">
        <v>276</v>
      </c>
      <c r="I138"/>
    </row>
    <row r="139" spans="1:9" s="9" customFormat="1" x14ac:dyDescent="0.25">
      <c r="A139" s="5">
        <v>51355</v>
      </c>
      <c r="B139" s="94" t="s">
        <v>164</v>
      </c>
      <c r="C139" s="74">
        <v>40378</v>
      </c>
      <c r="D139" s="112">
        <v>7</v>
      </c>
      <c r="E139" s="102" t="s">
        <v>183</v>
      </c>
      <c r="F139" s="102" t="s">
        <v>183</v>
      </c>
      <c r="G139" s="102" t="s">
        <v>183</v>
      </c>
      <c r="H139" s="14">
        <v>2.5500000000000003</v>
      </c>
      <c r="I139"/>
    </row>
    <row r="140" spans="1:9" s="9" customFormat="1" x14ac:dyDescent="0.25">
      <c r="A140" s="5">
        <v>51356</v>
      </c>
      <c r="B140" s="94" t="s">
        <v>165</v>
      </c>
      <c r="C140" s="74">
        <v>40378</v>
      </c>
      <c r="D140" s="112">
        <v>7</v>
      </c>
      <c r="E140" s="102" t="s">
        <v>183</v>
      </c>
      <c r="F140" s="102" t="s">
        <v>183</v>
      </c>
      <c r="G140" s="102" t="s">
        <v>183</v>
      </c>
      <c r="H140" s="14">
        <v>4.91</v>
      </c>
      <c r="I140"/>
    </row>
    <row r="141" spans="1:9" s="9" customFormat="1" x14ac:dyDescent="0.25">
      <c r="A141" s="5">
        <v>51357</v>
      </c>
      <c r="B141" s="94" t="s">
        <v>166</v>
      </c>
      <c r="C141" s="74">
        <v>40378</v>
      </c>
      <c r="D141" s="3">
        <v>7</v>
      </c>
      <c r="E141" s="102" t="s">
        <v>183</v>
      </c>
      <c r="F141" s="102" t="s">
        <v>183</v>
      </c>
      <c r="G141" s="102" t="s">
        <v>183</v>
      </c>
      <c r="H141" s="7">
        <v>10.200000000000001</v>
      </c>
      <c r="I141"/>
    </row>
    <row r="142" spans="1:9" s="9" customFormat="1" x14ac:dyDescent="0.25">
      <c r="A142" s="5">
        <v>51363</v>
      </c>
      <c r="B142" s="94" t="s">
        <v>172</v>
      </c>
      <c r="C142" s="74">
        <v>40378</v>
      </c>
      <c r="D142" s="3">
        <v>7</v>
      </c>
      <c r="E142" s="102" t="s">
        <v>183</v>
      </c>
      <c r="F142" s="102" t="s">
        <v>183</v>
      </c>
      <c r="G142"/>
      <c r="H142" s="7">
        <v>10.100000000000001</v>
      </c>
      <c r="I142"/>
    </row>
    <row r="143" spans="1:9" s="9" customFormat="1" x14ac:dyDescent="0.25">
      <c r="A143" s="5">
        <v>51358</v>
      </c>
      <c r="B143" s="94" t="s">
        <v>167</v>
      </c>
      <c r="C143" s="74">
        <v>40378</v>
      </c>
      <c r="D143" s="3">
        <v>7</v>
      </c>
      <c r="E143" s="102" t="s">
        <v>183</v>
      </c>
      <c r="F143" s="102" t="s">
        <v>183</v>
      </c>
      <c r="G143" s="102" t="s">
        <v>183</v>
      </c>
      <c r="H143" s="7">
        <v>25.6</v>
      </c>
      <c r="I143"/>
    </row>
    <row r="144" spans="1:9" s="9" customFormat="1" x14ac:dyDescent="0.25">
      <c r="A144" s="5">
        <v>51359</v>
      </c>
      <c r="B144" s="94" t="s">
        <v>168</v>
      </c>
      <c r="C144" s="74">
        <v>40378</v>
      </c>
      <c r="D144" s="3">
        <v>7</v>
      </c>
      <c r="E144" s="102" t="s">
        <v>183</v>
      </c>
      <c r="F144" s="102" t="s">
        <v>183</v>
      </c>
      <c r="G144" s="102" t="s">
        <v>183</v>
      </c>
      <c r="H144" s="7">
        <v>57.6</v>
      </c>
      <c r="I144"/>
    </row>
    <row r="145" spans="1:9" s="9" customFormat="1" x14ac:dyDescent="0.25">
      <c r="A145" s="5"/>
      <c r="B145" s="94"/>
      <c r="C145" s="74"/>
      <c r="D145" s="3"/>
      <c r="E145" s="102"/>
      <c r="F145" s="102"/>
      <c r="G145" s="102"/>
      <c r="H145" s="7"/>
      <c r="I145"/>
    </row>
    <row r="146" spans="1:9" s="9" customFormat="1" x14ac:dyDescent="0.25">
      <c r="A146" s="5">
        <v>51673</v>
      </c>
      <c r="B146" s="94" t="s">
        <v>144</v>
      </c>
      <c r="C146" s="74">
        <v>40406</v>
      </c>
      <c r="D146" s="3">
        <v>10</v>
      </c>
      <c r="E146" s="97" t="s">
        <v>376</v>
      </c>
      <c r="F146" s="97" t="s">
        <v>377</v>
      </c>
      <c r="G146" s="97" t="s">
        <v>378</v>
      </c>
      <c r="H146" s="97" t="s">
        <v>379</v>
      </c>
      <c r="I146"/>
    </row>
    <row r="147" spans="1:9" s="9" customFormat="1" x14ac:dyDescent="0.25">
      <c r="A147" s="5">
        <v>51674</v>
      </c>
      <c r="B147" s="94" t="s">
        <v>145</v>
      </c>
      <c r="C147" s="74">
        <v>40406</v>
      </c>
      <c r="D147" s="3">
        <v>10</v>
      </c>
      <c r="E147" s="14">
        <v>0.26</v>
      </c>
      <c r="F147" s="102" t="s">
        <v>183</v>
      </c>
      <c r="G147" s="102" t="s">
        <v>183</v>
      </c>
      <c r="H147" s="102" t="s">
        <v>183</v>
      </c>
      <c r="I147"/>
    </row>
    <row r="148" spans="1:9" s="9" customFormat="1" x14ac:dyDescent="0.25">
      <c r="A148" s="5">
        <v>51675</v>
      </c>
      <c r="B148" s="94" t="s">
        <v>146</v>
      </c>
      <c r="C148" s="74">
        <v>40406</v>
      </c>
      <c r="D148" s="3">
        <v>10</v>
      </c>
      <c r="E148" s="14">
        <v>0.51</v>
      </c>
      <c r="F148" s="102" t="s">
        <v>183</v>
      </c>
      <c r="G148" s="102" t="s">
        <v>183</v>
      </c>
      <c r="H148" s="102" t="s">
        <v>183</v>
      </c>
      <c r="I148"/>
    </row>
    <row r="149" spans="1:9" s="9" customFormat="1" x14ac:dyDescent="0.25">
      <c r="A149" s="5">
        <v>51676</v>
      </c>
      <c r="B149" s="94" t="s">
        <v>147</v>
      </c>
      <c r="C149" s="74">
        <v>40406</v>
      </c>
      <c r="D149" s="3">
        <v>10</v>
      </c>
      <c r="E149" s="14">
        <v>0.89</v>
      </c>
      <c r="F149" s="102" t="s">
        <v>183</v>
      </c>
      <c r="G149" s="102" t="s">
        <v>183</v>
      </c>
      <c r="H149" s="102" t="s">
        <v>183</v>
      </c>
      <c r="I149"/>
    </row>
    <row r="150" spans="1:9" s="9" customFormat="1" x14ac:dyDescent="0.25">
      <c r="A150" s="5">
        <v>51677</v>
      </c>
      <c r="B150" s="94" t="s">
        <v>148</v>
      </c>
      <c r="C150" s="74">
        <v>40406</v>
      </c>
      <c r="D150" s="3">
        <v>10</v>
      </c>
      <c r="E150" s="14">
        <v>1.79</v>
      </c>
      <c r="F150" s="102" t="s">
        <v>183</v>
      </c>
      <c r="G150" s="102" t="s">
        <v>183</v>
      </c>
      <c r="H150" s="102" t="s">
        <v>183</v>
      </c>
      <c r="I150"/>
    </row>
    <row r="151" spans="1:9" s="9" customFormat="1" x14ac:dyDescent="0.25">
      <c r="A151" s="5">
        <v>51698</v>
      </c>
      <c r="B151" s="94" t="s">
        <v>169</v>
      </c>
      <c r="C151" s="74">
        <v>40406</v>
      </c>
      <c r="D151" s="3">
        <v>10</v>
      </c>
      <c r="E151" s="14">
        <v>1.72</v>
      </c>
      <c r="F151" s="102" t="s">
        <v>183</v>
      </c>
      <c r="G151" s="102" t="s">
        <v>183</v>
      </c>
      <c r="H151" s="102" t="s">
        <v>183</v>
      </c>
      <c r="I151"/>
    </row>
    <row r="152" spans="1:9" s="9" customFormat="1" x14ac:dyDescent="0.25">
      <c r="A152" s="5">
        <v>51678</v>
      </c>
      <c r="B152" s="94" t="s">
        <v>149</v>
      </c>
      <c r="C152" s="74">
        <v>40406</v>
      </c>
      <c r="D152" s="3">
        <v>10</v>
      </c>
      <c r="E152" s="14">
        <v>3.0700000000000003</v>
      </c>
      <c r="F152" s="102" t="s">
        <v>183</v>
      </c>
      <c r="G152" s="102" t="s">
        <v>183</v>
      </c>
      <c r="H152" s="102" t="s">
        <v>183</v>
      </c>
      <c r="I152"/>
    </row>
    <row r="153" spans="1:9" s="9" customFormat="1" x14ac:dyDescent="0.25">
      <c r="A153" s="5">
        <v>51679</v>
      </c>
      <c r="B153" s="94" t="s">
        <v>150</v>
      </c>
      <c r="C153" s="74">
        <v>40406</v>
      </c>
      <c r="D153" s="3">
        <v>10</v>
      </c>
      <c r="E153" s="14">
        <v>6.94</v>
      </c>
      <c r="F153" s="102" t="s">
        <v>183</v>
      </c>
      <c r="G153" s="102" t="s">
        <v>183</v>
      </c>
      <c r="H153" s="102" t="s">
        <v>183</v>
      </c>
      <c r="I153"/>
    </row>
    <row r="154" spans="1:9" s="9" customFormat="1" x14ac:dyDescent="0.25">
      <c r="A154" s="5"/>
      <c r="B154" s="94"/>
      <c r="C154" s="74"/>
      <c r="D154" s="3"/>
      <c r="E154" s="14"/>
      <c r="F154" s="102"/>
      <c r="G154" s="102"/>
      <c r="H154" s="102"/>
      <c r="I154"/>
    </row>
    <row r="155" spans="1:9" s="9" customFormat="1" x14ac:dyDescent="0.25">
      <c r="A155" s="5"/>
      <c r="B155" s="94"/>
      <c r="C155" s="74"/>
      <c r="D155" s="3"/>
      <c r="E155" s="14"/>
      <c r="F155" s="102"/>
      <c r="G155" s="102"/>
      <c r="H155" s="102"/>
      <c r="I155"/>
    </row>
    <row r="156" spans="1:9" s="9" customFormat="1" x14ac:dyDescent="0.25">
      <c r="A156" s="5"/>
      <c r="B156" s="94"/>
      <c r="C156" s="74"/>
      <c r="D156" s="3"/>
      <c r="E156" s="14"/>
      <c r="F156" s="102"/>
      <c r="G156" s="102"/>
      <c r="H156" s="102"/>
      <c r="I156"/>
    </row>
    <row r="157" spans="1:9" s="9" customFormat="1" ht="32.25" customHeight="1" x14ac:dyDescent="0.35">
      <c r="A157" s="157" t="s">
        <v>576</v>
      </c>
      <c r="B157" s="157"/>
      <c r="C157" s="157"/>
      <c r="D157" s="157"/>
      <c r="E157" s="157"/>
      <c r="F157" s="157"/>
      <c r="G157" s="157"/>
      <c r="H157" s="157"/>
      <c r="I157"/>
    </row>
    <row r="158" spans="1:9" s="9" customFormat="1" ht="30" customHeight="1" x14ac:dyDescent="0.25">
      <c r="A158" s="158" t="s">
        <v>580</v>
      </c>
      <c r="B158" s="158"/>
      <c r="C158" s="158"/>
      <c r="D158" s="158"/>
      <c r="E158" s="158"/>
      <c r="F158" s="158"/>
      <c r="G158" s="158"/>
      <c r="H158" s="158"/>
      <c r="I158"/>
    </row>
    <row r="159" spans="1:9" s="9" customFormat="1" ht="15.5" x14ac:dyDescent="0.35">
      <c r="A159" s="150"/>
      <c r="B159" s="150"/>
      <c r="C159"/>
      <c r="D159"/>
      <c r="E159"/>
      <c r="F159"/>
      <c r="G159"/>
      <c r="H159"/>
      <c r="I159"/>
    </row>
    <row r="160" spans="1:9" s="9" customFormat="1" ht="15.5" x14ac:dyDescent="0.35">
      <c r="A160" s="150"/>
      <c r="B160" s="83" t="s">
        <v>0</v>
      </c>
      <c r="C160"/>
      <c r="D160"/>
      <c r="E160"/>
      <c r="F160"/>
      <c r="G160"/>
      <c r="H160"/>
      <c r="I160"/>
    </row>
    <row r="161" spans="1:9" s="9" customFormat="1" x14ac:dyDescent="0.25">
      <c r="A161" s="5"/>
      <c r="B161" s="5"/>
      <c r="C161"/>
      <c r="D161"/>
      <c r="E161"/>
      <c r="F161"/>
      <c r="G161"/>
      <c r="H161"/>
      <c r="I161"/>
    </row>
    <row r="162" spans="1:9" s="9" customFormat="1" x14ac:dyDescent="0.25">
      <c r="A162" s="5" t="s">
        <v>5</v>
      </c>
      <c r="B162" s="94"/>
      <c r="C162" s="3" t="s">
        <v>119</v>
      </c>
      <c r="D162" s="3" t="s">
        <v>575</v>
      </c>
      <c r="E162" s="10" t="s">
        <v>131</v>
      </c>
      <c r="F162" s="10" t="s">
        <v>101</v>
      </c>
      <c r="G162" s="10" t="s">
        <v>100</v>
      </c>
      <c r="H162" s="10" t="s">
        <v>124</v>
      </c>
      <c r="I162"/>
    </row>
    <row r="163" spans="1:9" s="9" customFormat="1" x14ac:dyDescent="0.25">
      <c r="A163" s="154" t="s">
        <v>577</v>
      </c>
      <c r="B163" s="151" t="s">
        <v>574</v>
      </c>
      <c r="C163" s="16" t="s">
        <v>50</v>
      </c>
      <c r="D163" s="100" t="s">
        <v>141</v>
      </c>
      <c r="E163" s="16" t="s">
        <v>138</v>
      </c>
      <c r="F163" s="16" t="s">
        <v>138</v>
      </c>
      <c r="G163" s="16" t="s">
        <v>138</v>
      </c>
      <c r="H163" s="16" t="s">
        <v>138</v>
      </c>
      <c r="I163"/>
    </row>
    <row r="164" spans="1:9" s="9" customFormat="1" x14ac:dyDescent="0.25">
      <c r="A164" s="5"/>
      <c r="B164" s="94"/>
      <c r="C164" s="74"/>
      <c r="D164" s="3"/>
      <c r="E164" s="14"/>
      <c r="F164" s="102"/>
      <c r="G164" s="102"/>
      <c r="H164" s="102"/>
      <c r="I164"/>
    </row>
    <row r="165" spans="1:9" s="9" customFormat="1" x14ac:dyDescent="0.25">
      <c r="A165" s="5">
        <v>51680</v>
      </c>
      <c r="B165" s="94" t="s">
        <v>151</v>
      </c>
      <c r="C165" s="74">
        <v>40406</v>
      </c>
      <c r="D165" s="3">
        <v>10</v>
      </c>
      <c r="E165" s="102" t="s">
        <v>183</v>
      </c>
      <c r="F165" s="89">
        <v>1.27</v>
      </c>
      <c r="G165" s="102" t="s">
        <v>183</v>
      </c>
      <c r="H165" s="102" t="s">
        <v>183</v>
      </c>
      <c r="I165"/>
    </row>
    <row r="166" spans="1:9" s="9" customFormat="1" x14ac:dyDescent="0.25">
      <c r="A166" s="5">
        <v>51681</v>
      </c>
      <c r="B166" s="94" t="s">
        <v>152</v>
      </c>
      <c r="C166" s="74">
        <v>40406</v>
      </c>
      <c r="D166" s="3">
        <v>10</v>
      </c>
      <c r="E166" s="102" t="s">
        <v>183</v>
      </c>
      <c r="F166" s="114">
        <v>24.1</v>
      </c>
      <c r="G166" s="102" t="s">
        <v>183</v>
      </c>
      <c r="H166" s="102" t="s">
        <v>183</v>
      </c>
      <c r="I166"/>
    </row>
    <row r="167" spans="1:9" s="9" customFormat="1" x14ac:dyDescent="0.25">
      <c r="A167" s="5">
        <v>51682</v>
      </c>
      <c r="B167" s="94" t="s">
        <v>153</v>
      </c>
      <c r="C167" s="74">
        <v>40406</v>
      </c>
      <c r="D167" s="3">
        <v>10</v>
      </c>
      <c r="E167" s="102" t="s">
        <v>183</v>
      </c>
      <c r="F167" s="114">
        <v>48.400000000000006</v>
      </c>
      <c r="G167" s="102" t="s">
        <v>183</v>
      </c>
      <c r="H167" s="102" t="s">
        <v>183</v>
      </c>
      <c r="I167"/>
    </row>
    <row r="168" spans="1:9" s="9" customFormat="1" x14ac:dyDescent="0.25">
      <c r="A168" s="5">
        <v>51683</v>
      </c>
      <c r="B168" s="94" t="s">
        <v>154</v>
      </c>
      <c r="C168" s="74">
        <v>40406</v>
      </c>
      <c r="D168" s="3">
        <v>10</v>
      </c>
      <c r="E168" s="102" t="s">
        <v>183</v>
      </c>
      <c r="F168" s="114">
        <v>94.300000000000011</v>
      </c>
      <c r="G168" s="102" t="s">
        <v>183</v>
      </c>
      <c r="H168" s="102" t="s">
        <v>183</v>
      </c>
      <c r="I168"/>
    </row>
    <row r="169" spans="1:9" s="9" customFormat="1" x14ac:dyDescent="0.25">
      <c r="A169" s="5">
        <v>51699</v>
      </c>
      <c r="B169" s="94" t="s">
        <v>170</v>
      </c>
      <c r="C169" s="74">
        <v>40406</v>
      </c>
      <c r="D169" s="3">
        <v>10</v>
      </c>
      <c r="E169" s="102" t="s">
        <v>183</v>
      </c>
      <c r="F169" s="114">
        <v>94.300000000000011</v>
      </c>
      <c r="G169" s="102" t="s">
        <v>183</v>
      </c>
      <c r="H169" s="102" t="s">
        <v>183</v>
      </c>
    </row>
    <row r="170" spans="1:9" s="9" customFormat="1" x14ac:dyDescent="0.25">
      <c r="A170" s="5">
        <v>51684</v>
      </c>
      <c r="B170" s="94" t="s">
        <v>155</v>
      </c>
      <c r="C170" s="74">
        <v>40406</v>
      </c>
      <c r="D170" s="3">
        <v>10</v>
      </c>
      <c r="E170" s="102" t="s">
        <v>183</v>
      </c>
      <c r="F170" s="6">
        <v>188</v>
      </c>
      <c r="G170" s="102" t="s">
        <v>183</v>
      </c>
      <c r="H170" s="102" t="s">
        <v>183</v>
      </c>
    </row>
    <row r="171" spans="1:9" s="9" customFormat="1" x14ac:dyDescent="0.25">
      <c r="A171" s="5">
        <v>51685</v>
      </c>
      <c r="B171" s="94" t="s">
        <v>156</v>
      </c>
      <c r="C171" s="74">
        <v>40406</v>
      </c>
      <c r="D171" s="3">
        <v>10</v>
      </c>
      <c r="E171" s="102" t="s">
        <v>183</v>
      </c>
      <c r="F171" s="6">
        <v>400</v>
      </c>
      <c r="G171" s="102" t="s">
        <v>183</v>
      </c>
      <c r="H171" s="102" t="s">
        <v>183</v>
      </c>
    </row>
    <row r="172" spans="1:9" s="9" customFormat="1" x14ac:dyDescent="0.25">
      <c r="A172" s="5"/>
      <c r="B172" s="94"/>
      <c r="C172" s="74"/>
      <c r="D172" s="3"/>
      <c r="E172" s="102"/>
      <c r="F172" s="6"/>
      <c r="G172" s="102"/>
      <c r="H172" s="102"/>
    </row>
    <row r="173" spans="1:9" x14ac:dyDescent="0.25">
      <c r="A173" s="5">
        <v>51686</v>
      </c>
      <c r="B173" s="94" t="s">
        <v>157</v>
      </c>
      <c r="C173" s="74">
        <v>40406</v>
      </c>
      <c r="D173" s="3">
        <v>10</v>
      </c>
      <c r="E173" s="102" t="s">
        <v>183</v>
      </c>
      <c r="F173" s="102" t="s">
        <v>183</v>
      </c>
      <c r="G173" s="97" t="s">
        <v>381</v>
      </c>
      <c r="H173" s="102" t="s">
        <v>183</v>
      </c>
    </row>
    <row r="174" spans="1:9" s="9" customFormat="1" x14ac:dyDescent="0.25">
      <c r="A174" s="5">
        <v>51687</v>
      </c>
      <c r="B174" s="94" t="s">
        <v>158</v>
      </c>
      <c r="C174" s="74">
        <v>40406</v>
      </c>
      <c r="D174" s="3">
        <v>10</v>
      </c>
      <c r="E174" s="102" t="s">
        <v>183</v>
      </c>
      <c r="F174" s="102" t="s">
        <v>183</v>
      </c>
      <c r="G174" s="28">
        <v>0.62</v>
      </c>
      <c r="H174" s="102" t="s">
        <v>183</v>
      </c>
    </row>
    <row r="175" spans="1:9" s="9" customFormat="1" x14ac:dyDescent="0.25">
      <c r="A175" s="5">
        <v>51688</v>
      </c>
      <c r="B175" s="94" t="s">
        <v>159</v>
      </c>
      <c r="C175" s="74">
        <v>40406</v>
      </c>
      <c r="D175" s="3">
        <v>10</v>
      </c>
      <c r="E175" s="102" t="s">
        <v>183</v>
      </c>
      <c r="F175" s="102" t="s">
        <v>183</v>
      </c>
      <c r="G175" s="28">
        <v>1.29</v>
      </c>
      <c r="H175" s="102" t="s">
        <v>183</v>
      </c>
    </row>
    <row r="176" spans="1:9" s="9" customFormat="1" x14ac:dyDescent="0.25">
      <c r="A176" s="5">
        <v>51689</v>
      </c>
      <c r="B176" s="94" t="s">
        <v>160</v>
      </c>
      <c r="C176" s="74">
        <v>40406</v>
      </c>
      <c r="D176" s="3">
        <v>10</v>
      </c>
      <c r="E176" s="102" t="s">
        <v>183</v>
      </c>
      <c r="F176" s="102" t="s">
        <v>183</v>
      </c>
      <c r="G176" s="28">
        <v>2.7600000000000002</v>
      </c>
      <c r="H176" s="102" t="s">
        <v>183</v>
      </c>
    </row>
    <row r="177" spans="1:8" x14ac:dyDescent="0.25">
      <c r="A177" s="5">
        <v>51700</v>
      </c>
      <c r="B177" s="94" t="s">
        <v>171</v>
      </c>
      <c r="C177" s="74">
        <v>40406</v>
      </c>
      <c r="D177" s="3">
        <v>10</v>
      </c>
      <c r="E177" s="102" t="s">
        <v>183</v>
      </c>
      <c r="F177" s="102" t="s">
        <v>183</v>
      </c>
      <c r="G177" s="28">
        <v>2.73</v>
      </c>
      <c r="H177" s="102" t="s">
        <v>183</v>
      </c>
    </row>
    <row r="178" spans="1:8" s="9" customFormat="1" x14ac:dyDescent="0.25">
      <c r="A178" s="5">
        <v>51690</v>
      </c>
      <c r="B178" s="94" t="s">
        <v>161</v>
      </c>
      <c r="C178" s="74">
        <v>40406</v>
      </c>
      <c r="D178" s="3">
        <v>10</v>
      </c>
      <c r="E178" s="102" t="s">
        <v>183</v>
      </c>
      <c r="F178" s="102" t="s">
        <v>183</v>
      </c>
      <c r="G178" s="28">
        <v>5.33</v>
      </c>
      <c r="H178" s="102" t="s">
        <v>183</v>
      </c>
    </row>
    <row r="179" spans="1:8" s="9" customFormat="1" x14ac:dyDescent="0.25">
      <c r="A179" s="5">
        <v>51691</v>
      </c>
      <c r="B179" s="94" t="s">
        <v>162</v>
      </c>
      <c r="C179" s="74">
        <v>40406</v>
      </c>
      <c r="D179" s="3">
        <v>10</v>
      </c>
      <c r="E179" s="102" t="s">
        <v>183</v>
      </c>
      <c r="F179" s="102" t="s">
        <v>183</v>
      </c>
      <c r="G179" s="27">
        <v>11.5</v>
      </c>
      <c r="H179" s="102" t="s">
        <v>183</v>
      </c>
    </row>
    <row r="180" spans="1:8" s="9" customFormat="1" x14ac:dyDescent="0.25">
      <c r="A180" s="5"/>
      <c r="B180" s="94"/>
      <c r="C180" s="74"/>
      <c r="D180" s="3"/>
      <c r="E180" s="102"/>
      <c r="F180" s="102"/>
      <c r="G180" s="27"/>
      <c r="H180" s="102"/>
    </row>
    <row r="181" spans="1:8" s="9" customFormat="1" x14ac:dyDescent="0.25">
      <c r="A181" s="5">
        <v>51692</v>
      </c>
      <c r="B181" s="94" t="s">
        <v>163</v>
      </c>
      <c r="C181" s="74">
        <v>40406</v>
      </c>
      <c r="D181" s="3">
        <v>10</v>
      </c>
      <c r="E181" s="102" t="s">
        <v>183</v>
      </c>
      <c r="F181" s="102" t="s">
        <v>183</v>
      </c>
      <c r="G181" s="102" t="s">
        <v>183</v>
      </c>
      <c r="H181" s="97" t="s">
        <v>380</v>
      </c>
    </row>
    <row r="182" spans="1:8" x14ac:dyDescent="0.25">
      <c r="A182" s="5">
        <v>51693</v>
      </c>
      <c r="B182" s="94" t="s">
        <v>164</v>
      </c>
      <c r="C182" s="74">
        <v>40406</v>
      </c>
      <c r="D182" s="3">
        <v>10</v>
      </c>
      <c r="E182" s="102" t="s">
        <v>183</v>
      </c>
      <c r="F182" s="102" t="s">
        <v>183</v>
      </c>
      <c r="G182" s="102" t="s">
        <v>183</v>
      </c>
      <c r="H182" s="14">
        <v>2.68</v>
      </c>
    </row>
    <row r="183" spans="1:8" x14ac:dyDescent="0.25">
      <c r="A183" s="5">
        <v>51694</v>
      </c>
      <c r="B183" s="94" t="s">
        <v>165</v>
      </c>
      <c r="C183" s="74">
        <v>40406</v>
      </c>
      <c r="D183" s="3">
        <v>10</v>
      </c>
      <c r="E183" s="102" t="s">
        <v>183</v>
      </c>
      <c r="F183" s="102" t="s">
        <v>183</v>
      </c>
      <c r="G183" s="102" t="s">
        <v>183</v>
      </c>
      <c r="H183" s="14">
        <v>5.71</v>
      </c>
    </row>
    <row r="184" spans="1:8" x14ac:dyDescent="0.25">
      <c r="A184" s="5">
        <v>51695</v>
      </c>
      <c r="B184" s="94" t="s">
        <v>166</v>
      </c>
      <c r="C184" s="74">
        <v>40406</v>
      </c>
      <c r="D184" s="3">
        <v>10</v>
      </c>
      <c r="E184" s="102" t="s">
        <v>183</v>
      </c>
      <c r="F184" s="102" t="s">
        <v>183</v>
      </c>
      <c r="G184" s="102" t="s">
        <v>183</v>
      </c>
      <c r="H184" s="7">
        <v>12.100000000000001</v>
      </c>
    </row>
    <row r="185" spans="1:8" x14ac:dyDescent="0.25">
      <c r="A185" s="5">
        <v>51701</v>
      </c>
      <c r="B185" s="94" t="s">
        <v>172</v>
      </c>
      <c r="C185" s="74">
        <v>40406</v>
      </c>
      <c r="D185" s="3">
        <v>10</v>
      </c>
      <c r="E185" s="102" t="s">
        <v>183</v>
      </c>
      <c r="F185" s="102" t="s">
        <v>183</v>
      </c>
      <c r="G185" s="102" t="s">
        <v>183</v>
      </c>
      <c r="H185" s="7">
        <v>12.3</v>
      </c>
    </row>
    <row r="186" spans="1:8" x14ac:dyDescent="0.25">
      <c r="A186" s="5">
        <v>51696</v>
      </c>
      <c r="B186" s="94" t="s">
        <v>167</v>
      </c>
      <c r="C186" s="74">
        <v>40406</v>
      </c>
      <c r="D186" s="3">
        <v>10</v>
      </c>
      <c r="E186" s="102" t="s">
        <v>183</v>
      </c>
      <c r="F186" s="102" t="s">
        <v>183</v>
      </c>
      <c r="G186" s="102" t="s">
        <v>183</v>
      </c>
      <c r="H186" s="7">
        <v>26.900000000000002</v>
      </c>
    </row>
    <row r="187" spans="1:8" x14ac:dyDescent="0.25">
      <c r="A187" s="5">
        <v>51697</v>
      </c>
      <c r="B187" s="94" t="s">
        <v>168</v>
      </c>
      <c r="C187" s="74">
        <v>40406</v>
      </c>
      <c r="D187" s="3">
        <v>10</v>
      </c>
      <c r="E187" s="102" t="s">
        <v>183</v>
      </c>
      <c r="F187" s="102" t="s">
        <v>183</v>
      </c>
      <c r="G187" s="102" t="s">
        <v>183</v>
      </c>
      <c r="H187" s="7">
        <v>52.5</v>
      </c>
    </row>
    <row r="188" spans="1:8" x14ac:dyDescent="0.25">
      <c r="B188" s="94"/>
      <c r="C188" s="74"/>
      <c r="D188" s="3"/>
      <c r="E188" s="102"/>
      <c r="F188" s="102"/>
      <c r="G188" s="102"/>
      <c r="H188" s="7"/>
    </row>
    <row r="189" spans="1:8" x14ac:dyDescent="0.25">
      <c r="A189" s="5">
        <v>51406</v>
      </c>
      <c r="B189" s="94" t="s">
        <v>144</v>
      </c>
      <c r="C189" s="74">
        <v>40385</v>
      </c>
      <c r="D189" s="3">
        <v>14</v>
      </c>
      <c r="E189" s="93" t="s">
        <v>383</v>
      </c>
      <c r="F189" s="93" t="s">
        <v>382</v>
      </c>
      <c r="G189" s="93" t="s">
        <v>277</v>
      </c>
      <c r="H189" s="93" t="s">
        <v>357</v>
      </c>
    </row>
    <row r="190" spans="1:8" x14ac:dyDescent="0.25">
      <c r="A190" s="5">
        <v>51407</v>
      </c>
      <c r="B190" s="94" t="s">
        <v>145</v>
      </c>
      <c r="C190" s="74">
        <v>40385</v>
      </c>
      <c r="D190" s="3">
        <v>14</v>
      </c>
      <c r="E190" s="131">
        <v>0.27</v>
      </c>
      <c r="F190" s="102" t="s">
        <v>183</v>
      </c>
      <c r="G190" s="102" t="s">
        <v>183</v>
      </c>
      <c r="H190" s="102" t="s">
        <v>183</v>
      </c>
    </row>
    <row r="191" spans="1:8" x14ac:dyDescent="0.25">
      <c r="A191" s="5">
        <v>51408</v>
      </c>
      <c r="B191" s="94" t="s">
        <v>278</v>
      </c>
      <c r="C191" s="74">
        <v>40385</v>
      </c>
      <c r="D191" s="3">
        <v>14</v>
      </c>
      <c r="E191" s="131">
        <v>0.25</v>
      </c>
      <c r="F191" s="102" t="s">
        <v>183</v>
      </c>
      <c r="G191" s="102" t="s">
        <v>183</v>
      </c>
      <c r="H191" s="102" t="s">
        <v>183</v>
      </c>
    </row>
    <row r="192" spans="1:8" x14ac:dyDescent="0.25">
      <c r="A192" s="5">
        <v>51409</v>
      </c>
      <c r="B192" s="94" t="s">
        <v>147</v>
      </c>
      <c r="C192" s="74">
        <v>40385</v>
      </c>
      <c r="D192" s="3">
        <v>14</v>
      </c>
      <c r="E192" s="14">
        <v>0.84</v>
      </c>
      <c r="F192" s="102" t="s">
        <v>183</v>
      </c>
      <c r="G192" s="102" t="s">
        <v>183</v>
      </c>
      <c r="H192" s="102" t="s">
        <v>183</v>
      </c>
    </row>
    <row r="193" spans="1:8" x14ac:dyDescent="0.25">
      <c r="A193" s="5">
        <v>51410</v>
      </c>
      <c r="B193" s="94" t="s">
        <v>148</v>
      </c>
      <c r="C193" s="74">
        <v>40385</v>
      </c>
      <c r="D193" s="3">
        <v>14</v>
      </c>
      <c r="E193" s="14">
        <v>1.58</v>
      </c>
      <c r="F193" s="102" t="s">
        <v>183</v>
      </c>
      <c r="G193" s="102" t="s">
        <v>183</v>
      </c>
      <c r="H193" s="102" t="s">
        <v>183</v>
      </c>
    </row>
    <row r="194" spans="1:8" x14ac:dyDescent="0.25">
      <c r="A194" s="5">
        <v>51431</v>
      </c>
      <c r="B194" s="94" t="s">
        <v>169</v>
      </c>
      <c r="C194" s="74">
        <v>40385</v>
      </c>
      <c r="D194" s="3">
        <v>14</v>
      </c>
      <c r="E194" s="14">
        <v>1.76</v>
      </c>
      <c r="F194" s="102" t="s">
        <v>183</v>
      </c>
      <c r="G194" s="102" t="s">
        <v>183</v>
      </c>
      <c r="H194" s="102" t="s">
        <v>183</v>
      </c>
    </row>
    <row r="195" spans="1:8" x14ac:dyDescent="0.25">
      <c r="A195" s="5">
        <v>51411</v>
      </c>
      <c r="B195" s="94" t="s">
        <v>149</v>
      </c>
      <c r="C195" s="74">
        <v>40385</v>
      </c>
      <c r="D195" s="3">
        <v>14</v>
      </c>
      <c r="E195" s="14">
        <v>3.15</v>
      </c>
      <c r="F195" s="102" t="s">
        <v>183</v>
      </c>
      <c r="G195" s="102" t="s">
        <v>183</v>
      </c>
      <c r="H195" s="102" t="s">
        <v>183</v>
      </c>
    </row>
    <row r="196" spans="1:8" x14ac:dyDescent="0.25">
      <c r="A196" s="5">
        <v>51412</v>
      </c>
      <c r="B196" s="94" t="s">
        <v>150</v>
      </c>
      <c r="C196" s="74">
        <v>40385</v>
      </c>
      <c r="D196" s="3">
        <v>14</v>
      </c>
      <c r="E196" s="14">
        <v>6.7700000000000005</v>
      </c>
      <c r="F196" s="102" t="s">
        <v>183</v>
      </c>
      <c r="G196" s="102" t="s">
        <v>183</v>
      </c>
      <c r="H196" s="102" t="s">
        <v>183</v>
      </c>
    </row>
    <row r="197" spans="1:8" x14ac:dyDescent="0.25">
      <c r="B197" s="94"/>
      <c r="C197" s="74"/>
      <c r="D197" s="3"/>
      <c r="E197" s="102"/>
      <c r="F197" s="102"/>
      <c r="G197" s="102"/>
      <c r="H197" s="7"/>
    </row>
    <row r="198" spans="1:8" x14ac:dyDescent="0.25">
      <c r="A198" s="5">
        <v>51413</v>
      </c>
      <c r="B198" s="94" t="s">
        <v>151</v>
      </c>
      <c r="C198" s="74">
        <v>40385</v>
      </c>
      <c r="D198" s="3">
        <v>14</v>
      </c>
      <c r="E198" s="102" t="s">
        <v>183</v>
      </c>
      <c r="F198" s="93" t="s">
        <v>279</v>
      </c>
      <c r="G198" s="102" t="s">
        <v>183</v>
      </c>
      <c r="H198" s="102" t="s">
        <v>183</v>
      </c>
    </row>
    <row r="199" spans="1:8" x14ac:dyDescent="0.25">
      <c r="A199" s="5">
        <v>51414</v>
      </c>
      <c r="B199" s="94" t="s">
        <v>152</v>
      </c>
      <c r="C199" s="74">
        <v>40385</v>
      </c>
      <c r="D199" s="3">
        <v>14</v>
      </c>
      <c r="E199" s="102" t="s">
        <v>183</v>
      </c>
      <c r="F199" s="114">
        <v>20.700000000000003</v>
      </c>
      <c r="G199" s="102" t="s">
        <v>183</v>
      </c>
      <c r="H199" s="102" t="s">
        <v>183</v>
      </c>
    </row>
    <row r="200" spans="1:8" x14ac:dyDescent="0.25">
      <c r="A200" s="5">
        <v>51415</v>
      </c>
      <c r="B200" s="94" t="s">
        <v>153</v>
      </c>
      <c r="C200" s="74">
        <v>40385</v>
      </c>
      <c r="D200" s="3">
        <v>14</v>
      </c>
      <c r="E200" s="102" t="s">
        <v>183</v>
      </c>
      <c r="F200" s="114">
        <v>41.300000000000004</v>
      </c>
      <c r="G200" s="102" t="s">
        <v>183</v>
      </c>
      <c r="H200" s="102" t="s">
        <v>183</v>
      </c>
    </row>
    <row r="201" spans="1:8" x14ac:dyDescent="0.25">
      <c r="A201" s="5">
        <v>51416</v>
      </c>
      <c r="B201" s="94" t="s">
        <v>154</v>
      </c>
      <c r="C201" s="74">
        <v>40385</v>
      </c>
      <c r="D201" s="3">
        <v>14</v>
      </c>
      <c r="E201" s="102" t="s">
        <v>183</v>
      </c>
      <c r="F201" s="114">
        <v>87.100000000000009</v>
      </c>
      <c r="G201" s="102" t="s">
        <v>183</v>
      </c>
      <c r="H201" s="102" t="s">
        <v>183</v>
      </c>
    </row>
    <row r="202" spans="1:8" x14ac:dyDescent="0.25">
      <c r="A202" s="5">
        <v>51432</v>
      </c>
      <c r="B202" s="94" t="s">
        <v>170</v>
      </c>
      <c r="C202" s="74">
        <v>40385</v>
      </c>
      <c r="D202" s="3">
        <v>14</v>
      </c>
      <c r="E202" s="102" t="s">
        <v>183</v>
      </c>
      <c r="F202" s="114">
        <v>91.600000000000009</v>
      </c>
      <c r="H202" s="102" t="s">
        <v>183</v>
      </c>
    </row>
    <row r="203" spans="1:8" x14ac:dyDescent="0.25">
      <c r="A203" s="5">
        <v>51417</v>
      </c>
      <c r="B203" s="94" t="s">
        <v>155</v>
      </c>
      <c r="C203" s="74">
        <v>40385</v>
      </c>
      <c r="D203" s="3">
        <v>14</v>
      </c>
      <c r="E203" s="102" t="s">
        <v>183</v>
      </c>
      <c r="F203" s="6">
        <v>167</v>
      </c>
      <c r="G203" s="102" t="s">
        <v>183</v>
      </c>
      <c r="H203" s="102" t="s">
        <v>183</v>
      </c>
    </row>
    <row r="204" spans="1:8" x14ac:dyDescent="0.25">
      <c r="A204" s="5">
        <v>51418</v>
      </c>
      <c r="B204" s="94" t="s">
        <v>156</v>
      </c>
      <c r="C204" s="74">
        <v>40385</v>
      </c>
      <c r="D204" s="3">
        <v>14</v>
      </c>
      <c r="E204" s="102" t="s">
        <v>183</v>
      </c>
      <c r="F204" s="6">
        <v>367</v>
      </c>
      <c r="G204" s="102" t="s">
        <v>183</v>
      </c>
      <c r="H204" s="102" t="s">
        <v>183</v>
      </c>
    </row>
    <row r="205" spans="1:8" x14ac:dyDescent="0.25">
      <c r="B205" s="94"/>
      <c r="C205" s="74"/>
      <c r="D205" s="3"/>
      <c r="E205" s="102"/>
      <c r="F205" s="102"/>
      <c r="G205" s="102"/>
      <c r="H205" s="7"/>
    </row>
    <row r="206" spans="1:8" x14ac:dyDescent="0.25">
      <c r="B206" s="94"/>
      <c r="C206" s="74"/>
      <c r="D206" s="3"/>
      <c r="E206" s="102"/>
      <c r="F206" s="102"/>
      <c r="G206" s="102"/>
      <c r="H206" s="7"/>
    </row>
    <row r="207" spans="1:8" x14ac:dyDescent="0.25">
      <c r="B207" s="94"/>
      <c r="C207" s="74"/>
      <c r="D207" s="3"/>
      <c r="E207" s="102"/>
      <c r="F207" s="102"/>
      <c r="G207" s="102"/>
      <c r="H207" s="7"/>
    </row>
    <row r="208" spans="1:8" x14ac:dyDescent="0.25">
      <c r="B208" s="94"/>
      <c r="C208" s="74"/>
      <c r="D208" s="3"/>
      <c r="E208" s="102"/>
      <c r="F208" s="102"/>
      <c r="G208" s="102"/>
      <c r="H208" s="7"/>
    </row>
    <row r="209" spans="1:8" ht="29.25" customHeight="1" x14ac:dyDescent="0.35">
      <c r="A209" s="157" t="s">
        <v>576</v>
      </c>
      <c r="B209" s="157"/>
      <c r="C209" s="157"/>
      <c r="D209" s="157"/>
      <c r="E209" s="157"/>
      <c r="F209" s="157"/>
      <c r="G209" s="157"/>
      <c r="H209" s="157"/>
    </row>
    <row r="210" spans="1:8" ht="26.25" customHeight="1" x14ac:dyDescent="0.25">
      <c r="A210" s="158" t="s">
        <v>580</v>
      </c>
      <c r="B210" s="158"/>
      <c r="C210" s="158"/>
      <c r="D210" s="158"/>
      <c r="E210" s="158"/>
      <c r="F210" s="158"/>
      <c r="G210" s="158"/>
      <c r="H210" s="158"/>
    </row>
    <row r="211" spans="1:8" ht="15.5" x14ac:dyDescent="0.35">
      <c r="A211" s="150"/>
      <c r="B211" s="150"/>
    </row>
    <row r="212" spans="1:8" ht="15.5" x14ac:dyDescent="0.35">
      <c r="A212" s="150"/>
      <c r="B212" s="83" t="s">
        <v>0</v>
      </c>
    </row>
    <row r="214" spans="1:8" x14ac:dyDescent="0.25">
      <c r="A214" s="5" t="s">
        <v>5</v>
      </c>
      <c r="B214" s="94"/>
      <c r="C214" s="3" t="s">
        <v>119</v>
      </c>
      <c r="D214" s="3" t="s">
        <v>575</v>
      </c>
      <c r="E214" s="10" t="s">
        <v>131</v>
      </c>
      <c r="F214" s="10" t="s">
        <v>101</v>
      </c>
      <c r="G214" s="10" t="s">
        <v>100</v>
      </c>
      <c r="H214" s="10" t="s">
        <v>124</v>
      </c>
    </row>
    <row r="215" spans="1:8" x14ac:dyDescent="0.25">
      <c r="A215" s="154" t="s">
        <v>577</v>
      </c>
      <c r="B215" s="151" t="s">
        <v>574</v>
      </c>
      <c r="C215" s="16" t="s">
        <v>50</v>
      </c>
      <c r="D215" s="100" t="s">
        <v>141</v>
      </c>
      <c r="E215" s="16" t="s">
        <v>138</v>
      </c>
      <c r="F215" s="16" t="s">
        <v>138</v>
      </c>
      <c r="G215" s="16" t="s">
        <v>138</v>
      </c>
      <c r="H215" s="16" t="s">
        <v>138</v>
      </c>
    </row>
    <row r="216" spans="1:8" x14ac:dyDescent="0.25">
      <c r="B216" s="94"/>
      <c r="C216" s="74"/>
      <c r="D216" s="3"/>
      <c r="E216" s="102"/>
      <c r="F216" s="102"/>
      <c r="G216" s="102"/>
      <c r="H216" s="7"/>
    </row>
    <row r="217" spans="1:8" x14ac:dyDescent="0.25">
      <c r="A217" s="5">
        <v>51419</v>
      </c>
      <c r="B217" s="94" t="s">
        <v>157</v>
      </c>
      <c r="C217" s="74">
        <v>40385</v>
      </c>
      <c r="D217" s="3">
        <v>14</v>
      </c>
      <c r="E217" s="102" t="s">
        <v>183</v>
      </c>
      <c r="F217" s="102" t="s">
        <v>183</v>
      </c>
      <c r="G217" s="93" t="s">
        <v>280</v>
      </c>
      <c r="H217" s="102" t="s">
        <v>183</v>
      </c>
    </row>
    <row r="218" spans="1:8" x14ac:dyDescent="0.25">
      <c r="A218" s="5">
        <v>51420</v>
      </c>
      <c r="B218" s="94" t="s">
        <v>158</v>
      </c>
      <c r="C218" s="74">
        <v>40385</v>
      </c>
      <c r="D218" s="3">
        <v>14</v>
      </c>
      <c r="E218" s="102" t="s">
        <v>183</v>
      </c>
      <c r="F218" s="102" t="s">
        <v>183</v>
      </c>
      <c r="G218" s="28">
        <v>0.57000000000000006</v>
      </c>
      <c r="H218" s="102" t="s">
        <v>183</v>
      </c>
    </row>
    <row r="219" spans="1:8" x14ac:dyDescent="0.25">
      <c r="A219" s="5">
        <v>51421</v>
      </c>
      <c r="B219" s="94" t="s">
        <v>159</v>
      </c>
      <c r="C219" s="74">
        <v>40385</v>
      </c>
      <c r="D219" s="3">
        <v>14</v>
      </c>
      <c r="E219" s="102" t="s">
        <v>183</v>
      </c>
      <c r="F219" s="102" t="s">
        <v>183</v>
      </c>
      <c r="G219" s="28">
        <v>1.21</v>
      </c>
      <c r="H219" s="102" t="s">
        <v>183</v>
      </c>
    </row>
    <row r="220" spans="1:8" x14ac:dyDescent="0.25">
      <c r="A220" s="5">
        <v>51422</v>
      </c>
      <c r="B220" s="94" t="s">
        <v>160</v>
      </c>
      <c r="C220" s="74">
        <v>40385</v>
      </c>
      <c r="D220" s="3">
        <v>14</v>
      </c>
      <c r="E220" s="102" t="s">
        <v>183</v>
      </c>
      <c r="F220" s="102" t="s">
        <v>183</v>
      </c>
      <c r="G220" s="28">
        <v>2.68</v>
      </c>
      <c r="H220" s="102" t="s">
        <v>183</v>
      </c>
    </row>
    <row r="221" spans="1:8" x14ac:dyDescent="0.25">
      <c r="A221" s="5">
        <v>51433</v>
      </c>
      <c r="B221" s="94" t="s">
        <v>171</v>
      </c>
      <c r="C221" s="74">
        <v>40385</v>
      </c>
      <c r="D221" s="3">
        <v>14</v>
      </c>
      <c r="E221" s="102" t="s">
        <v>183</v>
      </c>
      <c r="F221" s="102" t="s">
        <v>183</v>
      </c>
      <c r="G221" s="28">
        <v>2.59</v>
      </c>
      <c r="H221" s="102" t="s">
        <v>183</v>
      </c>
    </row>
    <row r="222" spans="1:8" x14ac:dyDescent="0.25">
      <c r="A222" s="5">
        <v>51423</v>
      </c>
      <c r="B222" s="94" t="s">
        <v>161</v>
      </c>
      <c r="C222" s="74">
        <v>40385</v>
      </c>
      <c r="D222" s="3">
        <v>14</v>
      </c>
      <c r="E222" s="102" t="s">
        <v>183</v>
      </c>
      <c r="F222" s="102" t="s">
        <v>183</v>
      </c>
      <c r="G222" s="28">
        <v>4.92</v>
      </c>
      <c r="H222" s="102" t="s">
        <v>183</v>
      </c>
    </row>
    <row r="223" spans="1:8" x14ac:dyDescent="0.25">
      <c r="A223" s="5">
        <v>51424</v>
      </c>
      <c r="B223" s="94" t="s">
        <v>162</v>
      </c>
      <c r="C223" s="74">
        <v>40385</v>
      </c>
      <c r="D223" s="3">
        <v>14</v>
      </c>
      <c r="E223" s="102" t="s">
        <v>183</v>
      </c>
      <c r="F223" s="102" t="s">
        <v>183</v>
      </c>
      <c r="G223" s="27">
        <v>10.9</v>
      </c>
      <c r="H223" s="102" t="s">
        <v>183</v>
      </c>
    </row>
    <row r="224" spans="1:8" x14ac:dyDescent="0.25">
      <c r="B224" s="94"/>
      <c r="C224" s="74"/>
      <c r="D224" s="3"/>
      <c r="E224" s="102"/>
      <c r="F224" s="102"/>
      <c r="G224" s="27"/>
      <c r="H224" s="102"/>
    </row>
    <row r="225" spans="1:8" x14ac:dyDescent="0.25">
      <c r="A225" s="5">
        <v>51425</v>
      </c>
      <c r="B225" s="94" t="s">
        <v>163</v>
      </c>
      <c r="C225" s="74">
        <v>40385</v>
      </c>
      <c r="D225" s="3">
        <v>14</v>
      </c>
      <c r="E225" s="102" t="s">
        <v>183</v>
      </c>
      <c r="F225" s="102" t="s">
        <v>183</v>
      </c>
      <c r="G225" s="102" t="s">
        <v>183</v>
      </c>
      <c r="H225" s="93" t="s">
        <v>276</v>
      </c>
    </row>
    <row r="226" spans="1:8" x14ac:dyDescent="0.25">
      <c r="A226" s="5">
        <v>51426</v>
      </c>
      <c r="B226" s="94" t="s">
        <v>164</v>
      </c>
      <c r="C226" s="74">
        <v>40385</v>
      </c>
      <c r="D226" s="3">
        <v>14</v>
      </c>
      <c r="E226" s="102" t="s">
        <v>183</v>
      </c>
      <c r="F226" s="102" t="s">
        <v>183</v>
      </c>
      <c r="G226" s="102" t="s">
        <v>183</v>
      </c>
      <c r="H226" s="14">
        <v>2.61</v>
      </c>
    </row>
    <row r="227" spans="1:8" x14ac:dyDescent="0.25">
      <c r="A227" s="5">
        <v>51427</v>
      </c>
      <c r="B227" s="94" t="s">
        <v>165</v>
      </c>
      <c r="C227" s="74">
        <v>40385</v>
      </c>
      <c r="D227" s="3">
        <v>14</v>
      </c>
      <c r="E227" s="102" t="s">
        <v>183</v>
      </c>
      <c r="F227" s="102" t="s">
        <v>183</v>
      </c>
      <c r="G227" s="102" t="s">
        <v>183</v>
      </c>
      <c r="H227" s="14">
        <v>5.03</v>
      </c>
    </row>
    <row r="228" spans="1:8" x14ac:dyDescent="0.25">
      <c r="A228" s="5">
        <v>51428</v>
      </c>
      <c r="B228" s="94" t="s">
        <v>166</v>
      </c>
      <c r="C228" s="74">
        <v>40385</v>
      </c>
      <c r="D228" s="3">
        <v>14</v>
      </c>
      <c r="E228" s="102" t="s">
        <v>183</v>
      </c>
      <c r="F228" s="102" t="s">
        <v>183</v>
      </c>
      <c r="G228" s="102" t="s">
        <v>183</v>
      </c>
      <c r="H228" s="7">
        <v>10.700000000000001</v>
      </c>
    </row>
    <row r="229" spans="1:8" x14ac:dyDescent="0.25">
      <c r="A229" s="5">
        <v>51434</v>
      </c>
      <c r="B229" s="94" t="s">
        <v>172</v>
      </c>
      <c r="C229" s="74">
        <v>40385</v>
      </c>
      <c r="D229" s="3">
        <v>14</v>
      </c>
      <c r="E229" s="102" t="s">
        <v>183</v>
      </c>
      <c r="F229" s="102" t="s">
        <v>183</v>
      </c>
      <c r="G229" s="102" t="s">
        <v>183</v>
      </c>
      <c r="H229" s="7">
        <v>11</v>
      </c>
    </row>
    <row r="230" spans="1:8" x14ac:dyDescent="0.25">
      <c r="A230" s="5">
        <v>51429</v>
      </c>
      <c r="B230" s="94" t="s">
        <v>167</v>
      </c>
      <c r="C230" s="74">
        <v>40385</v>
      </c>
      <c r="D230" s="3">
        <v>14</v>
      </c>
      <c r="E230" s="102" t="s">
        <v>183</v>
      </c>
      <c r="F230" s="102" t="s">
        <v>183</v>
      </c>
      <c r="G230" s="102" t="s">
        <v>183</v>
      </c>
      <c r="H230" s="7">
        <v>25.400000000000002</v>
      </c>
    </row>
    <row r="231" spans="1:8" x14ac:dyDescent="0.25">
      <c r="A231" s="5">
        <v>51430</v>
      </c>
      <c r="B231" s="94" t="s">
        <v>168</v>
      </c>
      <c r="C231" s="74">
        <v>40385</v>
      </c>
      <c r="D231" s="3">
        <v>14</v>
      </c>
      <c r="E231" s="102" t="s">
        <v>183</v>
      </c>
      <c r="F231" s="102" t="s">
        <v>183</v>
      </c>
      <c r="G231" s="102" t="s">
        <v>183</v>
      </c>
      <c r="H231" s="7">
        <v>58.400000000000006</v>
      </c>
    </row>
    <row r="232" spans="1:8" x14ac:dyDescent="0.25">
      <c r="B232" s="94"/>
      <c r="C232" s="74"/>
      <c r="D232" s="3"/>
      <c r="E232" s="102"/>
      <c r="F232" s="102"/>
      <c r="G232" s="102"/>
      <c r="H232" s="7"/>
    </row>
    <row r="233" spans="1:8" x14ac:dyDescent="0.25">
      <c r="A233" s="5">
        <v>51876</v>
      </c>
      <c r="B233" s="94" t="s">
        <v>144</v>
      </c>
      <c r="C233" s="74">
        <v>40413</v>
      </c>
      <c r="D233" s="3">
        <v>17</v>
      </c>
      <c r="E233" s="93" t="s">
        <v>392</v>
      </c>
      <c r="F233" s="93" t="s">
        <v>391</v>
      </c>
      <c r="G233" s="93" t="s">
        <v>390</v>
      </c>
      <c r="H233" s="93" t="s">
        <v>393</v>
      </c>
    </row>
    <row r="234" spans="1:8" ht="13" x14ac:dyDescent="0.3">
      <c r="A234" s="5">
        <v>51877</v>
      </c>
      <c r="B234" s="94" t="s">
        <v>394</v>
      </c>
      <c r="C234" s="74">
        <v>40413</v>
      </c>
      <c r="D234" s="3">
        <v>17</v>
      </c>
      <c r="E234" s="110">
        <v>0.21</v>
      </c>
      <c r="F234" s="102" t="s">
        <v>183</v>
      </c>
      <c r="G234" s="102" t="s">
        <v>183</v>
      </c>
      <c r="H234" s="102" t="s">
        <v>183</v>
      </c>
    </row>
    <row r="235" spans="1:8" x14ac:dyDescent="0.25">
      <c r="A235" s="5">
        <v>51878</v>
      </c>
      <c r="B235" s="94" t="s">
        <v>395</v>
      </c>
      <c r="C235" s="74">
        <v>40413</v>
      </c>
      <c r="D235" s="3">
        <v>17</v>
      </c>
      <c r="E235" s="14">
        <v>0.44</v>
      </c>
      <c r="F235" s="102" t="s">
        <v>183</v>
      </c>
      <c r="G235" s="102" t="s">
        <v>183</v>
      </c>
      <c r="H235" s="102" t="s">
        <v>183</v>
      </c>
    </row>
    <row r="236" spans="1:8" x14ac:dyDescent="0.25">
      <c r="A236" s="5">
        <v>51879</v>
      </c>
      <c r="B236" s="94" t="s">
        <v>396</v>
      </c>
      <c r="C236" s="74">
        <v>40413</v>
      </c>
      <c r="D236" s="3">
        <v>17</v>
      </c>
      <c r="E236" s="14">
        <v>0.97</v>
      </c>
      <c r="F236" s="102" t="s">
        <v>183</v>
      </c>
      <c r="G236" s="102" t="s">
        <v>183</v>
      </c>
      <c r="H236" s="102" t="s">
        <v>183</v>
      </c>
    </row>
    <row r="237" spans="1:8" x14ac:dyDescent="0.25">
      <c r="A237" s="5">
        <v>51880</v>
      </c>
      <c r="B237" s="94" t="s">
        <v>397</v>
      </c>
      <c r="C237" s="74">
        <v>40413</v>
      </c>
      <c r="D237" s="3">
        <v>17</v>
      </c>
      <c r="E237" s="14">
        <v>1.85</v>
      </c>
      <c r="F237" s="102" t="s">
        <v>183</v>
      </c>
      <c r="G237" s="102" t="s">
        <v>183</v>
      </c>
      <c r="H237" s="102" t="s">
        <v>183</v>
      </c>
    </row>
    <row r="238" spans="1:8" x14ac:dyDescent="0.25">
      <c r="A238" s="5">
        <v>51901</v>
      </c>
      <c r="B238" s="94" t="s">
        <v>398</v>
      </c>
      <c r="C238" s="74">
        <v>40413</v>
      </c>
      <c r="D238" s="3">
        <v>17</v>
      </c>
      <c r="E238" s="14">
        <v>1.84</v>
      </c>
      <c r="F238" s="102" t="s">
        <v>183</v>
      </c>
      <c r="G238" s="102" t="s">
        <v>183</v>
      </c>
      <c r="H238" s="102" t="s">
        <v>183</v>
      </c>
    </row>
    <row r="239" spans="1:8" x14ac:dyDescent="0.25">
      <c r="A239" s="5">
        <v>51881</v>
      </c>
      <c r="B239" s="94" t="s">
        <v>399</v>
      </c>
      <c r="C239" s="74">
        <v>40413</v>
      </c>
      <c r="D239" s="3">
        <v>17</v>
      </c>
      <c r="E239" s="14">
        <v>3.29</v>
      </c>
      <c r="F239" s="102" t="s">
        <v>183</v>
      </c>
      <c r="G239" s="102" t="s">
        <v>183</v>
      </c>
      <c r="H239" s="102" t="s">
        <v>183</v>
      </c>
    </row>
    <row r="240" spans="1:8" x14ac:dyDescent="0.25">
      <c r="A240" s="5">
        <v>51882</v>
      </c>
      <c r="B240" s="94" t="s">
        <v>400</v>
      </c>
      <c r="C240" s="74">
        <v>40413</v>
      </c>
      <c r="D240" s="3">
        <v>17</v>
      </c>
      <c r="E240" s="14">
        <v>7.22</v>
      </c>
      <c r="F240" s="102" t="s">
        <v>183</v>
      </c>
      <c r="G240" s="102" t="s">
        <v>183</v>
      </c>
      <c r="H240" s="102" t="s">
        <v>183</v>
      </c>
    </row>
    <row r="241" spans="1:8" x14ac:dyDescent="0.25">
      <c r="B241" s="94"/>
      <c r="C241" s="74"/>
      <c r="D241" s="3"/>
      <c r="E241" s="14"/>
    </row>
    <row r="242" spans="1:8" ht="13" x14ac:dyDescent="0.3">
      <c r="A242" s="5">
        <v>51883</v>
      </c>
      <c r="B242" s="94" t="s">
        <v>401</v>
      </c>
      <c r="C242" s="74">
        <v>40413</v>
      </c>
      <c r="D242" s="3">
        <v>17</v>
      </c>
      <c r="E242" s="102" t="s">
        <v>183</v>
      </c>
      <c r="F242" s="122">
        <v>1.85</v>
      </c>
      <c r="G242" s="102" t="s">
        <v>183</v>
      </c>
      <c r="H242" s="102" t="s">
        <v>183</v>
      </c>
    </row>
    <row r="243" spans="1:8" x14ac:dyDescent="0.25">
      <c r="A243" s="5">
        <v>51884</v>
      </c>
      <c r="B243" s="94" t="s">
        <v>402</v>
      </c>
      <c r="C243" s="74">
        <v>40413</v>
      </c>
      <c r="D243" s="3">
        <v>17</v>
      </c>
      <c r="E243" s="102" t="s">
        <v>183</v>
      </c>
      <c r="F243" s="114">
        <v>22.900000000000002</v>
      </c>
      <c r="G243" s="102" t="s">
        <v>183</v>
      </c>
      <c r="H243" s="102" t="s">
        <v>183</v>
      </c>
    </row>
    <row r="244" spans="1:8" x14ac:dyDescent="0.25">
      <c r="A244" s="5">
        <v>51885</v>
      </c>
      <c r="B244" s="94" t="s">
        <v>403</v>
      </c>
      <c r="C244" s="74">
        <v>40413</v>
      </c>
      <c r="D244" s="3">
        <v>17</v>
      </c>
      <c r="E244" s="102" t="s">
        <v>183</v>
      </c>
      <c r="F244" s="114">
        <v>45.300000000000004</v>
      </c>
      <c r="G244" s="102" t="s">
        <v>183</v>
      </c>
      <c r="H244" s="102" t="s">
        <v>183</v>
      </c>
    </row>
    <row r="245" spans="1:8" x14ac:dyDescent="0.25">
      <c r="A245" s="5">
        <v>51886</v>
      </c>
      <c r="B245" s="94" t="s">
        <v>404</v>
      </c>
      <c r="C245" s="74">
        <v>40413</v>
      </c>
      <c r="D245" s="3">
        <v>17</v>
      </c>
      <c r="E245" s="102" t="s">
        <v>183</v>
      </c>
      <c r="F245" s="114">
        <v>98.2</v>
      </c>
      <c r="G245" s="102" t="s">
        <v>183</v>
      </c>
      <c r="H245" s="102" t="s">
        <v>183</v>
      </c>
    </row>
    <row r="246" spans="1:8" x14ac:dyDescent="0.25">
      <c r="A246" s="5">
        <v>51902</v>
      </c>
      <c r="B246" s="94" t="s">
        <v>405</v>
      </c>
      <c r="C246" s="74">
        <v>40413</v>
      </c>
      <c r="D246" s="3">
        <v>17</v>
      </c>
      <c r="E246" s="102" t="s">
        <v>183</v>
      </c>
      <c r="F246" s="114">
        <v>99.5</v>
      </c>
      <c r="G246" s="102" t="s">
        <v>183</v>
      </c>
      <c r="H246" s="102" t="s">
        <v>183</v>
      </c>
    </row>
    <row r="247" spans="1:8" x14ac:dyDescent="0.25">
      <c r="A247" s="5">
        <v>51887</v>
      </c>
      <c r="B247" s="94" t="s">
        <v>406</v>
      </c>
      <c r="C247" s="74">
        <v>40413</v>
      </c>
      <c r="D247" s="3">
        <v>17</v>
      </c>
      <c r="E247" s="102" t="s">
        <v>183</v>
      </c>
      <c r="F247" s="6">
        <v>205</v>
      </c>
      <c r="G247" s="102" t="s">
        <v>183</v>
      </c>
      <c r="H247" s="102" t="s">
        <v>183</v>
      </c>
    </row>
    <row r="248" spans="1:8" x14ac:dyDescent="0.25">
      <c r="A248" s="5">
        <v>51888</v>
      </c>
      <c r="B248" s="94" t="s">
        <v>407</v>
      </c>
      <c r="C248" s="74">
        <v>40413</v>
      </c>
      <c r="D248" s="3">
        <v>17</v>
      </c>
      <c r="E248" s="102" t="s">
        <v>183</v>
      </c>
      <c r="F248" s="6">
        <v>438</v>
      </c>
      <c r="G248" s="102" t="s">
        <v>183</v>
      </c>
      <c r="H248" s="102" t="s">
        <v>183</v>
      </c>
    </row>
    <row r="249" spans="1:8" x14ac:dyDescent="0.25">
      <c r="B249" s="94"/>
      <c r="C249" s="74"/>
      <c r="D249" s="3"/>
      <c r="F249" s="6"/>
    </row>
    <row r="250" spans="1:8" x14ac:dyDescent="0.25">
      <c r="A250" s="5">
        <v>51889</v>
      </c>
      <c r="B250" s="94" t="s">
        <v>408</v>
      </c>
      <c r="C250" s="74">
        <v>40413</v>
      </c>
      <c r="D250" s="3">
        <v>17</v>
      </c>
      <c r="E250" s="102" t="s">
        <v>183</v>
      </c>
      <c r="F250" s="102" t="s">
        <v>183</v>
      </c>
      <c r="G250" s="93" t="s">
        <v>390</v>
      </c>
      <c r="H250" s="102" t="s">
        <v>183</v>
      </c>
    </row>
    <row r="251" spans="1:8" x14ac:dyDescent="0.25">
      <c r="A251" s="5">
        <v>51890</v>
      </c>
      <c r="B251" s="94" t="s">
        <v>409</v>
      </c>
      <c r="C251" s="74">
        <v>40413</v>
      </c>
      <c r="D251" s="3">
        <v>17</v>
      </c>
      <c r="E251" s="102" t="s">
        <v>183</v>
      </c>
      <c r="F251" s="102" t="s">
        <v>183</v>
      </c>
      <c r="G251" s="28">
        <v>0.71</v>
      </c>
      <c r="H251" s="102" t="s">
        <v>183</v>
      </c>
    </row>
    <row r="252" spans="1:8" x14ac:dyDescent="0.25">
      <c r="A252" s="5">
        <v>51891</v>
      </c>
      <c r="B252" s="94" t="s">
        <v>410</v>
      </c>
      <c r="C252" s="74">
        <v>40413</v>
      </c>
      <c r="D252" s="3">
        <v>17</v>
      </c>
      <c r="E252" s="102" t="s">
        <v>183</v>
      </c>
      <c r="F252" s="102" t="s">
        <v>183</v>
      </c>
      <c r="G252" s="28">
        <v>1.34</v>
      </c>
      <c r="H252" s="102" t="s">
        <v>183</v>
      </c>
    </row>
    <row r="253" spans="1:8" x14ac:dyDescent="0.25">
      <c r="A253" s="5">
        <v>51892</v>
      </c>
      <c r="B253" s="94" t="s">
        <v>411</v>
      </c>
      <c r="C253" s="74">
        <v>40413</v>
      </c>
      <c r="D253" s="3">
        <v>17</v>
      </c>
      <c r="E253" s="102" t="s">
        <v>183</v>
      </c>
      <c r="F253" s="102" t="s">
        <v>183</v>
      </c>
      <c r="G253" s="28">
        <v>2.7800000000000002</v>
      </c>
      <c r="H253" s="102" t="s">
        <v>183</v>
      </c>
    </row>
    <row r="254" spans="1:8" x14ac:dyDescent="0.25">
      <c r="A254" s="5">
        <v>51903</v>
      </c>
      <c r="B254" s="94" t="s">
        <v>412</v>
      </c>
      <c r="C254" s="74">
        <v>40413</v>
      </c>
      <c r="D254" s="3">
        <v>17</v>
      </c>
      <c r="E254" s="102" t="s">
        <v>183</v>
      </c>
      <c r="F254" s="102" t="s">
        <v>183</v>
      </c>
      <c r="G254" s="28">
        <v>2.79</v>
      </c>
      <c r="H254" s="102" t="s">
        <v>183</v>
      </c>
    </row>
    <row r="255" spans="1:8" x14ac:dyDescent="0.25">
      <c r="A255" s="5">
        <v>51893</v>
      </c>
      <c r="B255" s="94" t="s">
        <v>413</v>
      </c>
      <c r="C255" s="74">
        <v>40413</v>
      </c>
      <c r="D255" s="3">
        <v>17</v>
      </c>
      <c r="E255" s="102" t="s">
        <v>183</v>
      </c>
      <c r="F255" s="102" t="s">
        <v>183</v>
      </c>
      <c r="G255" s="28">
        <v>5.4</v>
      </c>
      <c r="H255" s="102" t="s">
        <v>183</v>
      </c>
    </row>
    <row r="256" spans="1:8" x14ac:dyDescent="0.25">
      <c r="A256" s="5">
        <v>51894</v>
      </c>
      <c r="B256" s="94" t="s">
        <v>414</v>
      </c>
      <c r="C256" s="74">
        <v>40413</v>
      </c>
      <c r="D256" s="3">
        <v>17</v>
      </c>
      <c r="E256" s="102" t="s">
        <v>183</v>
      </c>
      <c r="F256" s="102" t="s">
        <v>183</v>
      </c>
      <c r="G256" s="27">
        <v>11.5</v>
      </c>
      <c r="H256" s="102" t="s">
        <v>183</v>
      </c>
    </row>
    <row r="257" spans="1:8" x14ac:dyDescent="0.25">
      <c r="B257" s="94"/>
      <c r="C257" s="74"/>
      <c r="D257" s="3"/>
      <c r="E257" s="102"/>
      <c r="F257" s="102"/>
      <c r="G257" s="27"/>
      <c r="H257" s="102"/>
    </row>
    <row r="258" spans="1:8" x14ac:dyDescent="0.25">
      <c r="B258" s="94"/>
      <c r="C258" s="74"/>
      <c r="D258" s="3"/>
      <c r="E258" s="102"/>
      <c r="F258" s="102"/>
      <c r="G258" s="27"/>
      <c r="H258" s="102"/>
    </row>
    <row r="259" spans="1:8" x14ac:dyDescent="0.25">
      <c r="B259" s="94"/>
      <c r="C259" s="74"/>
      <c r="D259" s="3"/>
      <c r="E259" s="102"/>
      <c r="F259" s="102"/>
      <c r="G259" s="27"/>
      <c r="H259" s="102"/>
    </row>
    <row r="260" spans="1:8" x14ac:dyDescent="0.25">
      <c r="B260" s="94"/>
      <c r="C260" s="74"/>
      <c r="D260" s="3"/>
      <c r="E260" s="102"/>
      <c r="F260" s="102"/>
      <c r="G260" s="27"/>
      <c r="H260" s="102"/>
    </row>
    <row r="261" spans="1:8" x14ac:dyDescent="0.25">
      <c r="B261" s="94"/>
      <c r="C261" s="74"/>
      <c r="D261" s="3"/>
      <c r="E261" s="102"/>
      <c r="F261" s="102"/>
      <c r="G261" s="27"/>
      <c r="H261" s="102"/>
    </row>
    <row r="262" spans="1:8" x14ac:dyDescent="0.25">
      <c r="B262" s="94"/>
      <c r="C262" s="74"/>
      <c r="D262" s="3"/>
      <c r="E262" s="102"/>
      <c r="F262" s="102"/>
      <c r="G262" s="27"/>
      <c r="H262" s="102"/>
    </row>
    <row r="263" spans="1:8" x14ac:dyDescent="0.25">
      <c r="B263" s="94"/>
      <c r="C263" s="74"/>
      <c r="D263" s="3"/>
      <c r="E263" s="102"/>
      <c r="F263" s="102"/>
      <c r="G263" s="27"/>
      <c r="H263" s="102"/>
    </row>
    <row r="264" spans="1:8" ht="33" customHeight="1" x14ac:dyDescent="0.35">
      <c r="A264" s="157" t="s">
        <v>576</v>
      </c>
      <c r="B264" s="157"/>
      <c r="C264" s="157"/>
      <c r="D264" s="157"/>
      <c r="E264" s="157"/>
      <c r="F264" s="157"/>
      <c r="G264" s="157"/>
      <c r="H264" s="157"/>
    </row>
    <row r="265" spans="1:8" ht="26.25" customHeight="1" x14ac:dyDescent="0.25">
      <c r="A265" s="158" t="s">
        <v>580</v>
      </c>
      <c r="B265" s="158"/>
      <c r="C265" s="158"/>
      <c r="D265" s="158"/>
      <c r="E265" s="158"/>
      <c r="F265" s="158"/>
      <c r="G265" s="158"/>
      <c r="H265" s="158"/>
    </row>
    <row r="266" spans="1:8" ht="15.5" x14ac:dyDescent="0.35">
      <c r="A266" s="150"/>
      <c r="B266" s="150"/>
    </row>
    <row r="268" spans="1:8" x14ac:dyDescent="0.25">
      <c r="A268" s="5" t="s">
        <v>5</v>
      </c>
      <c r="B268" s="94"/>
      <c r="C268" s="3" t="s">
        <v>119</v>
      </c>
      <c r="D268" s="3" t="s">
        <v>575</v>
      </c>
      <c r="E268" s="10" t="s">
        <v>131</v>
      </c>
      <c r="F268" s="10" t="s">
        <v>101</v>
      </c>
      <c r="G268" s="10" t="s">
        <v>100</v>
      </c>
      <c r="H268" s="10" t="s">
        <v>124</v>
      </c>
    </row>
    <row r="269" spans="1:8" x14ac:dyDescent="0.25">
      <c r="A269" s="154" t="s">
        <v>577</v>
      </c>
      <c r="B269" s="151" t="s">
        <v>574</v>
      </c>
      <c r="C269" s="16" t="s">
        <v>50</v>
      </c>
      <c r="D269" s="100" t="s">
        <v>141</v>
      </c>
      <c r="E269" s="16" t="s">
        <v>138</v>
      </c>
      <c r="F269" s="16" t="s">
        <v>138</v>
      </c>
      <c r="G269" s="16" t="s">
        <v>138</v>
      </c>
      <c r="H269" s="16" t="s">
        <v>138</v>
      </c>
    </row>
    <row r="270" spans="1:8" x14ac:dyDescent="0.25">
      <c r="B270" s="94"/>
      <c r="C270" s="74"/>
      <c r="D270" s="3"/>
      <c r="E270" s="102"/>
      <c r="F270" s="102"/>
      <c r="G270" s="27"/>
      <c r="H270" s="102"/>
    </row>
    <row r="271" spans="1:8" ht="13" x14ac:dyDescent="0.3">
      <c r="A271" s="5">
        <v>51895</v>
      </c>
      <c r="B271" s="94" t="s">
        <v>415</v>
      </c>
      <c r="C271" s="74">
        <v>40413</v>
      </c>
      <c r="D271" s="3">
        <v>17</v>
      </c>
      <c r="E271" s="102" t="s">
        <v>183</v>
      </c>
      <c r="F271" s="102" t="s">
        <v>183</v>
      </c>
      <c r="G271" s="102" t="s">
        <v>183</v>
      </c>
      <c r="H271" s="141">
        <v>1.3000000000000001E-2</v>
      </c>
    </row>
    <row r="272" spans="1:8" x14ac:dyDescent="0.25">
      <c r="A272" s="5">
        <v>51896</v>
      </c>
      <c r="B272" s="94" t="s">
        <v>416</v>
      </c>
      <c r="C272" s="74">
        <v>40413</v>
      </c>
      <c r="D272" s="3">
        <v>17</v>
      </c>
      <c r="E272" s="102" t="s">
        <v>183</v>
      </c>
      <c r="F272" s="102" t="s">
        <v>183</v>
      </c>
      <c r="G272" s="102" t="s">
        <v>183</v>
      </c>
      <c r="H272" s="14">
        <v>3.08</v>
      </c>
    </row>
    <row r="273" spans="1:8" x14ac:dyDescent="0.25">
      <c r="A273" s="5">
        <v>51897</v>
      </c>
      <c r="B273" s="94" t="s">
        <v>417</v>
      </c>
      <c r="C273" s="74">
        <v>40413</v>
      </c>
      <c r="D273" s="3">
        <v>17</v>
      </c>
      <c r="E273" s="102" t="s">
        <v>183</v>
      </c>
      <c r="F273" s="102" t="s">
        <v>183</v>
      </c>
      <c r="G273" s="102" t="s">
        <v>183</v>
      </c>
      <c r="H273" s="14">
        <v>6.24</v>
      </c>
    </row>
    <row r="274" spans="1:8" x14ac:dyDescent="0.25">
      <c r="A274" s="5">
        <v>51898</v>
      </c>
      <c r="B274" s="94" t="s">
        <v>418</v>
      </c>
      <c r="C274" s="74">
        <v>40413</v>
      </c>
      <c r="D274" s="3">
        <v>17</v>
      </c>
      <c r="E274" s="102" t="s">
        <v>183</v>
      </c>
      <c r="F274" s="102" t="s">
        <v>183</v>
      </c>
      <c r="G274" s="102" t="s">
        <v>183</v>
      </c>
      <c r="H274" s="7">
        <v>14.4</v>
      </c>
    </row>
    <row r="275" spans="1:8" x14ac:dyDescent="0.25">
      <c r="A275" s="5">
        <v>51904</v>
      </c>
      <c r="B275" s="94" t="s">
        <v>419</v>
      </c>
      <c r="C275" s="74">
        <v>40413</v>
      </c>
      <c r="D275" s="3">
        <v>17</v>
      </c>
      <c r="E275" s="102" t="s">
        <v>183</v>
      </c>
      <c r="F275" s="102" t="s">
        <v>183</v>
      </c>
      <c r="G275" s="102" t="s">
        <v>183</v>
      </c>
      <c r="H275" s="7">
        <v>13.5</v>
      </c>
    </row>
    <row r="276" spans="1:8" x14ac:dyDescent="0.25">
      <c r="A276" s="5">
        <v>51899</v>
      </c>
      <c r="B276" s="94" t="s">
        <v>420</v>
      </c>
      <c r="C276" s="74">
        <v>40413</v>
      </c>
      <c r="D276" s="3">
        <v>17</v>
      </c>
      <c r="E276" s="102" t="s">
        <v>183</v>
      </c>
      <c r="F276" s="102" t="s">
        <v>183</v>
      </c>
      <c r="G276" s="102" t="s">
        <v>183</v>
      </c>
      <c r="H276" s="7">
        <v>29.5</v>
      </c>
    </row>
    <row r="277" spans="1:8" x14ac:dyDescent="0.25">
      <c r="A277" s="5">
        <v>51900</v>
      </c>
      <c r="B277" s="94" t="s">
        <v>421</v>
      </c>
      <c r="C277" s="74">
        <v>40413</v>
      </c>
      <c r="D277" s="3">
        <v>17</v>
      </c>
      <c r="E277" s="102" t="s">
        <v>183</v>
      </c>
      <c r="F277" s="102" t="s">
        <v>183</v>
      </c>
      <c r="G277" s="102" t="s">
        <v>183</v>
      </c>
      <c r="H277" s="7">
        <v>59.1</v>
      </c>
    </row>
    <row r="278" spans="1:8" x14ac:dyDescent="0.25">
      <c r="B278" s="94"/>
      <c r="C278" s="74"/>
      <c r="D278" s="3"/>
      <c r="E278" s="102"/>
      <c r="F278" s="102"/>
      <c r="G278" s="27"/>
      <c r="H278" s="102"/>
    </row>
    <row r="279" spans="1:8" x14ac:dyDescent="0.25">
      <c r="A279" s="5">
        <v>51479</v>
      </c>
      <c r="B279" s="5" t="s">
        <v>144</v>
      </c>
      <c r="C279" s="74">
        <v>40392</v>
      </c>
      <c r="D279" s="3">
        <v>21</v>
      </c>
      <c r="E279" t="s">
        <v>292</v>
      </c>
      <c r="F279" t="s">
        <v>293</v>
      </c>
      <c r="G279" t="s">
        <v>294</v>
      </c>
      <c r="H279" t="s">
        <v>295</v>
      </c>
    </row>
    <row r="280" spans="1:8" x14ac:dyDescent="0.25">
      <c r="A280" s="5">
        <v>51480</v>
      </c>
      <c r="B280" s="5" t="s">
        <v>145</v>
      </c>
      <c r="C280" s="74">
        <v>40392</v>
      </c>
      <c r="D280" s="3">
        <v>21</v>
      </c>
      <c r="E280" s="14">
        <v>0.19</v>
      </c>
      <c r="F280" s="102" t="s">
        <v>183</v>
      </c>
      <c r="G280" s="102" t="s">
        <v>183</v>
      </c>
      <c r="H280" s="102" t="s">
        <v>183</v>
      </c>
    </row>
    <row r="281" spans="1:8" x14ac:dyDescent="0.25">
      <c r="A281" s="5">
        <v>51481</v>
      </c>
      <c r="B281" s="5" t="s">
        <v>146</v>
      </c>
      <c r="C281" s="74">
        <v>40392</v>
      </c>
      <c r="D281" s="3">
        <v>21</v>
      </c>
      <c r="E281" s="14">
        <v>0.41000000000000003</v>
      </c>
      <c r="F281" s="102" t="s">
        <v>183</v>
      </c>
      <c r="G281" s="102" t="s">
        <v>183</v>
      </c>
      <c r="H281" s="102" t="s">
        <v>183</v>
      </c>
    </row>
    <row r="282" spans="1:8" x14ac:dyDescent="0.25">
      <c r="A282" s="5">
        <v>51482</v>
      </c>
      <c r="B282" s="5" t="s">
        <v>147</v>
      </c>
      <c r="C282" s="74">
        <v>40392</v>
      </c>
      <c r="D282" s="3">
        <v>21</v>
      </c>
      <c r="E282" s="14">
        <v>0.88</v>
      </c>
      <c r="F282" s="102" t="s">
        <v>183</v>
      </c>
      <c r="G282" s="102" t="s">
        <v>183</v>
      </c>
      <c r="H282" s="102" t="s">
        <v>183</v>
      </c>
    </row>
    <row r="283" spans="1:8" x14ac:dyDescent="0.25">
      <c r="A283" s="5">
        <v>51483</v>
      </c>
      <c r="B283" s="5" t="s">
        <v>148</v>
      </c>
      <c r="C283" s="74">
        <v>40392</v>
      </c>
      <c r="D283" s="3">
        <v>21</v>
      </c>
      <c r="E283" s="14">
        <v>1.73</v>
      </c>
      <c r="F283" s="102" t="s">
        <v>183</v>
      </c>
      <c r="G283" s="102" t="s">
        <v>183</v>
      </c>
      <c r="H283" s="102" t="s">
        <v>183</v>
      </c>
    </row>
    <row r="284" spans="1:8" x14ac:dyDescent="0.25">
      <c r="A284" s="5">
        <v>51504</v>
      </c>
      <c r="B284" s="5" t="s">
        <v>169</v>
      </c>
      <c r="C284" s="74">
        <v>40392</v>
      </c>
      <c r="D284" s="3">
        <v>21</v>
      </c>
      <c r="E284" s="14">
        <v>1.74</v>
      </c>
      <c r="F284" s="102" t="s">
        <v>183</v>
      </c>
      <c r="G284" s="102" t="s">
        <v>183</v>
      </c>
      <c r="H284" s="102" t="s">
        <v>183</v>
      </c>
    </row>
    <row r="285" spans="1:8" x14ac:dyDescent="0.25">
      <c r="A285" s="5">
        <v>51484</v>
      </c>
      <c r="B285" s="5" t="s">
        <v>149</v>
      </c>
      <c r="C285" s="74">
        <v>40392</v>
      </c>
      <c r="D285" s="3">
        <v>21</v>
      </c>
      <c r="E285" s="14">
        <v>3.31</v>
      </c>
      <c r="F285" s="102" t="s">
        <v>183</v>
      </c>
      <c r="G285" s="102" t="s">
        <v>183</v>
      </c>
      <c r="H285" s="102" t="s">
        <v>183</v>
      </c>
    </row>
    <row r="286" spans="1:8" x14ac:dyDescent="0.25">
      <c r="A286" s="5">
        <v>51485</v>
      </c>
      <c r="B286" s="5" t="s">
        <v>150</v>
      </c>
      <c r="C286" s="74">
        <v>40392</v>
      </c>
      <c r="D286" s="3">
        <v>21</v>
      </c>
      <c r="E286" s="14">
        <v>7.17</v>
      </c>
      <c r="F286" s="102" t="s">
        <v>183</v>
      </c>
      <c r="G286" s="102" t="s">
        <v>183</v>
      </c>
      <c r="H286" s="102" t="s">
        <v>183</v>
      </c>
    </row>
    <row r="287" spans="1:8" x14ac:dyDescent="0.25">
      <c r="C287" s="74"/>
      <c r="D287" s="3"/>
      <c r="E287" s="14"/>
      <c r="F287" s="102"/>
      <c r="G287" s="102"/>
      <c r="H287" s="102"/>
    </row>
    <row r="288" spans="1:8" x14ac:dyDescent="0.25">
      <c r="A288" s="5">
        <v>51486</v>
      </c>
      <c r="B288" s="5" t="s">
        <v>151</v>
      </c>
      <c r="C288" s="74">
        <v>40392</v>
      </c>
      <c r="D288" s="3">
        <v>21</v>
      </c>
      <c r="E288" s="102" t="s">
        <v>183</v>
      </c>
      <c r="F288" s="89">
        <v>2.4700000000000002</v>
      </c>
      <c r="G288" s="102" t="s">
        <v>183</v>
      </c>
      <c r="H288" s="102" t="s">
        <v>183</v>
      </c>
    </row>
    <row r="289" spans="1:8" x14ac:dyDescent="0.25">
      <c r="A289" s="5">
        <v>51487</v>
      </c>
      <c r="B289" s="5" t="s">
        <v>152</v>
      </c>
      <c r="C289" s="74">
        <v>40392</v>
      </c>
      <c r="D289" s="3">
        <v>21</v>
      </c>
      <c r="E289" s="102" t="s">
        <v>183</v>
      </c>
      <c r="F289" s="114">
        <v>22.1</v>
      </c>
      <c r="G289" s="102" t="s">
        <v>183</v>
      </c>
      <c r="H289" s="102" t="s">
        <v>183</v>
      </c>
    </row>
    <row r="290" spans="1:8" x14ac:dyDescent="0.25">
      <c r="A290" s="5">
        <v>51488</v>
      </c>
      <c r="B290" s="5" t="s">
        <v>153</v>
      </c>
      <c r="C290" s="74">
        <v>40392</v>
      </c>
      <c r="D290" s="3">
        <v>21</v>
      </c>
      <c r="E290" s="102" t="s">
        <v>183</v>
      </c>
      <c r="F290" s="114">
        <v>46.900000000000006</v>
      </c>
      <c r="G290" s="102" t="s">
        <v>183</v>
      </c>
      <c r="H290" s="102" t="s">
        <v>183</v>
      </c>
    </row>
    <row r="291" spans="1:8" x14ac:dyDescent="0.25">
      <c r="A291" s="5">
        <v>51489</v>
      </c>
      <c r="B291" s="5" t="s">
        <v>154</v>
      </c>
      <c r="C291" s="74">
        <v>40392</v>
      </c>
      <c r="D291" s="3">
        <v>21</v>
      </c>
      <c r="E291" s="102" t="s">
        <v>183</v>
      </c>
      <c r="F291" s="114">
        <v>93.9</v>
      </c>
      <c r="G291" s="102" t="s">
        <v>183</v>
      </c>
      <c r="H291" s="102" t="s">
        <v>183</v>
      </c>
    </row>
    <row r="292" spans="1:8" x14ac:dyDescent="0.25">
      <c r="A292" s="5">
        <v>51505</v>
      </c>
      <c r="B292" s="5" t="s">
        <v>170</v>
      </c>
      <c r="C292" s="74">
        <v>40392</v>
      </c>
      <c r="D292" s="3">
        <v>21</v>
      </c>
      <c r="E292" s="102" t="s">
        <v>183</v>
      </c>
      <c r="F292" s="114">
        <v>90.4</v>
      </c>
      <c r="G292" s="102" t="s">
        <v>183</v>
      </c>
      <c r="H292" s="102" t="s">
        <v>183</v>
      </c>
    </row>
    <row r="293" spans="1:8" x14ac:dyDescent="0.25">
      <c r="A293" s="5">
        <v>51490</v>
      </c>
      <c r="B293" s="5" t="s">
        <v>155</v>
      </c>
      <c r="C293" s="74">
        <v>40392</v>
      </c>
      <c r="D293" s="3">
        <v>21</v>
      </c>
      <c r="E293" s="102" t="s">
        <v>183</v>
      </c>
      <c r="F293" s="6">
        <v>179</v>
      </c>
      <c r="G293" s="102" t="s">
        <v>183</v>
      </c>
      <c r="H293" s="102" t="s">
        <v>183</v>
      </c>
    </row>
    <row r="294" spans="1:8" x14ac:dyDescent="0.25">
      <c r="A294" s="5">
        <v>51491</v>
      </c>
      <c r="B294" s="5" t="s">
        <v>156</v>
      </c>
      <c r="C294" s="74">
        <v>40392</v>
      </c>
      <c r="D294" s="3">
        <v>21</v>
      </c>
      <c r="E294" s="102" t="s">
        <v>183</v>
      </c>
      <c r="F294" s="6">
        <v>388</v>
      </c>
      <c r="G294" s="102" t="s">
        <v>183</v>
      </c>
      <c r="H294" s="102" t="s">
        <v>183</v>
      </c>
    </row>
    <row r="295" spans="1:8" x14ac:dyDescent="0.25">
      <c r="C295" s="74"/>
      <c r="D295" s="3"/>
      <c r="E295" s="102"/>
      <c r="F295" s="6"/>
      <c r="G295" s="102"/>
      <c r="H295" s="102"/>
    </row>
    <row r="296" spans="1:8" x14ac:dyDescent="0.25">
      <c r="A296" s="5">
        <v>51492</v>
      </c>
      <c r="B296" s="5" t="s">
        <v>157</v>
      </c>
      <c r="C296" s="74">
        <v>40392</v>
      </c>
      <c r="D296" s="3">
        <v>21</v>
      </c>
      <c r="E296" s="102" t="s">
        <v>183</v>
      </c>
      <c r="F296" s="102" t="s">
        <v>183</v>
      </c>
      <c r="G296" t="s">
        <v>351</v>
      </c>
      <c r="H296" s="102" t="s">
        <v>183</v>
      </c>
    </row>
    <row r="297" spans="1:8" x14ac:dyDescent="0.25">
      <c r="A297" s="5">
        <v>51493</v>
      </c>
      <c r="B297" s="5" t="s">
        <v>158</v>
      </c>
      <c r="C297" s="74">
        <v>40392</v>
      </c>
      <c r="D297" s="3">
        <v>21</v>
      </c>
      <c r="E297" s="102" t="s">
        <v>183</v>
      </c>
      <c r="F297" s="102" t="s">
        <v>183</v>
      </c>
      <c r="G297" s="28">
        <v>0.6</v>
      </c>
      <c r="H297" s="102" t="s">
        <v>183</v>
      </c>
    </row>
    <row r="298" spans="1:8" x14ac:dyDescent="0.25">
      <c r="A298" s="5">
        <v>51494</v>
      </c>
      <c r="B298" s="5" t="s">
        <v>159</v>
      </c>
      <c r="C298" s="74">
        <v>40392</v>
      </c>
      <c r="D298" s="3">
        <v>21</v>
      </c>
      <c r="E298" s="102" t="s">
        <v>183</v>
      </c>
      <c r="F298" s="102" t="s">
        <v>183</v>
      </c>
      <c r="G298" s="28">
        <v>1.2</v>
      </c>
      <c r="H298" s="102" t="s">
        <v>183</v>
      </c>
    </row>
    <row r="299" spans="1:8" x14ac:dyDescent="0.25">
      <c r="A299" s="5">
        <v>51495</v>
      </c>
      <c r="B299" s="5" t="s">
        <v>160</v>
      </c>
      <c r="C299" s="74">
        <v>40392</v>
      </c>
      <c r="D299" s="3">
        <v>21</v>
      </c>
      <c r="E299" s="102" t="s">
        <v>183</v>
      </c>
      <c r="F299" s="102" t="s">
        <v>183</v>
      </c>
      <c r="G299" s="28">
        <v>2.66</v>
      </c>
      <c r="H299" s="102" t="s">
        <v>183</v>
      </c>
    </row>
    <row r="300" spans="1:8" x14ac:dyDescent="0.25">
      <c r="A300" s="5">
        <v>51506</v>
      </c>
      <c r="B300" s="5" t="s">
        <v>171</v>
      </c>
      <c r="C300" s="74">
        <v>40392</v>
      </c>
      <c r="D300" s="3">
        <v>21</v>
      </c>
      <c r="E300" s="102" t="s">
        <v>183</v>
      </c>
      <c r="F300" s="102" t="s">
        <v>183</v>
      </c>
      <c r="G300" s="28">
        <v>2.68</v>
      </c>
      <c r="H300" s="102" t="s">
        <v>183</v>
      </c>
    </row>
    <row r="301" spans="1:8" x14ac:dyDescent="0.25">
      <c r="A301" s="5">
        <v>51496</v>
      </c>
      <c r="B301" s="5" t="s">
        <v>161</v>
      </c>
      <c r="C301" s="74">
        <v>40392</v>
      </c>
      <c r="D301" s="3">
        <v>21</v>
      </c>
      <c r="E301" s="102" t="s">
        <v>183</v>
      </c>
      <c r="F301" s="102" t="s">
        <v>183</v>
      </c>
      <c r="G301" s="28">
        <v>4.91</v>
      </c>
      <c r="H301" s="102" t="s">
        <v>183</v>
      </c>
    </row>
    <row r="302" spans="1:8" x14ac:dyDescent="0.25">
      <c r="A302" s="5">
        <v>51497</v>
      </c>
      <c r="B302" s="5" t="s">
        <v>162</v>
      </c>
      <c r="C302" s="74">
        <v>40392</v>
      </c>
      <c r="D302" s="3">
        <v>21</v>
      </c>
      <c r="E302" s="102" t="s">
        <v>183</v>
      </c>
      <c r="F302" s="102" t="s">
        <v>183</v>
      </c>
      <c r="G302" s="27">
        <v>11.200000000000001</v>
      </c>
      <c r="H302" s="102" t="s">
        <v>183</v>
      </c>
    </row>
    <row r="303" spans="1:8" x14ac:dyDescent="0.25">
      <c r="C303" s="74"/>
      <c r="D303" s="3"/>
      <c r="E303" s="14"/>
      <c r="F303" s="102"/>
      <c r="G303" s="102"/>
      <c r="H303" s="102"/>
    </row>
    <row r="304" spans="1:8" x14ac:dyDescent="0.25">
      <c r="A304" s="5">
        <v>51498</v>
      </c>
      <c r="B304" s="5" t="s">
        <v>163</v>
      </c>
      <c r="C304" s="74">
        <v>40392</v>
      </c>
      <c r="D304" s="3">
        <v>21</v>
      </c>
      <c r="E304" s="102" t="s">
        <v>183</v>
      </c>
      <c r="F304" s="102" t="s">
        <v>183</v>
      </c>
      <c r="G304" s="102" t="s">
        <v>183</v>
      </c>
      <c r="H304" t="s">
        <v>295</v>
      </c>
    </row>
    <row r="305" spans="1:8" x14ac:dyDescent="0.25">
      <c r="A305" s="5">
        <v>51499</v>
      </c>
      <c r="B305" s="5" t="s">
        <v>164</v>
      </c>
      <c r="C305" s="74">
        <v>40392</v>
      </c>
      <c r="D305" s="3">
        <v>21</v>
      </c>
      <c r="E305" s="102" t="s">
        <v>183</v>
      </c>
      <c r="F305" s="102" t="s">
        <v>183</v>
      </c>
      <c r="G305" s="102" t="s">
        <v>183</v>
      </c>
      <c r="H305" s="14">
        <v>2.94</v>
      </c>
    </row>
    <row r="306" spans="1:8" x14ac:dyDescent="0.25">
      <c r="A306" s="5">
        <v>51500</v>
      </c>
      <c r="B306" s="5" t="s">
        <v>165</v>
      </c>
      <c r="C306" s="74">
        <v>40392</v>
      </c>
      <c r="D306" s="3">
        <v>21</v>
      </c>
      <c r="E306" s="102" t="s">
        <v>183</v>
      </c>
      <c r="F306" s="102" t="s">
        <v>183</v>
      </c>
      <c r="G306" s="102" t="s">
        <v>183</v>
      </c>
      <c r="H306" s="14">
        <v>5.84</v>
      </c>
    </row>
    <row r="307" spans="1:8" x14ac:dyDescent="0.25">
      <c r="A307" s="5">
        <v>51501</v>
      </c>
      <c r="B307" s="5" t="s">
        <v>166</v>
      </c>
      <c r="C307" s="74">
        <v>40392</v>
      </c>
      <c r="D307" s="3">
        <v>21</v>
      </c>
      <c r="E307" s="102" t="s">
        <v>183</v>
      </c>
      <c r="F307" s="102" t="s">
        <v>183</v>
      </c>
      <c r="G307" s="102" t="s">
        <v>183</v>
      </c>
      <c r="H307" s="7">
        <v>12.4</v>
      </c>
    </row>
    <row r="308" spans="1:8" x14ac:dyDescent="0.25">
      <c r="A308" s="5">
        <v>51507</v>
      </c>
      <c r="B308" s="5" t="s">
        <v>172</v>
      </c>
      <c r="C308" s="74">
        <v>40392</v>
      </c>
      <c r="D308" s="3">
        <v>21</v>
      </c>
      <c r="E308" s="102" t="s">
        <v>183</v>
      </c>
      <c r="F308" s="102" t="s">
        <v>183</v>
      </c>
      <c r="G308" s="102" t="s">
        <v>183</v>
      </c>
      <c r="H308" s="7">
        <v>12.200000000000001</v>
      </c>
    </row>
    <row r="309" spans="1:8" x14ac:dyDescent="0.25">
      <c r="A309" s="5">
        <v>51502</v>
      </c>
      <c r="B309" s="5" t="s">
        <v>167</v>
      </c>
      <c r="C309" s="74">
        <v>40392</v>
      </c>
      <c r="D309" s="3">
        <v>21</v>
      </c>
      <c r="E309" s="102" t="s">
        <v>183</v>
      </c>
      <c r="F309" s="102" t="s">
        <v>183</v>
      </c>
      <c r="G309" s="102" t="s">
        <v>183</v>
      </c>
      <c r="H309" s="7">
        <v>27.200000000000003</v>
      </c>
    </row>
    <row r="310" spans="1:8" x14ac:dyDescent="0.25">
      <c r="A310" s="5">
        <v>51503</v>
      </c>
      <c r="B310" s="5" t="s">
        <v>168</v>
      </c>
      <c r="C310" s="74">
        <v>40392</v>
      </c>
      <c r="D310" s="3">
        <v>21</v>
      </c>
      <c r="E310" s="102" t="s">
        <v>183</v>
      </c>
      <c r="F310" s="102" t="s">
        <v>183</v>
      </c>
      <c r="G310" s="102" t="s">
        <v>183</v>
      </c>
      <c r="H310" s="7">
        <v>60</v>
      </c>
    </row>
    <row r="318" spans="1:8" ht="15.5" x14ac:dyDescent="0.35">
      <c r="A318" s="150"/>
    </row>
    <row r="319" spans="1:8" ht="30.75" customHeight="1" x14ac:dyDescent="0.35">
      <c r="A319" s="157" t="s">
        <v>576</v>
      </c>
      <c r="B319" s="157"/>
      <c r="C319" s="157"/>
      <c r="D319" s="157"/>
      <c r="E319" s="157"/>
      <c r="F319" s="157"/>
      <c r="G319" s="157"/>
      <c r="H319" s="157"/>
    </row>
    <row r="320" spans="1:8" ht="27.75" customHeight="1" x14ac:dyDescent="0.25">
      <c r="A320" s="158" t="s">
        <v>580</v>
      </c>
      <c r="B320" s="158"/>
      <c r="C320" s="158"/>
      <c r="D320" s="158"/>
      <c r="E320" s="158"/>
      <c r="F320" s="158"/>
      <c r="G320" s="158"/>
      <c r="H320" s="158"/>
    </row>
    <row r="321" spans="1:8" ht="15.5" x14ac:dyDescent="0.35">
      <c r="A321" s="150"/>
      <c r="B321" s="150"/>
    </row>
    <row r="323" spans="1:8" x14ac:dyDescent="0.25">
      <c r="A323" s="5" t="s">
        <v>5</v>
      </c>
      <c r="B323" s="94"/>
      <c r="C323" s="3" t="s">
        <v>119</v>
      </c>
      <c r="D323" s="3" t="s">
        <v>575</v>
      </c>
      <c r="E323" s="10" t="s">
        <v>131</v>
      </c>
      <c r="F323" s="10" t="s">
        <v>101</v>
      </c>
      <c r="G323" s="10" t="s">
        <v>100</v>
      </c>
      <c r="H323" s="10" t="s">
        <v>124</v>
      </c>
    </row>
    <row r="324" spans="1:8" x14ac:dyDescent="0.25">
      <c r="A324" s="154" t="s">
        <v>577</v>
      </c>
      <c r="B324" s="151" t="s">
        <v>574</v>
      </c>
      <c r="C324" s="16" t="s">
        <v>50</v>
      </c>
      <c r="D324" s="100" t="s">
        <v>141</v>
      </c>
      <c r="E324" s="16" t="s">
        <v>138</v>
      </c>
      <c r="F324" s="16" t="s">
        <v>138</v>
      </c>
      <c r="G324" s="16" t="s">
        <v>138</v>
      </c>
      <c r="H324" s="16" t="s">
        <v>138</v>
      </c>
    </row>
    <row r="326" spans="1:8" x14ac:dyDescent="0.25">
      <c r="A326" s="5">
        <v>51978</v>
      </c>
      <c r="B326" s="5" t="s">
        <v>144</v>
      </c>
      <c r="C326" s="74">
        <v>40420</v>
      </c>
      <c r="D326" s="3">
        <v>24</v>
      </c>
      <c r="E326" t="s">
        <v>436</v>
      </c>
      <c r="F326" t="s">
        <v>438</v>
      </c>
      <c r="G326" t="s">
        <v>351</v>
      </c>
      <c r="H326" t="s">
        <v>439</v>
      </c>
    </row>
    <row r="327" spans="1:8" x14ac:dyDescent="0.25">
      <c r="A327" s="5">
        <v>51979</v>
      </c>
      <c r="B327" s="5" t="s">
        <v>394</v>
      </c>
      <c r="C327" s="74">
        <v>40420</v>
      </c>
      <c r="D327" s="3">
        <v>24</v>
      </c>
      <c r="E327" s="14">
        <v>0.67</v>
      </c>
      <c r="F327" s="102" t="s">
        <v>183</v>
      </c>
      <c r="G327" s="102" t="s">
        <v>183</v>
      </c>
      <c r="H327" s="102" t="s">
        <v>183</v>
      </c>
    </row>
    <row r="328" spans="1:8" x14ac:dyDescent="0.25">
      <c r="A328" s="5">
        <v>51980</v>
      </c>
      <c r="B328" s="5" t="s">
        <v>395</v>
      </c>
      <c r="C328" s="74">
        <v>40420</v>
      </c>
      <c r="D328" s="3">
        <v>24</v>
      </c>
      <c r="E328" s="14">
        <v>0.87</v>
      </c>
      <c r="F328" s="102" t="s">
        <v>183</v>
      </c>
      <c r="G328" s="102" t="s">
        <v>183</v>
      </c>
      <c r="H328" s="102" t="s">
        <v>183</v>
      </c>
    </row>
    <row r="329" spans="1:8" x14ac:dyDescent="0.25">
      <c r="A329" s="5">
        <v>51981</v>
      </c>
      <c r="B329" s="5" t="s">
        <v>396</v>
      </c>
      <c r="C329" s="74">
        <v>40420</v>
      </c>
      <c r="D329" s="3">
        <v>24</v>
      </c>
      <c r="E329" s="14">
        <v>1.8</v>
      </c>
      <c r="F329" s="102" t="s">
        <v>183</v>
      </c>
      <c r="G329" s="102" t="s">
        <v>183</v>
      </c>
      <c r="H329" s="102" t="s">
        <v>183</v>
      </c>
    </row>
    <row r="330" spans="1:8" x14ac:dyDescent="0.25">
      <c r="A330" s="5">
        <v>51982</v>
      </c>
      <c r="B330" s="5" t="s">
        <v>397</v>
      </c>
      <c r="C330" s="74">
        <v>40420</v>
      </c>
      <c r="D330" s="3">
        <v>24</v>
      </c>
      <c r="E330" s="14">
        <v>2.04</v>
      </c>
      <c r="F330" s="102" t="s">
        <v>183</v>
      </c>
      <c r="G330" s="102" t="s">
        <v>183</v>
      </c>
      <c r="H330" s="102" t="s">
        <v>183</v>
      </c>
    </row>
    <row r="331" spans="1:8" x14ac:dyDescent="0.25">
      <c r="A331" s="5">
        <v>52003</v>
      </c>
      <c r="B331" s="5" t="s">
        <v>398</v>
      </c>
      <c r="C331" s="74">
        <v>40420</v>
      </c>
      <c r="D331" s="3">
        <v>24</v>
      </c>
      <c r="E331" s="14">
        <v>1.93</v>
      </c>
      <c r="F331" s="102" t="s">
        <v>183</v>
      </c>
      <c r="G331" s="102" t="s">
        <v>183</v>
      </c>
      <c r="H331" s="102" t="s">
        <v>183</v>
      </c>
    </row>
    <row r="332" spans="1:8" x14ac:dyDescent="0.25">
      <c r="A332" s="5">
        <v>51983</v>
      </c>
      <c r="B332" s="5" t="s">
        <v>399</v>
      </c>
      <c r="C332" s="74">
        <v>40420</v>
      </c>
      <c r="D332" s="3">
        <v>24</v>
      </c>
      <c r="E332" s="14">
        <v>3.64</v>
      </c>
      <c r="F332" s="102" t="s">
        <v>183</v>
      </c>
      <c r="G332" s="102" t="s">
        <v>183</v>
      </c>
      <c r="H332" s="102" t="s">
        <v>183</v>
      </c>
    </row>
    <row r="333" spans="1:8" x14ac:dyDescent="0.25">
      <c r="A333" s="5">
        <v>51984</v>
      </c>
      <c r="B333" s="5" t="s">
        <v>400</v>
      </c>
      <c r="C333" s="74">
        <v>40420</v>
      </c>
      <c r="D333" s="3">
        <v>24</v>
      </c>
      <c r="E333" s="14">
        <v>7.65</v>
      </c>
      <c r="F333" s="102" t="s">
        <v>183</v>
      </c>
      <c r="G333" s="102" t="s">
        <v>183</v>
      </c>
      <c r="H333" s="102" t="s">
        <v>183</v>
      </c>
    </row>
    <row r="334" spans="1:8" x14ac:dyDescent="0.25">
      <c r="C334" s="74"/>
      <c r="D334" s="3"/>
      <c r="E334" s="14"/>
      <c r="F334" s="102"/>
      <c r="G334" s="102"/>
      <c r="H334" s="102"/>
    </row>
    <row r="335" spans="1:8" ht="13" x14ac:dyDescent="0.3">
      <c r="A335" s="5">
        <v>51985</v>
      </c>
      <c r="B335" s="5" t="s">
        <v>401</v>
      </c>
      <c r="C335" s="74">
        <v>40420</v>
      </c>
      <c r="D335" s="3">
        <v>24</v>
      </c>
      <c r="E335" s="102" t="s">
        <v>183</v>
      </c>
      <c r="F335" s="122">
        <v>1.41</v>
      </c>
      <c r="G335" s="102" t="s">
        <v>183</v>
      </c>
      <c r="H335" s="102" t="s">
        <v>183</v>
      </c>
    </row>
    <row r="336" spans="1:8" x14ac:dyDescent="0.25">
      <c r="A336" s="5">
        <v>51986</v>
      </c>
      <c r="B336" s="5" t="s">
        <v>402</v>
      </c>
      <c r="C336" s="74">
        <v>40420</v>
      </c>
      <c r="D336" s="3">
        <v>24</v>
      </c>
      <c r="E336" s="102" t="s">
        <v>183</v>
      </c>
      <c r="F336" s="114">
        <v>24.1</v>
      </c>
      <c r="G336" s="102" t="s">
        <v>183</v>
      </c>
      <c r="H336" s="102" t="s">
        <v>183</v>
      </c>
    </row>
    <row r="337" spans="1:8" x14ac:dyDescent="0.25">
      <c r="A337" s="5">
        <v>51987</v>
      </c>
      <c r="B337" s="5" t="s">
        <v>403</v>
      </c>
      <c r="C337" s="74">
        <v>40420</v>
      </c>
      <c r="D337" s="3">
        <v>24</v>
      </c>
      <c r="E337" s="102" t="s">
        <v>183</v>
      </c>
      <c r="F337" s="114">
        <v>47.900000000000006</v>
      </c>
      <c r="G337" s="102" t="s">
        <v>183</v>
      </c>
      <c r="H337" s="102" t="s">
        <v>183</v>
      </c>
    </row>
    <row r="338" spans="1:8" x14ac:dyDescent="0.25">
      <c r="A338" s="5">
        <v>51988</v>
      </c>
      <c r="B338" s="5" t="s">
        <v>404</v>
      </c>
      <c r="C338" s="74">
        <v>40420</v>
      </c>
      <c r="D338" s="3">
        <v>24</v>
      </c>
      <c r="E338" s="102" t="s">
        <v>183</v>
      </c>
      <c r="F338" s="114">
        <v>94.7</v>
      </c>
      <c r="G338" s="102" t="s">
        <v>183</v>
      </c>
      <c r="H338" s="102" t="s">
        <v>183</v>
      </c>
    </row>
    <row r="339" spans="1:8" x14ac:dyDescent="0.25">
      <c r="A339" s="5">
        <v>52004</v>
      </c>
      <c r="B339" s="5" t="s">
        <v>405</v>
      </c>
      <c r="C339" s="74">
        <v>40420</v>
      </c>
      <c r="D339" s="3">
        <v>24</v>
      </c>
      <c r="E339" s="102" t="s">
        <v>183</v>
      </c>
      <c r="F339" s="114">
        <v>93.9</v>
      </c>
      <c r="G339" s="102" t="s">
        <v>183</v>
      </c>
      <c r="H339" s="102" t="s">
        <v>183</v>
      </c>
    </row>
    <row r="340" spans="1:8" x14ac:dyDescent="0.25">
      <c r="A340" s="5">
        <v>51989</v>
      </c>
      <c r="B340" s="5" t="s">
        <v>406</v>
      </c>
      <c r="C340" s="74">
        <v>40420</v>
      </c>
      <c r="D340" s="3">
        <v>24</v>
      </c>
      <c r="E340" s="102" t="s">
        <v>183</v>
      </c>
      <c r="F340" s="6">
        <v>185</v>
      </c>
      <c r="G340" s="102" t="s">
        <v>183</v>
      </c>
      <c r="H340" s="102" t="s">
        <v>183</v>
      </c>
    </row>
    <row r="341" spans="1:8" x14ac:dyDescent="0.25">
      <c r="A341" s="5">
        <v>51990</v>
      </c>
      <c r="B341" s="5" t="s">
        <v>407</v>
      </c>
      <c r="C341" s="74">
        <v>40420</v>
      </c>
      <c r="D341" s="3">
        <v>24</v>
      </c>
      <c r="E341" s="102" t="s">
        <v>183</v>
      </c>
      <c r="F341" s="6">
        <v>392</v>
      </c>
      <c r="G341" s="102" t="s">
        <v>183</v>
      </c>
      <c r="H341" s="102" t="s">
        <v>183</v>
      </c>
    </row>
    <row r="342" spans="1:8" x14ac:dyDescent="0.25">
      <c r="C342" s="74"/>
      <c r="D342" s="3"/>
      <c r="E342" s="102"/>
      <c r="F342" s="6"/>
      <c r="G342" s="102"/>
      <c r="H342" s="102"/>
    </row>
    <row r="343" spans="1:8" x14ac:dyDescent="0.25">
      <c r="A343" s="5">
        <v>51991</v>
      </c>
      <c r="B343" s="5" t="s">
        <v>408</v>
      </c>
      <c r="C343" s="74">
        <v>40420</v>
      </c>
      <c r="D343" s="3">
        <v>24</v>
      </c>
      <c r="E343" s="102" t="s">
        <v>183</v>
      </c>
      <c r="F343" s="102" t="s">
        <v>183</v>
      </c>
      <c r="G343" t="s">
        <v>351</v>
      </c>
      <c r="H343" s="102" t="s">
        <v>183</v>
      </c>
    </row>
    <row r="344" spans="1:8" x14ac:dyDescent="0.25">
      <c r="A344" s="5">
        <v>51992</v>
      </c>
      <c r="B344" s="5" t="s">
        <v>409</v>
      </c>
      <c r="C344" s="74">
        <v>40420</v>
      </c>
      <c r="D344" s="3">
        <v>24</v>
      </c>
      <c r="E344" s="102" t="s">
        <v>183</v>
      </c>
      <c r="F344" s="102" t="s">
        <v>183</v>
      </c>
      <c r="G344" s="28">
        <v>0.67</v>
      </c>
      <c r="H344" s="102" t="s">
        <v>183</v>
      </c>
    </row>
    <row r="345" spans="1:8" x14ac:dyDescent="0.25">
      <c r="A345" s="5">
        <v>51993</v>
      </c>
      <c r="B345" s="5" t="s">
        <v>410</v>
      </c>
      <c r="C345" s="74">
        <v>40420</v>
      </c>
      <c r="D345" s="3">
        <v>24</v>
      </c>
      <c r="E345" s="102" t="s">
        <v>183</v>
      </c>
      <c r="F345" s="102" t="s">
        <v>183</v>
      </c>
      <c r="G345" s="28">
        <v>1.31</v>
      </c>
      <c r="H345" s="102" t="s">
        <v>183</v>
      </c>
    </row>
    <row r="346" spans="1:8" x14ac:dyDescent="0.25">
      <c r="A346" s="5">
        <v>51994</v>
      </c>
      <c r="B346" s="5" t="s">
        <v>411</v>
      </c>
      <c r="C346" s="74">
        <v>40420</v>
      </c>
      <c r="D346" s="3">
        <v>24</v>
      </c>
      <c r="E346" s="102" t="s">
        <v>183</v>
      </c>
      <c r="F346" s="102" t="s">
        <v>183</v>
      </c>
      <c r="G346" s="28">
        <v>2.69</v>
      </c>
      <c r="H346" s="102" t="s">
        <v>183</v>
      </c>
    </row>
    <row r="347" spans="1:8" x14ac:dyDescent="0.25">
      <c r="A347" s="5">
        <v>52005</v>
      </c>
      <c r="B347" s="5" t="s">
        <v>412</v>
      </c>
      <c r="C347" s="74">
        <v>40420</v>
      </c>
      <c r="D347" s="3">
        <v>24</v>
      </c>
      <c r="E347" s="102" t="s">
        <v>183</v>
      </c>
      <c r="F347" s="102" t="s">
        <v>183</v>
      </c>
      <c r="G347" s="28">
        <v>2.69</v>
      </c>
      <c r="H347" s="102" t="s">
        <v>183</v>
      </c>
    </row>
    <row r="348" spans="1:8" x14ac:dyDescent="0.25">
      <c r="A348" s="5">
        <v>51995</v>
      </c>
      <c r="B348" s="5" t="s">
        <v>413</v>
      </c>
      <c r="C348" s="74">
        <v>40420</v>
      </c>
      <c r="D348" s="3">
        <v>24</v>
      </c>
      <c r="E348" s="102" t="s">
        <v>183</v>
      </c>
      <c r="F348" s="102" t="s">
        <v>183</v>
      </c>
      <c r="G348" s="28">
        <v>5.59</v>
      </c>
      <c r="H348" s="102" t="s">
        <v>183</v>
      </c>
    </row>
    <row r="349" spans="1:8" x14ac:dyDescent="0.25">
      <c r="A349" s="5">
        <v>51996</v>
      </c>
      <c r="B349" s="5" t="s">
        <v>414</v>
      </c>
      <c r="C349" s="74">
        <v>40420</v>
      </c>
      <c r="D349" s="3">
        <v>24</v>
      </c>
      <c r="E349" s="102" t="s">
        <v>183</v>
      </c>
      <c r="F349" s="102" t="s">
        <v>183</v>
      </c>
      <c r="G349" s="27">
        <v>12.5</v>
      </c>
      <c r="H349" s="102" t="s">
        <v>183</v>
      </c>
    </row>
    <row r="350" spans="1:8" x14ac:dyDescent="0.25">
      <c r="C350" s="74"/>
      <c r="D350" s="3"/>
      <c r="E350" s="102"/>
      <c r="F350" s="102"/>
      <c r="G350" s="27"/>
      <c r="H350" s="102"/>
    </row>
    <row r="351" spans="1:8" x14ac:dyDescent="0.25">
      <c r="A351" s="5">
        <v>51997</v>
      </c>
      <c r="B351" s="5" t="s">
        <v>415</v>
      </c>
      <c r="C351" s="74">
        <v>40420</v>
      </c>
      <c r="D351" s="3">
        <v>24</v>
      </c>
      <c r="E351" s="102" t="s">
        <v>183</v>
      </c>
      <c r="F351" s="102" t="s">
        <v>183</v>
      </c>
      <c r="G351" s="102" t="s">
        <v>183</v>
      </c>
      <c r="H351" t="s">
        <v>439</v>
      </c>
    </row>
    <row r="352" spans="1:8" x14ac:dyDescent="0.25">
      <c r="A352" s="5">
        <v>51998</v>
      </c>
      <c r="B352" s="5" t="s">
        <v>416</v>
      </c>
      <c r="C352" s="74">
        <v>40420</v>
      </c>
      <c r="D352" s="3">
        <v>24</v>
      </c>
      <c r="E352" s="102" t="s">
        <v>183</v>
      </c>
      <c r="F352" s="102" t="s">
        <v>183</v>
      </c>
      <c r="G352" s="102" t="s">
        <v>183</v>
      </c>
      <c r="H352" s="14">
        <v>3.38</v>
      </c>
    </row>
    <row r="353" spans="1:8" x14ac:dyDescent="0.25">
      <c r="A353" s="5">
        <v>51999</v>
      </c>
      <c r="B353" s="5" t="s">
        <v>417</v>
      </c>
      <c r="C353" s="74">
        <v>40420</v>
      </c>
      <c r="D353" s="3">
        <v>24</v>
      </c>
      <c r="E353" s="102" t="s">
        <v>183</v>
      </c>
      <c r="F353" s="102" t="s">
        <v>183</v>
      </c>
      <c r="G353" s="102" t="s">
        <v>183</v>
      </c>
      <c r="H353" s="14">
        <v>6.58</v>
      </c>
    </row>
    <row r="354" spans="1:8" x14ac:dyDescent="0.25">
      <c r="A354" s="5">
        <v>52000</v>
      </c>
      <c r="B354" s="5" t="s">
        <v>418</v>
      </c>
      <c r="C354" s="74">
        <v>40420</v>
      </c>
      <c r="D354" s="3">
        <v>24</v>
      </c>
      <c r="E354" s="102" t="s">
        <v>183</v>
      </c>
      <c r="F354" s="102" t="s">
        <v>183</v>
      </c>
      <c r="G354" s="102" t="s">
        <v>183</v>
      </c>
      <c r="H354" s="7">
        <v>13.5</v>
      </c>
    </row>
    <row r="355" spans="1:8" x14ac:dyDescent="0.25">
      <c r="A355" s="5">
        <v>52006</v>
      </c>
      <c r="B355" s="5" t="s">
        <v>419</v>
      </c>
      <c r="C355" s="74">
        <v>40420</v>
      </c>
      <c r="D355" s="3">
        <v>24</v>
      </c>
      <c r="E355" s="102" t="s">
        <v>183</v>
      </c>
      <c r="F355" s="102" t="s">
        <v>183</v>
      </c>
      <c r="G355" s="102" t="s">
        <v>183</v>
      </c>
      <c r="H355" s="7">
        <v>13.5</v>
      </c>
    </row>
    <row r="356" spans="1:8" x14ac:dyDescent="0.25">
      <c r="A356" s="5">
        <v>52001</v>
      </c>
      <c r="B356" s="5" t="s">
        <v>420</v>
      </c>
      <c r="C356" s="74">
        <v>40420</v>
      </c>
      <c r="D356" s="3">
        <v>24</v>
      </c>
      <c r="E356" s="102" t="s">
        <v>183</v>
      </c>
      <c r="F356" s="102" t="s">
        <v>183</v>
      </c>
      <c r="G356" s="102" t="s">
        <v>183</v>
      </c>
      <c r="H356" s="7">
        <v>28.8</v>
      </c>
    </row>
    <row r="357" spans="1:8" x14ac:dyDescent="0.25">
      <c r="A357" s="5">
        <v>52002</v>
      </c>
      <c r="B357" s="5" t="s">
        <v>421</v>
      </c>
      <c r="C357" s="74">
        <v>40420</v>
      </c>
      <c r="D357" s="3">
        <v>24</v>
      </c>
      <c r="E357" s="102" t="s">
        <v>183</v>
      </c>
      <c r="F357" s="102" t="s">
        <v>183</v>
      </c>
      <c r="G357" s="102" t="s">
        <v>183</v>
      </c>
      <c r="H357" s="7">
        <v>62.2</v>
      </c>
    </row>
    <row r="358" spans="1:8" x14ac:dyDescent="0.25">
      <c r="C358" s="74"/>
      <c r="D358" s="3"/>
      <c r="E358" s="102"/>
      <c r="F358" s="102"/>
      <c r="G358" s="102"/>
      <c r="H358" s="7"/>
    </row>
    <row r="359" spans="1:8" x14ac:dyDescent="0.25">
      <c r="A359" s="5">
        <v>52011</v>
      </c>
      <c r="B359" s="145" t="s">
        <v>144</v>
      </c>
      <c r="C359" s="74">
        <v>40423</v>
      </c>
      <c r="D359" s="3">
        <v>27</v>
      </c>
      <c r="E359" t="s">
        <v>428</v>
      </c>
      <c r="F359" t="s">
        <v>429</v>
      </c>
      <c r="G359" t="s">
        <v>430</v>
      </c>
      <c r="H359" t="s">
        <v>422</v>
      </c>
    </row>
    <row r="360" spans="1:8" x14ac:dyDescent="0.25">
      <c r="A360" s="5">
        <v>52012</v>
      </c>
      <c r="B360" s="145" t="s">
        <v>394</v>
      </c>
      <c r="C360" s="74">
        <v>40423</v>
      </c>
      <c r="D360" s="3">
        <v>27</v>
      </c>
      <c r="E360" s="14">
        <v>0.24</v>
      </c>
      <c r="F360" s="102" t="s">
        <v>183</v>
      </c>
      <c r="G360" s="102" t="s">
        <v>183</v>
      </c>
      <c r="H360" s="102" t="s">
        <v>183</v>
      </c>
    </row>
    <row r="361" spans="1:8" x14ac:dyDescent="0.25">
      <c r="A361" s="5">
        <v>52013</v>
      </c>
      <c r="B361" s="145" t="s">
        <v>395</v>
      </c>
      <c r="C361" s="74">
        <v>40423</v>
      </c>
      <c r="D361" s="3">
        <v>27</v>
      </c>
      <c r="E361" s="14">
        <v>0.55000000000000004</v>
      </c>
      <c r="F361" s="102" t="s">
        <v>183</v>
      </c>
      <c r="G361" s="102" t="s">
        <v>183</v>
      </c>
      <c r="H361" s="102" t="s">
        <v>183</v>
      </c>
    </row>
    <row r="362" spans="1:8" x14ac:dyDescent="0.25">
      <c r="A362" s="5">
        <v>52014</v>
      </c>
      <c r="B362" s="145" t="s">
        <v>396</v>
      </c>
      <c r="C362" s="74">
        <v>40423</v>
      </c>
      <c r="D362" s="3">
        <v>27</v>
      </c>
      <c r="E362" s="14">
        <v>1.02</v>
      </c>
      <c r="F362" s="102" t="s">
        <v>183</v>
      </c>
      <c r="G362" s="102" t="s">
        <v>183</v>
      </c>
      <c r="H362" s="102" t="s">
        <v>183</v>
      </c>
    </row>
    <row r="363" spans="1:8" x14ac:dyDescent="0.25">
      <c r="A363" s="5">
        <v>52015</v>
      </c>
      <c r="B363" s="145" t="s">
        <v>397</v>
      </c>
      <c r="C363" s="74">
        <v>40423</v>
      </c>
      <c r="D363" s="3">
        <v>27</v>
      </c>
      <c r="E363" s="14">
        <v>1.6500000000000001</v>
      </c>
      <c r="F363" s="102" t="s">
        <v>183</v>
      </c>
      <c r="G363" s="102" t="s">
        <v>183</v>
      </c>
      <c r="H363" s="102" t="s">
        <v>183</v>
      </c>
    </row>
    <row r="364" spans="1:8" x14ac:dyDescent="0.25">
      <c r="A364" s="5">
        <v>52036</v>
      </c>
      <c r="B364" s="145" t="s">
        <v>398</v>
      </c>
      <c r="C364" s="74">
        <v>40423</v>
      </c>
      <c r="D364" s="3">
        <v>27</v>
      </c>
      <c r="E364" s="14">
        <v>1.87</v>
      </c>
      <c r="F364" s="102" t="s">
        <v>183</v>
      </c>
      <c r="G364" s="102" t="s">
        <v>183</v>
      </c>
      <c r="H364" s="102" t="s">
        <v>183</v>
      </c>
    </row>
    <row r="365" spans="1:8" x14ac:dyDescent="0.25">
      <c r="A365" s="5">
        <v>52016</v>
      </c>
      <c r="B365" s="145" t="s">
        <v>399</v>
      </c>
      <c r="C365" s="74">
        <v>40423</v>
      </c>
      <c r="D365" s="3">
        <v>27</v>
      </c>
      <c r="E365" s="14">
        <v>3.22</v>
      </c>
      <c r="F365" s="102" t="s">
        <v>183</v>
      </c>
      <c r="G365" s="102" t="s">
        <v>183</v>
      </c>
      <c r="H365" s="102" t="s">
        <v>183</v>
      </c>
    </row>
    <row r="366" spans="1:8" x14ac:dyDescent="0.25">
      <c r="A366" s="5">
        <v>52017</v>
      </c>
      <c r="B366" s="145" t="s">
        <v>400</v>
      </c>
      <c r="C366" s="74">
        <v>40423</v>
      </c>
      <c r="D366" s="3">
        <v>27</v>
      </c>
      <c r="E366" s="14">
        <v>7.46</v>
      </c>
      <c r="F366" s="102" t="s">
        <v>183</v>
      </c>
      <c r="G366" s="102" t="s">
        <v>183</v>
      </c>
      <c r="H366" s="102" t="s">
        <v>183</v>
      </c>
    </row>
    <row r="367" spans="1:8" x14ac:dyDescent="0.25">
      <c r="B367" s="145"/>
      <c r="C367" s="74"/>
      <c r="D367" s="3"/>
      <c r="E367" s="14"/>
      <c r="F367" s="102"/>
      <c r="G367" s="102"/>
      <c r="H367" s="102"/>
    </row>
    <row r="368" spans="1:8" x14ac:dyDescent="0.25">
      <c r="B368" s="145"/>
      <c r="C368" s="74"/>
      <c r="D368" s="3"/>
      <c r="E368" s="14"/>
      <c r="F368" s="102"/>
      <c r="G368" s="102"/>
      <c r="H368" s="102"/>
    </row>
    <row r="369" spans="1:8" x14ac:dyDescent="0.25">
      <c r="B369" s="145"/>
      <c r="C369" s="74"/>
      <c r="D369" s="3"/>
      <c r="E369" s="14"/>
      <c r="F369" s="102"/>
      <c r="G369" s="102"/>
      <c r="H369" s="102"/>
    </row>
    <row r="370" spans="1:8" x14ac:dyDescent="0.25">
      <c r="B370" s="145"/>
      <c r="C370" s="74"/>
      <c r="D370" s="3"/>
      <c r="E370" s="14"/>
      <c r="F370" s="102"/>
      <c r="G370" s="102"/>
      <c r="H370" s="102"/>
    </row>
    <row r="371" spans="1:8" x14ac:dyDescent="0.25">
      <c r="B371" s="145"/>
      <c r="C371" s="74"/>
      <c r="D371" s="3"/>
      <c r="E371" s="14"/>
      <c r="F371" s="102"/>
      <c r="G371" s="102"/>
      <c r="H371" s="102"/>
    </row>
    <row r="372" spans="1:8" x14ac:dyDescent="0.25">
      <c r="B372" s="145"/>
      <c r="C372" s="74"/>
      <c r="D372" s="3"/>
      <c r="E372" s="14"/>
      <c r="F372" s="102"/>
      <c r="G372" s="102"/>
      <c r="H372" s="102"/>
    </row>
    <row r="373" spans="1:8" ht="30.75" customHeight="1" x14ac:dyDescent="0.35">
      <c r="A373" s="157" t="s">
        <v>576</v>
      </c>
      <c r="B373" s="157"/>
      <c r="C373" s="157"/>
      <c r="D373" s="157"/>
      <c r="E373" s="157"/>
      <c r="F373" s="157"/>
      <c r="G373" s="157"/>
      <c r="H373" s="157"/>
    </row>
    <row r="374" spans="1:8" ht="28.5" customHeight="1" x14ac:dyDescent="0.25">
      <c r="A374" s="158" t="s">
        <v>580</v>
      </c>
      <c r="B374" s="158"/>
      <c r="C374" s="158"/>
      <c r="D374" s="158"/>
      <c r="E374" s="158"/>
      <c r="F374" s="158"/>
      <c r="G374" s="158"/>
      <c r="H374" s="158"/>
    </row>
    <row r="375" spans="1:8" ht="15.5" x14ac:dyDescent="0.35">
      <c r="A375" s="150"/>
      <c r="B375" s="150"/>
    </row>
    <row r="377" spans="1:8" x14ac:dyDescent="0.25">
      <c r="A377" s="5" t="s">
        <v>5</v>
      </c>
      <c r="B377" s="94"/>
      <c r="C377" s="3" t="s">
        <v>119</v>
      </c>
      <c r="D377" s="3" t="s">
        <v>575</v>
      </c>
      <c r="E377" s="10" t="s">
        <v>131</v>
      </c>
      <c r="F377" s="10" t="s">
        <v>101</v>
      </c>
      <c r="G377" s="10" t="s">
        <v>100</v>
      </c>
      <c r="H377" s="10" t="s">
        <v>124</v>
      </c>
    </row>
    <row r="378" spans="1:8" x14ac:dyDescent="0.25">
      <c r="A378" s="154" t="s">
        <v>577</v>
      </c>
      <c r="B378" s="151" t="s">
        <v>574</v>
      </c>
      <c r="C378" s="16" t="s">
        <v>50</v>
      </c>
      <c r="D378" s="100" t="s">
        <v>141</v>
      </c>
      <c r="E378" s="16" t="s">
        <v>138</v>
      </c>
      <c r="F378" s="16" t="s">
        <v>138</v>
      </c>
      <c r="G378" s="16" t="s">
        <v>138</v>
      </c>
      <c r="H378" s="16" t="s">
        <v>138</v>
      </c>
    </row>
    <row r="379" spans="1:8" x14ac:dyDescent="0.25">
      <c r="B379" s="145"/>
      <c r="C379" s="74"/>
      <c r="D379" s="3"/>
      <c r="E379" s="14"/>
      <c r="F379" s="102"/>
      <c r="G379" s="102"/>
      <c r="H379" s="102"/>
    </row>
    <row r="380" spans="1:8" ht="13" x14ac:dyDescent="0.3">
      <c r="A380" s="5">
        <v>52018</v>
      </c>
      <c r="B380" s="145" t="s">
        <v>401</v>
      </c>
      <c r="C380" s="74">
        <v>40423</v>
      </c>
      <c r="D380" s="3">
        <v>27</v>
      </c>
      <c r="E380" s="102" t="s">
        <v>183</v>
      </c>
      <c r="F380" s="122">
        <v>0.86</v>
      </c>
      <c r="G380" s="102" t="s">
        <v>183</v>
      </c>
      <c r="H380" s="102" t="s">
        <v>183</v>
      </c>
    </row>
    <row r="381" spans="1:8" x14ac:dyDescent="0.25">
      <c r="A381" s="5">
        <v>52019</v>
      </c>
      <c r="B381" s="145" t="s">
        <v>402</v>
      </c>
      <c r="C381" s="74">
        <v>40423</v>
      </c>
      <c r="D381" s="3">
        <v>27</v>
      </c>
      <c r="E381" s="102" t="s">
        <v>183</v>
      </c>
      <c r="F381" s="114">
        <v>25</v>
      </c>
      <c r="G381" s="102" t="s">
        <v>183</v>
      </c>
      <c r="H381" s="102" t="s">
        <v>183</v>
      </c>
    </row>
    <row r="382" spans="1:8" x14ac:dyDescent="0.25">
      <c r="A382" s="5">
        <v>52020</v>
      </c>
      <c r="B382" s="145" t="s">
        <v>403</v>
      </c>
      <c r="C382" s="74">
        <v>40423</v>
      </c>
      <c r="D382" s="3">
        <v>27</v>
      </c>
      <c r="E382" s="102" t="s">
        <v>183</v>
      </c>
      <c r="F382" s="114">
        <v>49.5</v>
      </c>
      <c r="G382" s="102" t="s">
        <v>183</v>
      </c>
      <c r="H382" s="102" t="s">
        <v>183</v>
      </c>
    </row>
    <row r="383" spans="1:8" x14ac:dyDescent="0.25">
      <c r="A383" s="5">
        <v>52021</v>
      </c>
      <c r="B383" s="145" t="s">
        <v>404</v>
      </c>
      <c r="C383" s="74">
        <v>40423</v>
      </c>
      <c r="D383" s="3">
        <v>27</v>
      </c>
      <c r="E383" s="102" t="s">
        <v>183</v>
      </c>
      <c r="F383" s="114">
        <v>96.7</v>
      </c>
      <c r="G383" s="102" t="s">
        <v>183</v>
      </c>
      <c r="H383" s="102" t="s">
        <v>183</v>
      </c>
    </row>
    <row r="384" spans="1:8" x14ac:dyDescent="0.25">
      <c r="A384" s="5">
        <v>52037</v>
      </c>
      <c r="B384" s="145" t="s">
        <v>405</v>
      </c>
      <c r="C384" s="74">
        <v>40423</v>
      </c>
      <c r="D384" s="3">
        <v>27</v>
      </c>
      <c r="E384" s="102" t="s">
        <v>183</v>
      </c>
      <c r="F384" s="114">
        <v>95.600000000000009</v>
      </c>
      <c r="G384" s="102" t="s">
        <v>183</v>
      </c>
      <c r="H384" s="102" t="s">
        <v>183</v>
      </c>
    </row>
    <row r="385" spans="1:8" x14ac:dyDescent="0.25">
      <c r="A385" s="5">
        <v>52022</v>
      </c>
      <c r="B385" s="145" t="s">
        <v>406</v>
      </c>
      <c r="C385" s="74">
        <v>40423</v>
      </c>
      <c r="D385" s="3">
        <v>27</v>
      </c>
      <c r="E385" s="102" t="s">
        <v>183</v>
      </c>
      <c r="F385" s="6">
        <v>190</v>
      </c>
      <c r="G385" s="102" t="s">
        <v>183</v>
      </c>
      <c r="H385" s="102" t="s">
        <v>183</v>
      </c>
    </row>
    <row r="386" spans="1:8" x14ac:dyDescent="0.25">
      <c r="A386" s="5">
        <v>52023</v>
      </c>
      <c r="B386" s="145" t="s">
        <v>407</v>
      </c>
      <c r="C386" s="74">
        <v>40423</v>
      </c>
      <c r="D386" s="3">
        <v>27</v>
      </c>
      <c r="E386" s="102" t="s">
        <v>183</v>
      </c>
      <c r="F386" s="6">
        <v>401</v>
      </c>
      <c r="G386" s="102" t="s">
        <v>183</v>
      </c>
      <c r="H386" s="102" t="s">
        <v>183</v>
      </c>
    </row>
    <row r="387" spans="1:8" x14ac:dyDescent="0.25">
      <c r="B387" s="145"/>
      <c r="C387" s="74"/>
      <c r="D387" s="3"/>
      <c r="E387" s="102"/>
      <c r="F387" s="6"/>
      <c r="G387" s="102"/>
      <c r="H387" s="102"/>
    </row>
    <row r="388" spans="1:8" x14ac:dyDescent="0.25">
      <c r="A388" s="5">
        <v>52024</v>
      </c>
      <c r="B388" s="145" t="s">
        <v>408</v>
      </c>
      <c r="C388" s="74">
        <v>40423</v>
      </c>
      <c r="D388" s="3">
        <v>27</v>
      </c>
      <c r="E388" s="102" t="s">
        <v>183</v>
      </c>
      <c r="F388" s="102" t="s">
        <v>183</v>
      </c>
      <c r="G388" t="s">
        <v>430</v>
      </c>
      <c r="H388" s="102" t="s">
        <v>183</v>
      </c>
    </row>
    <row r="389" spans="1:8" x14ac:dyDescent="0.25">
      <c r="A389" s="5">
        <v>52025</v>
      </c>
      <c r="B389" s="145" t="s">
        <v>409</v>
      </c>
      <c r="C389" s="74">
        <v>40423</v>
      </c>
      <c r="D389" s="3">
        <v>27</v>
      </c>
      <c r="E389" s="102" t="s">
        <v>183</v>
      </c>
      <c r="F389" s="102" t="s">
        <v>183</v>
      </c>
      <c r="G389" s="28">
        <v>0.73</v>
      </c>
      <c r="H389" s="102" t="s">
        <v>183</v>
      </c>
    </row>
    <row r="390" spans="1:8" x14ac:dyDescent="0.25">
      <c r="A390" s="5">
        <v>52026</v>
      </c>
      <c r="B390" s="145" t="s">
        <v>410</v>
      </c>
      <c r="C390" s="74">
        <v>40423</v>
      </c>
      <c r="D390" s="3">
        <v>27</v>
      </c>
      <c r="E390" s="102" t="s">
        <v>183</v>
      </c>
      <c r="F390" s="102" t="s">
        <v>183</v>
      </c>
      <c r="G390" s="28">
        <v>1.42</v>
      </c>
      <c r="H390" s="102" t="s">
        <v>183</v>
      </c>
    </row>
    <row r="391" spans="1:8" x14ac:dyDescent="0.25">
      <c r="A391" s="5">
        <v>52027</v>
      </c>
      <c r="B391" s="145" t="s">
        <v>411</v>
      </c>
      <c r="C391" s="74">
        <v>40423</v>
      </c>
      <c r="D391" s="3">
        <v>27</v>
      </c>
      <c r="E391" s="102" t="s">
        <v>183</v>
      </c>
      <c r="F391" s="102" t="s">
        <v>183</v>
      </c>
      <c r="G391" s="28">
        <v>2.8000000000000003</v>
      </c>
      <c r="H391" s="102" t="s">
        <v>183</v>
      </c>
    </row>
    <row r="392" spans="1:8" x14ac:dyDescent="0.25">
      <c r="A392" s="5">
        <v>52038</v>
      </c>
      <c r="B392" s="145" t="s">
        <v>412</v>
      </c>
      <c r="C392" s="74">
        <v>40423</v>
      </c>
      <c r="D392" s="3">
        <v>27</v>
      </c>
      <c r="E392" s="102" t="s">
        <v>183</v>
      </c>
      <c r="F392" s="102" t="s">
        <v>183</v>
      </c>
      <c r="G392" s="28">
        <v>2.72</v>
      </c>
      <c r="H392" s="102" t="s">
        <v>183</v>
      </c>
    </row>
    <row r="393" spans="1:8" x14ac:dyDescent="0.25">
      <c r="A393" s="5">
        <v>52028</v>
      </c>
      <c r="B393" s="145" t="s">
        <v>413</v>
      </c>
      <c r="C393" s="74">
        <v>40423</v>
      </c>
      <c r="D393" s="3">
        <v>27</v>
      </c>
      <c r="E393" s="102" t="s">
        <v>183</v>
      </c>
      <c r="F393" s="102" t="s">
        <v>183</v>
      </c>
      <c r="G393" s="28">
        <v>5.47</v>
      </c>
      <c r="H393" s="102" t="s">
        <v>183</v>
      </c>
    </row>
    <row r="394" spans="1:8" x14ac:dyDescent="0.25">
      <c r="A394" s="5">
        <v>52029</v>
      </c>
      <c r="B394" s="145" t="s">
        <v>414</v>
      </c>
      <c r="C394" s="74">
        <v>40423</v>
      </c>
      <c r="D394" s="3">
        <v>27</v>
      </c>
      <c r="E394" s="102" t="s">
        <v>183</v>
      </c>
      <c r="F394" s="102" t="s">
        <v>183</v>
      </c>
      <c r="G394" s="27">
        <v>11.9</v>
      </c>
      <c r="H394" s="102" t="s">
        <v>183</v>
      </c>
    </row>
    <row r="395" spans="1:8" x14ac:dyDescent="0.25">
      <c r="B395" s="145"/>
      <c r="C395" s="74"/>
      <c r="D395" s="3"/>
      <c r="E395" s="102"/>
      <c r="F395" s="102"/>
      <c r="G395" s="27"/>
      <c r="H395" s="102"/>
    </row>
    <row r="396" spans="1:8" x14ac:dyDescent="0.25">
      <c r="A396" s="5">
        <v>52030</v>
      </c>
      <c r="B396" s="145" t="s">
        <v>415</v>
      </c>
      <c r="C396" s="74">
        <v>40423</v>
      </c>
      <c r="D396" s="3">
        <v>27</v>
      </c>
      <c r="E396" s="102" t="s">
        <v>183</v>
      </c>
      <c r="F396" s="102" t="s">
        <v>183</v>
      </c>
      <c r="G396" s="102" t="s">
        <v>183</v>
      </c>
      <c r="H396" t="s">
        <v>422</v>
      </c>
    </row>
    <row r="397" spans="1:8" x14ac:dyDescent="0.25">
      <c r="A397" s="5">
        <v>52031</v>
      </c>
      <c r="B397" s="145" t="s">
        <v>416</v>
      </c>
      <c r="C397" s="74">
        <v>40423</v>
      </c>
      <c r="D397" s="3">
        <v>27</v>
      </c>
      <c r="E397" s="102" t="s">
        <v>183</v>
      </c>
      <c r="F397" s="102" t="s">
        <v>183</v>
      </c>
      <c r="G397" s="102" t="s">
        <v>183</v>
      </c>
      <c r="H397" s="14">
        <v>3.33</v>
      </c>
    </row>
    <row r="398" spans="1:8" x14ac:dyDescent="0.25">
      <c r="A398" s="5">
        <v>52032</v>
      </c>
      <c r="B398" s="145" t="s">
        <v>417</v>
      </c>
      <c r="C398" s="74">
        <v>40423</v>
      </c>
      <c r="D398" s="3">
        <v>27</v>
      </c>
      <c r="E398" s="102" t="s">
        <v>183</v>
      </c>
      <c r="F398" s="102" t="s">
        <v>183</v>
      </c>
      <c r="G398" s="102" t="s">
        <v>183</v>
      </c>
      <c r="H398" s="14">
        <v>6.34</v>
      </c>
    </row>
    <row r="399" spans="1:8" x14ac:dyDescent="0.25">
      <c r="A399" s="5">
        <v>52033</v>
      </c>
      <c r="B399" s="145" t="s">
        <v>418</v>
      </c>
      <c r="C399" s="74">
        <v>40423</v>
      </c>
      <c r="D399" s="3">
        <v>27</v>
      </c>
      <c r="E399" s="102" t="s">
        <v>183</v>
      </c>
      <c r="F399" s="102" t="s">
        <v>183</v>
      </c>
      <c r="G399" s="102" t="s">
        <v>183</v>
      </c>
      <c r="H399" s="7">
        <v>14.100000000000001</v>
      </c>
    </row>
    <row r="400" spans="1:8" x14ac:dyDescent="0.25">
      <c r="A400" s="5">
        <v>52039</v>
      </c>
      <c r="B400" s="145" t="s">
        <v>419</v>
      </c>
      <c r="C400" s="74">
        <v>40423</v>
      </c>
      <c r="D400" s="3">
        <v>27</v>
      </c>
      <c r="E400" s="102" t="s">
        <v>183</v>
      </c>
      <c r="F400" s="102" t="s">
        <v>183</v>
      </c>
      <c r="G400" s="102" t="s">
        <v>183</v>
      </c>
      <c r="H400" s="7">
        <v>13.600000000000001</v>
      </c>
    </row>
    <row r="401" spans="1:8" x14ac:dyDescent="0.25">
      <c r="A401" s="5">
        <v>52034</v>
      </c>
      <c r="B401" s="145" t="s">
        <v>420</v>
      </c>
      <c r="C401" s="74">
        <v>40423</v>
      </c>
      <c r="D401" s="3">
        <v>27</v>
      </c>
      <c r="E401" s="102" t="s">
        <v>183</v>
      </c>
      <c r="F401" s="102" t="s">
        <v>183</v>
      </c>
      <c r="G401" s="102" t="s">
        <v>183</v>
      </c>
      <c r="H401" s="7">
        <v>28.8</v>
      </c>
    </row>
    <row r="402" spans="1:8" x14ac:dyDescent="0.25">
      <c r="A402" s="5">
        <v>52035</v>
      </c>
      <c r="B402" s="145" t="s">
        <v>421</v>
      </c>
      <c r="C402" s="74">
        <v>40423</v>
      </c>
      <c r="D402" s="3">
        <v>27</v>
      </c>
      <c r="E402" s="102" t="s">
        <v>183</v>
      </c>
      <c r="F402" s="102" t="s">
        <v>183</v>
      </c>
      <c r="G402" s="102" t="s">
        <v>183</v>
      </c>
      <c r="H402" s="7">
        <v>63.1</v>
      </c>
    </row>
    <row r="403" spans="1:8" x14ac:dyDescent="0.25">
      <c r="B403" s="145"/>
      <c r="C403" s="74"/>
      <c r="D403" s="3"/>
      <c r="E403" s="102"/>
      <c r="F403" s="102"/>
      <c r="G403" s="102"/>
      <c r="H403" s="7"/>
    </row>
    <row r="404" spans="1:8" x14ac:dyDescent="0.25">
      <c r="A404" s="5">
        <v>51559</v>
      </c>
      <c r="B404" s="94" t="s">
        <v>343</v>
      </c>
      <c r="C404" s="74">
        <v>40392</v>
      </c>
      <c r="D404" s="3">
        <v>28</v>
      </c>
      <c r="E404" s="14">
        <v>1.84</v>
      </c>
      <c r="F404" s="102" t="s">
        <v>183</v>
      </c>
      <c r="G404" s="102" t="s">
        <v>183</v>
      </c>
      <c r="H404" s="102" t="s">
        <v>183</v>
      </c>
    </row>
    <row r="405" spans="1:8" x14ac:dyDescent="0.25">
      <c r="A405" s="5">
        <v>51560</v>
      </c>
      <c r="B405" s="94" t="s">
        <v>327</v>
      </c>
      <c r="C405" s="74">
        <v>40392</v>
      </c>
      <c r="D405" s="3">
        <v>28</v>
      </c>
      <c r="E405" s="102" t="s">
        <v>183</v>
      </c>
      <c r="F405" s="114">
        <v>92.100000000000009</v>
      </c>
      <c r="G405" s="102" t="s">
        <v>183</v>
      </c>
      <c r="H405" s="102" t="s">
        <v>183</v>
      </c>
    </row>
    <row r="406" spans="1:8" x14ac:dyDescent="0.25">
      <c r="A406" s="5">
        <v>51561</v>
      </c>
      <c r="B406" s="94" t="s">
        <v>344</v>
      </c>
      <c r="C406" s="74">
        <v>40392</v>
      </c>
      <c r="D406" s="3">
        <v>28</v>
      </c>
      <c r="E406" s="102" t="s">
        <v>183</v>
      </c>
      <c r="F406" s="102" t="s">
        <v>183</v>
      </c>
      <c r="G406" s="28">
        <v>2.48</v>
      </c>
      <c r="H406" s="102" t="s">
        <v>183</v>
      </c>
    </row>
    <row r="407" spans="1:8" x14ac:dyDescent="0.25">
      <c r="A407" s="5">
        <v>51562</v>
      </c>
      <c r="B407" s="94" t="s">
        <v>337</v>
      </c>
      <c r="C407" s="74">
        <v>40392</v>
      </c>
      <c r="D407" s="3">
        <v>28</v>
      </c>
      <c r="E407" s="102" t="s">
        <v>183</v>
      </c>
      <c r="F407" s="102" t="s">
        <v>183</v>
      </c>
      <c r="G407" s="102" t="s">
        <v>183</v>
      </c>
      <c r="H407" s="7">
        <v>12.100000000000001</v>
      </c>
    </row>
    <row r="408" spans="1:8" x14ac:dyDescent="0.25">
      <c r="C408" s="74"/>
      <c r="D408" s="3"/>
      <c r="E408" s="14"/>
      <c r="F408" s="102"/>
      <c r="G408" s="102"/>
      <c r="H408" s="102"/>
    </row>
    <row r="409" spans="1:8" x14ac:dyDescent="0.25">
      <c r="A409" s="5">
        <v>51702</v>
      </c>
      <c r="B409" s="94" t="s">
        <v>343</v>
      </c>
      <c r="C409" s="74">
        <v>40406</v>
      </c>
      <c r="D409" s="3">
        <v>35</v>
      </c>
      <c r="E409" s="14">
        <v>1.6400000000000001</v>
      </c>
      <c r="F409" s="102" t="s">
        <v>183</v>
      </c>
      <c r="G409" s="102" t="s">
        <v>183</v>
      </c>
      <c r="H409" s="102" t="s">
        <v>183</v>
      </c>
    </row>
    <row r="410" spans="1:8" x14ac:dyDescent="0.25">
      <c r="A410" s="5">
        <v>51703</v>
      </c>
      <c r="B410" s="94" t="s">
        <v>327</v>
      </c>
      <c r="C410" s="74">
        <v>40406</v>
      </c>
      <c r="D410" s="3">
        <v>35</v>
      </c>
      <c r="E410" s="102" t="s">
        <v>183</v>
      </c>
      <c r="F410" s="114">
        <v>93.800000000000011</v>
      </c>
      <c r="G410" s="102" t="s">
        <v>183</v>
      </c>
      <c r="H410" s="102" t="s">
        <v>183</v>
      </c>
    </row>
    <row r="411" spans="1:8" x14ac:dyDescent="0.25">
      <c r="A411" s="5">
        <v>51704</v>
      </c>
      <c r="B411" s="94" t="s">
        <v>344</v>
      </c>
      <c r="C411" s="74">
        <v>40406</v>
      </c>
      <c r="D411" s="3">
        <v>35</v>
      </c>
      <c r="E411" s="102" t="s">
        <v>183</v>
      </c>
      <c r="F411" s="102" t="s">
        <v>183</v>
      </c>
      <c r="G411" s="28">
        <v>2.71</v>
      </c>
      <c r="H411" s="102" t="s">
        <v>183</v>
      </c>
    </row>
    <row r="412" spans="1:8" x14ac:dyDescent="0.25">
      <c r="A412" s="5">
        <v>51705</v>
      </c>
      <c r="B412" s="94" t="s">
        <v>337</v>
      </c>
      <c r="C412" s="74">
        <v>40406</v>
      </c>
      <c r="D412" s="3">
        <v>35</v>
      </c>
      <c r="E412" s="102" t="s">
        <v>183</v>
      </c>
      <c r="F412" s="102" t="s">
        <v>183</v>
      </c>
      <c r="G412" s="102" t="s">
        <v>183</v>
      </c>
      <c r="H412" s="7">
        <v>11.3</v>
      </c>
    </row>
    <row r="413" spans="1:8" x14ac:dyDescent="0.25">
      <c r="C413" s="74"/>
      <c r="D413" s="3"/>
      <c r="E413" s="14"/>
      <c r="F413" s="102"/>
      <c r="G413" s="102"/>
      <c r="H413" s="102"/>
    </row>
    <row r="414" spans="1:8" x14ac:dyDescent="0.25">
      <c r="A414" s="5">
        <v>51905</v>
      </c>
      <c r="B414" s="94" t="s">
        <v>343</v>
      </c>
      <c r="C414" s="74">
        <v>40413</v>
      </c>
      <c r="D414" s="3">
        <v>42</v>
      </c>
      <c r="E414" s="14">
        <v>1.83</v>
      </c>
      <c r="F414" s="102" t="s">
        <v>183</v>
      </c>
      <c r="G414" s="102" t="s">
        <v>183</v>
      </c>
      <c r="H414" s="102" t="s">
        <v>183</v>
      </c>
    </row>
    <row r="415" spans="1:8" x14ac:dyDescent="0.25">
      <c r="A415" s="5">
        <v>51906</v>
      </c>
      <c r="B415" s="94" t="s">
        <v>327</v>
      </c>
      <c r="C415" s="74">
        <v>40413</v>
      </c>
      <c r="D415" s="3">
        <v>42</v>
      </c>
      <c r="E415" s="102" t="s">
        <v>183</v>
      </c>
      <c r="F415" s="114">
        <v>97.4</v>
      </c>
      <c r="G415" s="102" t="s">
        <v>183</v>
      </c>
      <c r="H415" s="102" t="s">
        <v>183</v>
      </c>
    </row>
    <row r="416" spans="1:8" x14ac:dyDescent="0.25">
      <c r="A416" s="5">
        <v>51907</v>
      </c>
      <c r="B416" s="94" t="s">
        <v>344</v>
      </c>
      <c r="C416" s="74">
        <v>40413</v>
      </c>
      <c r="D416" s="3">
        <v>42</v>
      </c>
      <c r="E416" s="102" t="s">
        <v>183</v>
      </c>
      <c r="F416" s="102" t="s">
        <v>183</v>
      </c>
      <c r="G416" s="28">
        <v>2.83</v>
      </c>
    </row>
    <row r="417" spans="1:8" x14ac:dyDescent="0.25">
      <c r="A417" s="5">
        <v>51908</v>
      </c>
      <c r="B417" s="94" t="s">
        <v>337</v>
      </c>
      <c r="C417" s="74">
        <v>40413</v>
      </c>
      <c r="D417" s="3">
        <v>42</v>
      </c>
      <c r="E417" s="102" t="s">
        <v>183</v>
      </c>
      <c r="F417" s="102" t="s">
        <v>183</v>
      </c>
      <c r="G417" s="102" t="s">
        <v>183</v>
      </c>
      <c r="H417" s="7">
        <v>12.100000000000001</v>
      </c>
    </row>
    <row r="419" spans="1:8" x14ac:dyDescent="0.25">
      <c r="A419" s="5">
        <v>52007</v>
      </c>
      <c r="B419" s="5" t="s">
        <v>343</v>
      </c>
      <c r="C419" s="74">
        <v>40420</v>
      </c>
      <c r="D419" s="3">
        <v>49</v>
      </c>
      <c r="E419" s="14">
        <v>2.0499999999999998</v>
      </c>
      <c r="F419" s="102" t="s">
        <v>183</v>
      </c>
      <c r="G419" s="102" t="s">
        <v>183</v>
      </c>
      <c r="H419" s="102" t="s">
        <v>183</v>
      </c>
    </row>
    <row r="420" spans="1:8" x14ac:dyDescent="0.25">
      <c r="A420" s="5">
        <v>52008</v>
      </c>
      <c r="B420" s="5" t="s">
        <v>327</v>
      </c>
      <c r="C420" s="74">
        <v>40420</v>
      </c>
      <c r="D420" s="3">
        <v>49</v>
      </c>
      <c r="E420" s="102" t="s">
        <v>183</v>
      </c>
      <c r="F420" s="114">
        <v>97.300000000000011</v>
      </c>
      <c r="G420" s="102" t="s">
        <v>183</v>
      </c>
      <c r="H420" s="102" t="s">
        <v>183</v>
      </c>
    </row>
    <row r="421" spans="1:8" x14ac:dyDescent="0.25">
      <c r="A421" s="5">
        <v>52009</v>
      </c>
      <c r="B421" s="5" t="s">
        <v>344</v>
      </c>
      <c r="C421" s="74">
        <v>40420</v>
      </c>
      <c r="D421" s="3">
        <v>49</v>
      </c>
      <c r="E421" s="102" t="s">
        <v>183</v>
      </c>
      <c r="F421" s="102" t="s">
        <v>183</v>
      </c>
      <c r="G421" s="28">
        <v>2.67</v>
      </c>
      <c r="H421" s="102" t="s">
        <v>183</v>
      </c>
    </row>
    <row r="422" spans="1:8" x14ac:dyDescent="0.25">
      <c r="A422" s="5">
        <v>52010</v>
      </c>
      <c r="B422" s="5" t="s">
        <v>337</v>
      </c>
      <c r="C422" s="74">
        <v>40420</v>
      </c>
      <c r="D422" s="3">
        <v>49</v>
      </c>
      <c r="E422" s="102" t="s">
        <v>183</v>
      </c>
      <c r="F422" s="102" t="s">
        <v>183</v>
      </c>
      <c r="G422" s="102" t="s">
        <v>183</v>
      </c>
      <c r="H422" s="7">
        <v>12.600000000000001</v>
      </c>
    </row>
    <row r="423" spans="1:8" x14ac:dyDescent="0.25">
      <c r="C423" s="74"/>
      <c r="D423" s="3"/>
      <c r="E423" s="14"/>
      <c r="F423" s="102"/>
      <c r="G423" s="102"/>
      <c r="H423" s="102"/>
    </row>
    <row r="424" spans="1:8" x14ac:dyDescent="0.25">
      <c r="C424" s="74"/>
      <c r="D424" s="3"/>
      <c r="E424" s="14"/>
      <c r="F424" s="102"/>
      <c r="G424" s="102"/>
      <c r="H424" s="102"/>
    </row>
    <row r="425" spans="1:8" x14ac:dyDescent="0.25">
      <c r="C425" s="74"/>
      <c r="D425" s="3"/>
      <c r="E425" s="14"/>
      <c r="F425" s="102"/>
      <c r="G425" s="102"/>
      <c r="H425" s="102"/>
    </row>
    <row r="426" spans="1:8" x14ac:dyDescent="0.25">
      <c r="C426" s="74"/>
      <c r="D426" s="3"/>
      <c r="E426" s="14"/>
      <c r="F426" s="102"/>
      <c r="G426" s="102"/>
      <c r="H426" s="102"/>
    </row>
    <row r="427" spans="1:8" ht="33.75" customHeight="1" x14ac:dyDescent="0.35">
      <c r="A427" s="157" t="s">
        <v>576</v>
      </c>
      <c r="B427" s="157"/>
      <c r="C427" s="157"/>
      <c r="D427" s="157"/>
      <c r="E427" s="157"/>
      <c r="F427" s="157"/>
      <c r="G427" s="157"/>
      <c r="H427" s="157"/>
    </row>
    <row r="428" spans="1:8" ht="30" customHeight="1" x14ac:dyDescent="0.25">
      <c r="A428" s="158" t="s">
        <v>580</v>
      </c>
      <c r="B428" s="158"/>
      <c r="C428" s="158"/>
      <c r="D428" s="158"/>
      <c r="E428" s="158"/>
      <c r="F428" s="158"/>
      <c r="G428" s="158"/>
      <c r="H428" s="158"/>
    </row>
    <row r="429" spans="1:8" ht="15.5" x14ac:dyDescent="0.35">
      <c r="A429" s="150"/>
      <c r="B429" s="150"/>
    </row>
    <row r="430" spans="1:8" ht="15.5" x14ac:dyDescent="0.35">
      <c r="A430" s="150"/>
      <c r="B430" s="83" t="s">
        <v>0</v>
      </c>
    </row>
    <row r="432" spans="1:8" x14ac:dyDescent="0.25">
      <c r="A432" s="5" t="s">
        <v>5</v>
      </c>
      <c r="B432" s="94"/>
      <c r="C432" s="3" t="s">
        <v>119</v>
      </c>
      <c r="D432" s="3" t="s">
        <v>575</v>
      </c>
      <c r="E432" s="10" t="s">
        <v>131</v>
      </c>
      <c r="F432" s="10" t="s">
        <v>101</v>
      </c>
      <c r="G432" s="10" t="s">
        <v>100</v>
      </c>
      <c r="H432" s="10" t="s">
        <v>124</v>
      </c>
    </row>
    <row r="433" spans="1:8" x14ac:dyDescent="0.25">
      <c r="A433" s="154" t="s">
        <v>577</v>
      </c>
      <c r="B433" s="151" t="s">
        <v>574</v>
      </c>
      <c r="C433" s="16" t="s">
        <v>50</v>
      </c>
      <c r="D433" s="100" t="s">
        <v>141</v>
      </c>
      <c r="E433" s="16" t="s">
        <v>138</v>
      </c>
      <c r="F433" s="16" t="s">
        <v>138</v>
      </c>
      <c r="G433" s="16" t="s">
        <v>138</v>
      </c>
      <c r="H433" s="16" t="s">
        <v>138</v>
      </c>
    </row>
    <row r="434" spans="1:8" x14ac:dyDescent="0.25">
      <c r="C434" s="74"/>
      <c r="D434" s="3"/>
      <c r="E434" s="14"/>
      <c r="F434" s="102"/>
      <c r="G434" s="102"/>
      <c r="H434" s="102"/>
    </row>
    <row r="435" spans="1:8" x14ac:dyDescent="0.25">
      <c r="A435" s="5">
        <v>52040</v>
      </c>
      <c r="B435" s="145" t="s">
        <v>343</v>
      </c>
      <c r="C435" s="74">
        <v>40423</v>
      </c>
      <c r="D435" s="3">
        <v>52</v>
      </c>
      <c r="E435" s="14">
        <v>1.92</v>
      </c>
      <c r="F435" s="102" t="s">
        <v>183</v>
      </c>
      <c r="G435" s="102" t="s">
        <v>183</v>
      </c>
      <c r="H435" s="102" t="s">
        <v>183</v>
      </c>
    </row>
    <row r="436" spans="1:8" x14ac:dyDescent="0.25">
      <c r="A436" s="5">
        <v>52041</v>
      </c>
      <c r="B436" s="145" t="s">
        <v>327</v>
      </c>
      <c r="C436" s="74">
        <v>40423</v>
      </c>
      <c r="D436" s="3">
        <v>52</v>
      </c>
      <c r="E436" s="102" t="s">
        <v>183</v>
      </c>
      <c r="F436" s="114">
        <v>97.7</v>
      </c>
      <c r="G436" s="102" t="s">
        <v>183</v>
      </c>
      <c r="H436" s="102" t="s">
        <v>183</v>
      </c>
    </row>
    <row r="437" spans="1:8" x14ac:dyDescent="0.25">
      <c r="A437" s="5">
        <v>52042</v>
      </c>
      <c r="B437" s="145" t="s">
        <v>344</v>
      </c>
      <c r="C437" s="74">
        <v>40423</v>
      </c>
      <c r="D437" s="3">
        <v>52</v>
      </c>
      <c r="E437" s="102" t="s">
        <v>183</v>
      </c>
      <c r="F437" s="102" t="s">
        <v>183</v>
      </c>
      <c r="G437" s="28">
        <v>2.86</v>
      </c>
      <c r="H437" s="102" t="s">
        <v>183</v>
      </c>
    </row>
    <row r="438" spans="1:8" x14ac:dyDescent="0.25">
      <c r="A438" s="5">
        <v>52043</v>
      </c>
      <c r="B438" s="145" t="s">
        <v>337</v>
      </c>
      <c r="C438" s="74">
        <v>40423</v>
      </c>
      <c r="D438" s="3">
        <v>52</v>
      </c>
      <c r="E438" s="102" t="s">
        <v>183</v>
      </c>
      <c r="F438" s="102" t="s">
        <v>183</v>
      </c>
      <c r="G438" s="102" t="s">
        <v>183</v>
      </c>
      <c r="H438" s="7">
        <v>12.4</v>
      </c>
    </row>
    <row r="439" spans="1:8" x14ac:dyDescent="0.25">
      <c r="A439" s="151"/>
      <c r="B439" s="151"/>
      <c r="C439" s="4"/>
      <c r="D439" s="4"/>
      <c r="E439" s="4"/>
      <c r="F439" s="4"/>
      <c r="G439" s="4"/>
      <c r="H439" s="4"/>
    </row>
  </sheetData>
  <mergeCells count="17">
    <mergeCell ref="A428:H428"/>
    <mergeCell ref="A320:H320"/>
    <mergeCell ref="A373:H373"/>
    <mergeCell ref="A374:H374"/>
    <mergeCell ref="A427:H427"/>
    <mergeCell ref="A2:H2"/>
    <mergeCell ref="A55:H55"/>
    <mergeCell ref="A54:H54"/>
    <mergeCell ref="A105:H105"/>
    <mergeCell ref="A265:H265"/>
    <mergeCell ref="A319:H319"/>
    <mergeCell ref="A264:H264"/>
    <mergeCell ref="A157:H157"/>
    <mergeCell ref="A106:H106"/>
    <mergeCell ref="A158:H158"/>
    <mergeCell ref="A209:H209"/>
    <mergeCell ref="A210:H210"/>
  </mergeCells>
  <phoneticPr fontId="0" type="noConversion"/>
  <pageMargins left="0.17" right="0.19" top="0.64" bottom="0.47" header="0.5" footer="0.5"/>
  <pageSetup scale="96" orientation="portrait" useFirstPageNumber="1" r:id="rId1"/>
  <headerFooter alignWithMargins="0">
    <oddFooter>&amp;R&amp;P</oddFooter>
  </headerFooter>
  <rowBreaks count="7" manualBreakCount="7">
    <brk id="53" max="16383" man="1"/>
    <brk id="104" max="16383" man="1"/>
    <brk id="156" max="16383" man="1"/>
    <brk id="208" max="7" man="1"/>
    <brk id="263" max="16383" man="1"/>
    <brk id="372" max="16383" man="1"/>
    <brk id="42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A2" sqref="A2"/>
    </sheetView>
  </sheetViews>
  <sheetFormatPr defaultRowHeight="12.5" x14ac:dyDescent="0.25"/>
  <cols>
    <col min="1" max="1" width="8.81640625" customWidth="1"/>
    <col min="2" max="2" width="7.26953125" customWidth="1"/>
    <col min="4" max="4" width="8.7265625" customWidth="1"/>
    <col min="5" max="5" width="9.7265625" customWidth="1"/>
    <col min="6" max="6" width="3.453125" customWidth="1"/>
    <col min="7" max="7" width="8.81640625" customWidth="1"/>
    <col min="8" max="8" width="8" customWidth="1"/>
    <col min="9" max="9" width="9.7265625" customWidth="1"/>
    <col min="12" max="12" width="9.1796875" hidden="1" customWidth="1"/>
  </cols>
  <sheetData>
    <row r="1" spans="1:13" ht="15.5" x14ac:dyDescent="0.35">
      <c r="A1" s="2" t="s">
        <v>610</v>
      </c>
    </row>
    <row r="2" spans="1:13" ht="15.5" x14ac:dyDescent="0.35">
      <c r="B2" s="2" t="s">
        <v>611</v>
      </c>
      <c r="M2" s="65"/>
    </row>
    <row r="3" spans="1:13" ht="15.5" x14ac:dyDescent="0.35">
      <c r="B3" s="2" t="s">
        <v>609</v>
      </c>
    </row>
    <row r="4" spans="1:13" ht="15.5" x14ac:dyDescent="0.35">
      <c r="B4" s="2" t="s">
        <v>605</v>
      </c>
      <c r="G4" s="9"/>
      <c r="H4" s="9"/>
      <c r="I4" s="9"/>
      <c r="J4" s="9"/>
      <c r="K4" s="9"/>
      <c r="L4" s="9"/>
      <c r="M4" s="85"/>
    </row>
    <row r="5" spans="1:13" ht="15.5" x14ac:dyDescent="0.35">
      <c r="B5" s="2"/>
      <c r="G5" s="9"/>
      <c r="H5" s="9"/>
      <c r="I5" s="9"/>
      <c r="J5" s="9"/>
      <c r="K5" s="9"/>
      <c r="L5" s="9"/>
      <c r="M5" s="85"/>
    </row>
    <row r="6" spans="1:13" x14ac:dyDescent="0.25">
      <c r="A6" s="12"/>
      <c r="B6" s="12"/>
      <c r="C6" s="12"/>
      <c r="D6" s="12"/>
      <c r="E6" s="3" t="s">
        <v>32</v>
      </c>
      <c r="G6" s="12"/>
      <c r="H6" s="12"/>
      <c r="I6" s="12"/>
      <c r="J6" s="12"/>
      <c r="K6" s="3" t="s">
        <v>32</v>
      </c>
      <c r="L6" s="9"/>
      <c r="M6" s="9"/>
    </row>
    <row r="7" spans="1:13" ht="14.5" x14ac:dyDescent="0.25">
      <c r="A7" s="3" t="s">
        <v>18</v>
      </c>
      <c r="B7" s="3" t="s">
        <v>1</v>
      </c>
      <c r="C7" s="3" t="s">
        <v>33</v>
      </c>
      <c r="D7" s="3" t="s">
        <v>34</v>
      </c>
      <c r="E7" s="3" t="s">
        <v>35</v>
      </c>
      <c r="G7" s="3" t="s">
        <v>18</v>
      </c>
      <c r="H7" s="3" t="s">
        <v>1</v>
      </c>
      <c r="I7" s="3" t="s">
        <v>33</v>
      </c>
      <c r="J7" s="3" t="s">
        <v>34</v>
      </c>
      <c r="K7" s="3" t="s">
        <v>35</v>
      </c>
      <c r="L7" s="9"/>
      <c r="M7" s="9"/>
    </row>
    <row r="8" spans="1:13" x14ac:dyDescent="0.25">
      <c r="A8" s="4"/>
      <c r="B8" s="4"/>
      <c r="C8" s="4"/>
      <c r="D8" s="4"/>
      <c r="E8" s="4"/>
      <c r="G8" s="4"/>
      <c r="H8" s="4"/>
      <c r="I8" s="4"/>
      <c r="J8" s="4"/>
      <c r="K8" s="4"/>
      <c r="L8" s="9"/>
      <c r="M8" s="9"/>
    </row>
    <row r="9" spans="1:13" x14ac:dyDescent="0.25">
      <c r="A9" s="9"/>
      <c r="B9" s="9"/>
      <c r="C9" s="9"/>
      <c r="D9" s="9"/>
      <c r="E9" s="9"/>
      <c r="G9" s="9"/>
      <c r="H9" s="9"/>
      <c r="I9" s="9"/>
      <c r="J9" s="9"/>
      <c r="K9" s="9"/>
      <c r="L9" s="9"/>
      <c r="M9" s="9"/>
    </row>
    <row r="10" spans="1:13" x14ac:dyDescent="0.25">
      <c r="A10" s="99">
        <v>40416</v>
      </c>
      <c r="B10" s="97" t="s">
        <v>131</v>
      </c>
      <c r="C10" s="34">
        <v>7.6999999999999996E-4</v>
      </c>
      <c r="D10" s="27">
        <v>14.776327999999999</v>
      </c>
      <c r="E10" s="26">
        <f>D10/15*100</f>
        <v>98.508853333333334</v>
      </c>
      <c r="G10" s="99">
        <v>40416</v>
      </c>
      <c r="H10" s="97" t="s">
        <v>131</v>
      </c>
      <c r="I10" s="34">
        <v>-6.6200000000000005E-4</v>
      </c>
      <c r="J10" s="27">
        <v>14.771267</v>
      </c>
      <c r="K10" s="26">
        <f>J10/15*100</f>
        <v>98.475113333333326</v>
      </c>
      <c r="L10" s="9"/>
      <c r="M10" s="9"/>
    </row>
    <row r="11" spans="1:13" x14ac:dyDescent="0.25">
      <c r="A11" s="48" t="s">
        <v>36</v>
      </c>
      <c r="B11" s="3" t="s">
        <v>101</v>
      </c>
      <c r="C11" s="34">
        <v>1.3389999999999999E-3</v>
      </c>
      <c r="D11" s="26">
        <v>200.071788</v>
      </c>
      <c r="E11" s="26">
        <f>D11/200*100</f>
        <v>100.03589399999998</v>
      </c>
      <c r="G11" s="48" t="s">
        <v>128</v>
      </c>
      <c r="H11" s="3" t="s">
        <v>101</v>
      </c>
      <c r="I11" s="34">
        <v>5.9199999999999997E-4</v>
      </c>
      <c r="J11" s="26">
        <v>205.75427400000001</v>
      </c>
      <c r="K11" s="26">
        <f>J11/200*100</f>
        <v>102.877137</v>
      </c>
      <c r="L11" s="9"/>
      <c r="M11" s="9"/>
    </row>
    <row r="12" spans="1:13" x14ac:dyDescent="0.25">
      <c r="A12" s="48"/>
      <c r="B12" s="3" t="s">
        <v>100</v>
      </c>
      <c r="C12" s="34">
        <v>9.3899999999999995E-4</v>
      </c>
      <c r="D12" s="28">
        <v>3.9233639999999999</v>
      </c>
      <c r="E12" s="26">
        <f>D12/4*100</f>
        <v>98.084099999999992</v>
      </c>
      <c r="G12" s="48"/>
      <c r="H12" s="3" t="s">
        <v>100</v>
      </c>
      <c r="I12" s="34">
        <v>6.0700000000000001E-4</v>
      </c>
      <c r="J12" s="28">
        <v>3.8647819999999999</v>
      </c>
      <c r="K12" s="26">
        <f>J12/4*100</f>
        <v>96.619550000000004</v>
      </c>
      <c r="L12" s="9"/>
      <c r="M12" s="9"/>
    </row>
    <row r="13" spans="1:13" x14ac:dyDescent="0.25">
      <c r="A13" s="48"/>
      <c r="B13" s="3" t="s">
        <v>124</v>
      </c>
      <c r="C13" s="34">
        <v>1.867E-3</v>
      </c>
      <c r="D13" s="27">
        <v>14.972087999999999</v>
      </c>
      <c r="E13" s="26">
        <f>D13/15*100</f>
        <v>99.813919999999996</v>
      </c>
      <c r="G13" s="48"/>
      <c r="H13" s="3" t="s">
        <v>124</v>
      </c>
      <c r="I13" s="34">
        <v>1.06E-4</v>
      </c>
      <c r="J13" s="27">
        <v>14.694212</v>
      </c>
      <c r="K13" s="26">
        <f>J13/15*100</f>
        <v>97.96141333333334</v>
      </c>
      <c r="L13" s="9"/>
      <c r="M13" s="9"/>
    </row>
    <row r="14" spans="1:13" x14ac:dyDescent="0.25">
      <c r="A14" s="74"/>
      <c r="B14" s="3"/>
      <c r="C14" s="34"/>
      <c r="D14" s="28"/>
      <c r="E14" s="26"/>
      <c r="G14" s="74"/>
      <c r="H14" s="3"/>
      <c r="I14" s="34"/>
      <c r="J14" s="28"/>
      <c r="K14" s="26"/>
      <c r="L14" s="9"/>
      <c r="M14" s="9"/>
    </row>
    <row r="15" spans="1:13" x14ac:dyDescent="0.25">
      <c r="A15" s="99">
        <v>40416</v>
      </c>
      <c r="B15" s="97" t="s">
        <v>131</v>
      </c>
      <c r="C15" s="34">
        <v>-2.0100000000000001E-4</v>
      </c>
      <c r="D15" s="27">
        <v>14.664049</v>
      </c>
      <c r="E15" s="26">
        <f>D15/15*100</f>
        <v>97.760326666666657</v>
      </c>
      <c r="G15" s="99">
        <v>40416</v>
      </c>
      <c r="H15" s="97" t="s">
        <v>131</v>
      </c>
      <c r="I15" s="34">
        <v>-1.232E-3</v>
      </c>
      <c r="J15" s="27">
        <v>14.763316</v>
      </c>
      <c r="K15" s="26">
        <f>J15/15*100</f>
        <v>98.422106666666664</v>
      </c>
      <c r="L15" s="9"/>
      <c r="M15" s="9"/>
    </row>
    <row r="16" spans="1:13" x14ac:dyDescent="0.25">
      <c r="A16" s="48" t="s">
        <v>37</v>
      </c>
      <c r="B16" s="3" t="s">
        <v>101</v>
      </c>
      <c r="C16" s="34">
        <v>-1.4109E-2</v>
      </c>
      <c r="D16" s="26">
        <v>199.99214900000001</v>
      </c>
      <c r="E16" s="26">
        <f>D16/200*100</f>
        <v>99.996074500000006</v>
      </c>
      <c r="G16" s="106" t="s">
        <v>270</v>
      </c>
      <c r="H16" s="3" t="s">
        <v>101</v>
      </c>
      <c r="I16" s="34">
        <v>3.5170000000000002E-3</v>
      </c>
      <c r="J16" s="26">
        <v>204.017743</v>
      </c>
      <c r="K16" s="26">
        <f>J16/200*100</f>
        <v>102.0088715</v>
      </c>
      <c r="L16" s="9"/>
      <c r="M16" s="9"/>
    </row>
    <row r="17" spans="1:13" x14ac:dyDescent="0.25">
      <c r="A17" s="48"/>
      <c r="B17" s="3" t="s">
        <v>100</v>
      </c>
      <c r="C17" s="34">
        <v>6.5600000000000001E-4</v>
      </c>
      <c r="D17" s="28">
        <v>4.0205029999999997</v>
      </c>
      <c r="E17" s="26">
        <f>D17/4*100</f>
        <v>100.512575</v>
      </c>
      <c r="G17" s="48"/>
      <c r="H17" s="3" t="s">
        <v>100</v>
      </c>
      <c r="I17" s="34">
        <v>-9.5000000000000005E-5</v>
      </c>
      <c r="J17" s="28">
        <v>3.8737499999999998</v>
      </c>
      <c r="K17" s="26">
        <f>J17/4*100</f>
        <v>96.84375</v>
      </c>
      <c r="L17" s="9"/>
      <c r="M17" s="9"/>
    </row>
    <row r="18" spans="1:13" x14ac:dyDescent="0.25">
      <c r="A18" s="48"/>
      <c r="B18" s="3" t="s">
        <v>124</v>
      </c>
      <c r="C18" s="34">
        <v>1.689E-3</v>
      </c>
      <c r="D18" s="27">
        <v>14.715885</v>
      </c>
      <c r="E18" s="26">
        <f>D18/15*100</f>
        <v>98.105900000000005</v>
      </c>
      <c r="G18" s="48"/>
      <c r="H18" s="3" t="s">
        <v>124</v>
      </c>
      <c r="I18" s="34">
        <v>3.4600000000000001E-4</v>
      </c>
      <c r="J18" s="27">
        <v>14.515596</v>
      </c>
      <c r="K18" s="26">
        <f>J18/15*100</f>
        <v>96.770640000000014</v>
      </c>
      <c r="L18" s="9"/>
      <c r="M18" s="9"/>
    </row>
    <row r="19" spans="1:13" x14ac:dyDescent="0.25">
      <c r="A19" s="74"/>
      <c r="B19" s="3"/>
      <c r="C19" s="34"/>
      <c r="D19" s="28"/>
      <c r="E19" s="26"/>
      <c r="L19" s="9"/>
      <c r="M19" s="9"/>
    </row>
    <row r="20" spans="1:13" x14ac:dyDescent="0.25">
      <c r="A20" s="99">
        <v>40416</v>
      </c>
      <c r="B20" s="97" t="s">
        <v>131</v>
      </c>
      <c r="C20" s="34">
        <v>2.9429999999999999E-3</v>
      </c>
      <c r="D20" s="27">
        <v>14.387907</v>
      </c>
      <c r="E20" s="26">
        <f>D20/15*100</f>
        <v>95.919380000000004</v>
      </c>
      <c r="G20" s="99">
        <v>40416</v>
      </c>
      <c r="H20" s="97" t="s">
        <v>131</v>
      </c>
      <c r="I20" s="34">
        <v>-1.1820000000000001E-3</v>
      </c>
      <c r="J20" s="27">
        <v>14.545595</v>
      </c>
      <c r="K20" s="26">
        <f>J20/15*100</f>
        <v>96.970633333333339</v>
      </c>
    </row>
    <row r="21" spans="1:13" x14ac:dyDescent="0.25">
      <c r="A21" s="48" t="s">
        <v>38</v>
      </c>
      <c r="B21" s="3" t="s">
        <v>101</v>
      </c>
      <c r="C21" s="34">
        <v>-7.5040000000000003E-3</v>
      </c>
      <c r="D21" s="26">
        <v>201.388499</v>
      </c>
      <c r="E21" s="26">
        <f>D21/200*100</f>
        <v>100.69424949999998</v>
      </c>
      <c r="G21" s="106" t="s">
        <v>281</v>
      </c>
      <c r="H21" s="3" t="s">
        <v>101</v>
      </c>
      <c r="I21" s="34">
        <v>-2.4610000000000001E-3</v>
      </c>
      <c r="J21" s="26">
        <v>201.67577199999999</v>
      </c>
      <c r="K21" s="26">
        <f>J21/200*100</f>
        <v>100.83788599999998</v>
      </c>
    </row>
    <row r="22" spans="1:13" x14ac:dyDescent="0.25">
      <c r="A22" s="48"/>
      <c r="B22" s="3" t="s">
        <v>100</v>
      </c>
      <c r="C22" s="34">
        <v>-1.66E-4</v>
      </c>
      <c r="D22" s="28">
        <v>3.889526</v>
      </c>
      <c r="E22" s="26">
        <f>D22/4*100</f>
        <v>97.238150000000005</v>
      </c>
      <c r="G22" s="48"/>
      <c r="H22" s="3" t="s">
        <v>100</v>
      </c>
      <c r="I22" s="34">
        <v>8.6000000000000003E-5</v>
      </c>
      <c r="J22" s="28">
        <v>3.8110620000000002</v>
      </c>
      <c r="K22" s="26">
        <f>J22/4*100</f>
        <v>95.27655</v>
      </c>
    </row>
    <row r="23" spans="1:13" x14ac:dyDescent="0.25">
      <c r="A23" s="48"/>
      <c r="B23" s="3" t="s">
        <v>124</v>
      </c>
      <c r="C23" s="34">
        <v>1.65E-3</v>
      </c>
      <c r="D23" s="27">
        <v>14.52028</v>
      </c>
      <c r="E23" s="26">
        <f>D23/15*100</f>
        <v>96.801866666666669</v>
      </c>
      <c r="G23" s="48"/>
      <c r="H23" s="3" t="s">
        <v>124</v>
      </c>
      <c r="I23" s="34">
        <v>-2.6200000000000003E-4</v>
      </c>
      <c r="J23" s="27">
        <v>14.391339</v>
      </c>
      <c r="K23" s="26">
        <f>J23/15*100</f>
        <v>95.942260000000005</v>
      </c>
    </row>
    <row r="24" spans="1:13" x14ac:dyDescent="0.25">
      <c r="A24" s="74"/>
      <c r="B24" s="3"/>
      <c r="C24" s="34"/>
      <c r="D24" s="27"/>
      <c r="E24" s="26"/>
    </row>
    <row r="25" spans="1:13" x14ac:dyDescent="0.25">
      <c r="A25" s="99">
        <v>40416</v>
      </c>
      <c r="B25" s="97" t="s">
        <v>131</v>
      </c>
      <c r="C25" s="34">
        <v>6.3699999999999998E-4</v>
      </c>
      <c r="D25" s="27">
        <v>14.493122</v>
      </c>
      <c r="E25" s="26">
        <f>D25/15*100</f>
        <v>96.620813333333331</v>
      </c>
      <c r="G25" s="99"/>
      <c r="H25" s="97"/>
      <c r="I25" s="34"/>
      <c r="J25" s="27"/>
      <c r="K25" s="26"/>
      <c r="M25" s="65"/>
    </row>
    <row r="26" spans="1:13" x14ac:dyDescent="0.25">
      <c r="A26" s="48" t="s">
        <v>39</v>
      </c>
      <c r="B26" s="3" t="s">
        <v>101</v>
      </c>
      <c r="C26" s="34">
        <v>5.4349999999999997E-3</v>
      </c>
      <c r="D26" s="26">
        <v>197.17030500000001</v>
      </c>
      <c r="E26" s="26">
        <f>D26/200*100</f>
        <v>98.585152500000007</v>
      </c>
      <c r="G26" s="106"/>
      <c r="H26" s="3"/>
      <c r="I26" s="34"/>
      <c r="J26" s="26"/>
      <c r="K26" s="26"/>
    </row>
    <row r="27" spans="1:13" ht="12.75" customHeight="1" x14ac:dyDescent="0.25">
      <c r="A27" s="48"/>
      <c r="B27" s="3" t="s">
        <v>100</v>
      </c>
      <c r="C27" s="34">
        <v>5.5000000000000002E-5</v>
      </c>
      <c r="D27" s="28">
        <v>3.9316490000000002</v>
      </c>
      <c r="E27" s="26">
        <f>D27/4*100</f>
        <v>98.291224999999997</v>
      </c>
      <c r="G27" s="48"/>
      <c r="H27" s="3"/>
      <c r="I27" s="34"/>
      <c r="J27" s="28"/>
      <c r="K27" s="26"/>
    </row>
    <row r="28" spans="1:13" x14ac:dyDescent="0.25">
      <c r="A28" s="48"/>
      <c r="B28" s="3" t="s">
        <v>124</v>
      </c>
      <c r="C28" s="34">
        <v>1.944E-3</v>
      </c>
      <c r="D28" s="27">
        <v>14.981934000000001</v>
      </c>
      <c r="E28" s="26">
        <f>D28/15*100</f>
        <v>99.879559999999998</v>
      </c>
      <c r="G28" s="48"/>
      <c r="H28" s="3"/>
      <c r="I28" s="34"/>
      <c r="J28" s="27"/>
      <c r="K28" s="26"/>
    </row>
    <row r="29" spans="1:13" x14ac:dyDescent="0.25">
      <c r="A29" s="48"/>
      <c r="B29" s="3"/>
      <c r="C29" s="34"/>
      <c r="D29" s="26"/>
      <c r="E29" s="26"/>
      <c r="G29" s="48"/>
      <c r="H29" s="3"/>
      <c r="I29" s="34"/>
      <c r="J29" s="26"/>
      <c r="K29" s="26"/>
    </row>
    <row r="30" spans="1:13" x14ac:dyDescent="0.25">
      <c r="A30" s="99">
        <v>40416</v>
      </c>
      <c r="B30" s="97" t="s">
        <v>131</v>
      </c>
      <c r="C30" s="34">
        <v>1.6119999999999999E-3</v>
      </c>
      <c r="D30" s="27">
        <v>14.610860000000001</v>
      </c>
      <c r="E30" s="26">
        <f>D30/15*100</f>
        <v>97.40573333333333</v>
      </c>
      <c r="G30" s="99"/>
      <c r="H30" s="97"/>
      <c r="I30" s="34"/>
      <c r="J30" s="27"/>
      <c r="K30" s="26"/>
    </row>
    <row r="31" spans="1:13" x14ac:dyDescent="0.25">
      <c r="A31" s="48" t="s">
        <v>40</v>
      </c>
      <c r="B31" s="3" t="s">
        <v>101</v>
      </c>
      <c r="C31" s="34">
        <v>9.9679999999999994E-3</v>
      </c>
      <c r="D31" s="26">
        <v>192.719911</v>
      </c>
      <c r="E31" s="26">
        <f>D31/200*100</f>
        <v>96.359955499999998</v>
      </c>
      <c r="G31" s="48"/>
      <c r="H31" s="3"/>
      <c r="I31" s="34"/>
      <c r="J31" s="26"/>
      <c r="K31" s="26"/>
    </row>
    <row r="32" spans="1:13" x14ac:dyDescent="0.25">
      <c r="A32" s="48"/>
      <c r="B32" s="3" t="s">
        <v>100</v>
      </c>
      <c r="C32" s="34">
        <v>4.4700000000000002E-4</v>
      </c>
      <c r="D32" s="28">
        <v>3.9190879999999999</v>
      </c>
      <c r="E32" s="26">
        <f>D32/4*100</f>
        <v>97.977199999999996</v>
      </c>
      <c r="G32" s="48"/>
      <c r="H32" s="3"/>
      <c r="I32" s="34"/>
      <c r="J32" s="28"/>
      <c r="K32" s="26"/>
    </row>
    <row r="33" spans="1:11" x14ac:dyDescent="0.25">
      <c r="A33" s="48"/>
      <c r="B33" s="3" t="s">
        <v>124</v>
      </c>
      <c r="C33" s="34">
        <v>1.776E-3</v>
      </c>
      <c r="D33" s="27">
        <v>14.834185</v>
      </c>
      <c r="E33" s="26">
        <f>D33/15*100</f>
        <v>98.894566666666663</v>
      </c>
      <c r="G33" s="48"/>
      <c r="H33" s="3"/>
      <c r="I33" s="34"/>
      <c r="J33" s="27"/>
      <c r="K33" s="26"/>
    </row>
    <row r="34" spans="1:11" x14ac:dyDescent="0.25">
      <c r="A34" s="48"/>
      <c r="B34" s="3"/>
      <c r="C34" s="34"/>
      <c r="D34" s="28"/>
      <c r="E34" s="26"/>
      <c r="G34" s="48"/>
      <c r="H34" s="3"/>
      <c r="I34" s="34"/>
      <c r="J34" s="28"/>
      <c r="K34" s="26"/>
    </row>
    <row r="35" spans="1:11" x14ac:dyDescent="0.25">
      <c r="A35" s="99">
        <v>40416</v>
      </c>
      <c r="B35" s="97" t="s">
        <v>131</v>
      </c>
      <c r="C35" s="34">
        <v>-1.2E-4</v>
      </c>
      <c r="D35" s="27">
        <v>14.596736</v>
      </c>
      <c r="E35" s="26">
        <f>D35/15*100</f>
        <v>97.311573333333328</v>
      </c>
      <c r="G35" s="74"/>
      <c r="H35" s="3"/>
      <c r="I35" s="34"/>
      <c r="J35" s="27"/>
      <c r="K35" s="26"/>
    </row>
    <row r="36" spans="1:11" x14ac:dyDescent="0.25">
      <c r="A36" s="48" t="s">
        <v>41</v>
      </c>
      <c r="B36" s="3" t="s">
        <v>101</v>
      </c>
      <c r="C36" s="34">
        <v>-4.0179999999999999E-3</v>
      </c>
      <c r="D36" s="26">
        <v>190.07657499999999</v>
      </c>
      <c r="E36" s="26">
        <f>D36/200*100</f>
        <v>95.038287499999996</v>
      </c>
      <c r="G36" s="48"/>
      <c r="H36" s="3"/>
      <c r="I36" s="34"/>
      <c r="J36" s="26"/>
      <c r="K36" s="26"/>
    </row>
    <row r="37" spans="1:11" x14ac:dyDescent="0.25">
      <c r="A37" s="48"/>
      <c r="B37" s="3" t="s">
        <v>100</v>
      </c>
      <c r="C37" s="34">
        <v>-1.7100000000000001E-4</v>
      </c>
      <c r="D37" s="28">
        <v>3.947384</v>
      </c>
      <c r="E37" s="26">
        <f>D37/4*100</f>
        <v>98.684600000000003</v>
      </c>
      <c r="G37" s="48"/>
      <c r="H37" s="3"/>
      <c r="I37" s="34"/>
      <c r="J37" s="28"/>
      <c r="K37" s="26"/>
    </row>
    <row r="38" spans="1:11" x14ac:dyDescent="0.25">
      <c r="A38" s="48"/>
      <c r="B38" s="3" t="s">
        <v>124</v>
      </c>
      <c r="C38" s="34">
        <v>-8.8999999999999995E-4</v>
      </c>
      <c r="D38" s="27">
        <v>14.885173999999999</v>
      </c>
      <c r="E38" s="26">
        <f>D38/15*100</f>
        <v>99.234493333333333</v>
      </c>
      <c r="G38" s="48"/>
      <c r="H38" s="3"/>
      <c r="I38" s="34"/>
      <c r="J38" s="28"/>
      <c r="K38" s="26"/>
    </row>
    <row r="39" spans="1:11" x14ac:dyDescent="0.25">
      <c r="B39" s="3"/>
      <c r="C39" s="34"/>
      <c r="D39" s="28"/>
      <c r="E39" s="26"/>
      <c r="H39" s="3"/>
      <c r="I39" s="34"/>
      <c r="J39" s="28"/>
      <c r="K39" s="26"/>
    </row>
    <row r="40" spans="1:11" x14ac:dyDescent="0.25">
      <c r="A40" s="99">
        <v>40416</v>
      </c>
      <c r="B40" s="97" t="s">
        <v>131</v>
      </c>
      <c r="C40" s="34">
        <v>8.9099999999999997E-4</v>
      </c>
      <c r="D40" s="27">
        <v>14.901032000000001</v>
      </c>
      <c r="E40" s="26">
        <f>D40/15*100</f>
        <v>99.340213333333338</v>
      </c>
      <c r="G40" s="74"/>
      <c r="H40" s="3"/>
      <c r="I40" s="34"/>
      <c r="J40" s="27"/>
      <c r="K40" s="26"/>
    </row>
    <row r="41" spans="1:11" x14ac:dyDescent="0.25">
      <c r="A41" s="48" t="s">
        <v>45</v>
      </c>
      <c r="B41" s="3" t="s">
        <v>101</v>
      </c>
      <c r="C41" s="34">
        <v>-1.614E-3</v>
      </c>
      <c r="D41" s="26">
        <v>203.26681500000001</v>
      </c>
      <c r="E41" s="26">
        <f>D41/200*100</f>
        <v>101.6334075</v>
      </c>
      <c r="G41" s="48"/>
      <c r="H41" s="3"/>
      <c r="I41" s="34"/>
      <c r="J41" s="26"/>
      <c r="K41" s="26"/>
    </row>
    <row r="42" spans="1:11" x14ac:dyDescent="0.25">
      <c r="A42" s="48"/>
      <c r="B42" s="3" t="s">
        <v>100</v>
      </c>
      <c r="C42" s="34">
        <v>1.6899999999999999E-4</v>
      </c>
      <c r="D42" s="28">
        <v>4.0272790000000001</v>
      </c>
      <c r="E42" s="26">
        <f>D42/4*100</f>
        <v>100.68197499999999</v>
      </c>
      <c r="G42" s="48"/>
      <c r="H42" s="3"/>
      <c r="I42" s="34"/>
      <c r="J42" s="28"/>
      <c r="K42" s="26"/>
    </row>
    <row r="43" spans="1:11" x14ac:dyDescent="0.25">
      <c r="A43" s="48"/>
      <c r="B43" s="3" t="s">
        <v>124</v>
      </c>
      <c r="C43" s="34">
        <v>3.3349999999999999E-3</v>
      </c>
      <c r="D43" s="27">
        <v>15.055135</v>
      </c>
      <c r="E43" s="26">
        <f>D43/15*100</f>
        <v>100.36756666666666</v>
      </c>
      <c r="G43" s="48"/>
      <c r="H43" s="3"/>
      <c r="I43" s="34"/>
      <c r="J43" s="28"/>
      <c r="K43" s="26"/>
    </row>
    <row r="44" spans="1:11" x14ac:dyDescent="0.25">
      <c r="A44" s="74"/>
      <c r="B44" s="3"/>
      <c r="C44" s="34"/>
      <c r="D44" s="27"/>
      <c r="E44" s="26"/>
      <c r="G44" s="74"/>
      <c r="H44" s="3"/>
      <c r="I44" s="34"/>
      <c r="J44" s="27"/>
      <c r="K44" s="26"/>
    </row>
    <row r="45" spans="1:11" x14ac:dyDescent="0.25">
      <c r="A45" s="99">
        <v>40416</v>
      </c>
      <c r="B45" s="97" t="s">
        <v>131</v>
      </c>
      <c r="C45" s="34">
        <v>-3.016E-3</v>
      </c>
      <c r="D45" s="27">
        <v>15.184872</v>
      </c>
      <c r="E45" s="26">
        <f>D45/15*100</f>
        <v>101.23248000000001</v>
      </c>
      <c r="G45" s="74"/>
      <c r="H45" s="3"/>
      <c r="I45" s="34"/>
      <c r="J45" s="27"/>
      <c r="K45" s="26"/>
    </row>
    <row r="46" spans="1:11" x14ac:dyDescent="0.25">
      <c r="A46" s="48" t="s">
        <v>109</v>
      </c>
      <c r="B46" s="3" t="s">
        <v>101</v>
      </c>
      <c r="C46" s="34">
        <v>-3.3300000000000002E-4</v>
      </c>
      <c r="D46" s="26">
        <v>207.17659399999999</v>
      </c>
      <c r="E46" s="26">
        <f>D46/200*100</f>
        <v>103.58829700000001</v>
      </c>
      <c r="G46" s="48"/>
      <c r="H46" s="3"/>
      <c r="I46" s="34"/>
      <c r="J46" s="26"/>
      <c r="K46" s="26"/>
    </row>
    <row r="47" spans="1:11" x14ac:dyDescent="0.25">
      <c r="A47" s="48"/>
      <c r="B47" s="3" t="s">
        <v>100</v>
      </c>
      <c r="C47" s="34">
        <v>1.6699999999999999E-4</v>
      </c>
      <c r="D47" s="28">
        <v>3.8367460000000002</v>
      </c>
      <c r="E47" s="26">
        <f>D47/4*100</f>
        <v>95.91865</v>
      </c>
      <c r="G47" s="48"/>
      <c r="H47" s="3"/>
      <c r="I47" s="34"/>
      <c r="J47" s="28"/>
      <c r="K47" s="26"/>
    </row>
    <row r="48" spans="1:11" x14ac:dyDescent="0.25">
      <c r="A48" s="48"/>
      <c r="B48" s="3" t="s">
        <v>124</v>
      </c>
      <c r="C48" s="34">
        <v>-1.2199999999999999E-3</v>
      </c>
      <c r="D48" s="27">
        <v>14.949218999999999</v>
      </c>
      <c r="E48" s="26">
        <f>D48/15*100</f>
        <v>99.661459999999991</v>
      </c>
      <c r="G48" s="48"/>
      <c r="H48" s="3"/>
      <c r="I48" s="34"/>
      <c r="J48" s="28"/>
      <c r="K48" s="26"/>
    </row>
    <row r="49" spans="1:11" x14ac:dyDescent="0.25">
      <c r="A49" s="4"/>
      <c r="B49" s="4"/>
      <c r="C49" s="4"/>
      <c r="D49" s="4"/>
      <c r="E49" s="4"/>
      <c r="G49" s="4"/>
      <c r="H49" s="4"/>
      <c r="I49" s="4"/>
      <c r="J49" s="4"/>
      <c r="K49" s="4"/>
    </row>
    <row r="50" spans="1:11" x14ac:dyDescent="0.25">
      <c r="H50" s="3"/>
      <c r="I50" s="34"/>
      <c r="J50" s="27"/>
      <c r="K50" s="26"/>
    </row>
    <row r="51" spans="1:11" ht="14.5" x14ac:dyDescent="0.25">
      <c r="A51" s="13" t="s">
        <v>42</v>
      </c>
      <c r="H51" s="3"/>
      <c r="I51" s="34"/>
      <c r="J51" s="28"/>
      <c r="K51" s="26"/>
    </row>
    <row r="52" spans="1:11" x14ac:dyDescent="0.25">
      <c r="A52" s="37" t="s">
        <v>98</v>
      </c>
      <c r="H52" s="3"/>
      <c r="I52" s="34"/>
      <c r="J52" s="27"/>
      <c r="K52" s="26"/>
    </row>
    <row r="53" spans="1:11" ht="14.5" x14ac:dyDescent="0.25">
      <c r="A53" s="13" t="s">
        <v>43</v>
      </c>
      <c r="H53" s="3"/>
      <c r="I53" s="34"/>
      <c r="J53" s="27"/>
      <c r="K53" s="26"/>
    </row>
    <row r="54" spans="1:11" ht="14.5" x14ac:dyDescent="0.25">
      <c r="A54" s="13" t="s">
        <v>44</v>
      </c>
      <c r="H54" s="3"/>
      <c r="I54" s="34"/>
      <c r="J54" s="26"/>
      <c r="K54" s="26"/>
    </row>
    <row r="55" spans="1:11" ht="14.5" x14ac:dyDescent="0.25">
      <c r="A55" t="s">
        <v>137</v>
      </c>
      <c r="G55" s="13"/>
      <c r="H55" s="3"/>
      <c r="I55" s="34"/>
      <c r="J55" s="28"/>
      <c r="K55" s="26"/>
    </row>
    <row r="56" spans="1:11" x14ac:dyDescent="0.25">
      <c r="H56" s="3"/>
      <c r="I56" s="34"/>
      <c r="J56" s="27"/>
      <c r="K56" s="26"/>
    </row>
    <row r="57" spans="1:11" x14ac:dyDescent="0.25">
      <c r="G57" s="74"/>
      <c r="H57" s="3"/>
      <c r="I57" s="34"/>
      <c r="J57" s="28"/>
      <c r="K57" s="26"/>
    </row>
    <row r="58" spans="1:11" x14ac:dyDescent="0.25">
      <c r="G58" s="48"/>
      <c r="H58" s="3"/>
      <c r="I58" s="34"/>
      <c r="J58" s="27"/>
      <c r="K58" s="26"/>
    </row>
    <row r="59" spans="1:11" x14ac:dyDescent="0.25">
      <c r="G59" s="48"/>
      <c r="H59" s="3"/>
      <c r="I59" s="34"/>
      <c r="J59" s="27"/>
      <c r="K59" s="26"/>
    </row>
    <row r="60" spans="1:11" x14ac:dyDescent="0.25">
      <c r="G60" s="48"/>
      <c r="H60" s="3"/>
      <c r="I60" s="34"/>
      <c r="J60" s="26"/>
      <c r="K60" s="26"/>
    </row>
    <row r="61" spans="1:11" x14ac:dyDescent="0.25">
      <c r="H61" s="3"/>
      <c r="I61" s="34"/>
      <c r="J61" s="28"/>
      <c r="K61" s="26"/>
    </row>
    <row r="62" spans="1:11" x14ac:dyDescent="0.25">
      <c r="G62" s="74"/>
      <c r="H62" s="3"/>
      <c r="I62" s="34"/>
      <c r="J62" s="27"/>
      <c r="K62" s="26"/>
    </row>
    <row r="65" spans="7:11" ht="14.5" x14ac:dyDescent="0.25">
      <c r="G65" s="13"/>
    </row>
    <row r="66" spans="7:11" x14ac:dyDescent="0.25">
      <c r="G66" s="37"/>
    </row>
    <row r="67" spans="7:11" ht="14.5" x14ac:dyDescent="0.25">
      <c r="G67" s="13"/>
    </row>
    <row r="68" spans="7:11" ht="14.5" x14ac:dyDescent="0.25">
      <c r="G68" s="13"/>
    </row>
    <row r="69" spans="7:11" ht="14.5" x14ac:dyDescent="0.25">
      <c r="K69" s="13"/>
    </row>
    <row r="70" spans="7:11" ht="14.5" x14ac:dyDescent="0.25">
      <c r="G70" s="13"/>
      <c r="H70" s="10"/>
      <c r="I70" s="70"/>
      <c r="J70" s="71"/>
      <c r="K70" s="36"/>
    </row>
    <row r="71" spans="7:11" x14ac:dyDescent="0.25">
      <c r="H71" s="10"/>
      <c r="I71" s="70"/>
      <c r="J71" s="71"/>
      <c r="K71" s="36"/>
    </row>
    <row r="72" spans="7:11" x14ac:dyDescent="0.25">
      <c r="H72" s="10"/>
      <c r="I72" s="70"/>
      <c r="J72" s="71"/>
      <c r="K72" s="36"/>
    </row>
    <row r="73" spans="7:11" x14ac:dyDescent="0.25">
      <c r="H73" s="10"/>
      <c r="I73" s="70"/>
      <c r="J73" s="71"/>
      <c r="K73" s="36"/>
    </row>
    <row r="74" spans="7:11" x14ac:dyDescent="0.25">
      <c r="H74" s="10"/>
      <c r="I74" s="70"/>
      <c r="J74" s="71"/>
      <c r="K74" s="36"/>
    </row>
    <row r="75" spans="7:11" x14ac:dyDescent="0.25">
      <c r="H75" s="10"/>
      <c r="I75" s="70"/>
      <c r="J75" s="71"/>
      <c r="K75" s="36"/>
    </row>
    <row r="76" spans="7:11" x14ac:dyDescent="0.25">
      <c r="H76" s="10"/>
      <c r="I76" s="70"/>
      <c r="J76" s="72"/>
      <c r="K76" s="36"/>
    </row>
    <row r="77" spans="7:11" x14ac:dyDescent="0.25">
      <c r="H77" s="10"/>
      <c r="I77" s="70"/>
      <c r="J77" s="72"/>
      <c r="K77" s="36"/>
    </row>
    <row r="78" spans="7:11" x14ac:dyDescent="0.25">
      <c r="H78" s="3"/>
      <c r="I78" s="34"/>
      <c r="J78" s="26"/>
      <c r="K78" s="36"/>
    </row>
    <row r="79" spans="7:11" x14ac:dyDescent="0.25">
      <c r="H79" s="10"/>
      <c r="I79" s="9"/>
      <c r="J79" s="9"/>
      <c r="K79" s="26"/>
    </row>
    <row r="80" spans="7:11" x14ac:dyDescent="0.25">
      <c r="K80" s="36"/>
    </row>
  </sheetData>
  <phoneticPr fontId="35" type="noConversion"/>
  <pageMargins left="0.91" right="0.28999999999999998" top="0.45" bottom="0.31" header="0.35" footer="0.27"/>
  <pageSetup firstPageNumber="28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A2" sqref="A2"/>
    </sheetView>
  </sheetViews>
  <sheetFormatPr defaultRowHeight="12.5" x14ac:dyDescent="0.25"/>
  <cols>
    <col min="1" max="1" width="8.81640625" customWidth="1"/>
    <col min="2" max="2" width="7.26953125" customWidth="1"/>
    <col min="4" max="4" width="8.7265625" customWidth="1"/>
    <col min="5" max="5" width="9.7265625" customWidth="1"/>
    <col min="6" max="6" width="3.453125" customWidth="1"/>
    <col min="7" max="7" width="8.81640625" customWidth="1"/>
    <col min="8" max="8" width="8" customWidth="1"/>
    <col min="9" max="9" width="9.7265625" customWidth="1"/>
    <col min="12" max="12" width="9.1796875" hidden="1" customWidth="1"/>
  </cols>
  <sheetData>
    <row r="1" spans="1:13" ht="15.5" x14ac:dyDescent="0.35">
      <c r="A1" s="2" t="s">
        <v>610</v>
      </c>
    </row>
    <row r="2" spans="1:13" ht="15.5" x14ac:dyDescent="0.35">
      <c r="B2" s="2" t="s">
        <v>611</v>
      </c>
      <c r="M2" s="65"/>
    </row>
    <row r="3" spans="1:13" ht="15.5" x14ac:dyDescent="0.35">
      <c r="B3" s="2" t="s">
        <v>609</v>
      </c>
    </row>
    <row r="4" spans="1:13" ht="15.5" x14ac:dyDescent="0.35">
      <c r="B4" s="2" t="s">
        <v>605</v>
      </c>
      <c r="G4" s="9"/>
      <c r="H4" s="9"/>
      <c r="I4" s="9"/>
      <c r="J4" s="9"/>
      <c r="K4" s="9"/>
      <c r="L4" s="9"/>
      <c r="M4" s="85"/>
    </row>
    <row r="5" spans="1:13" ht="15.5" x14ac:dyDescent="0.35">
      <c r="B5" s="2"/>
      <c r="G5" s="9"/>
      <c r="H5" s="9"/>
      <c r="I5" s="9"/>
      <c r="J5" s="9"/>
      <c r="K5" s="9"/>
      <c r="L5" s="9"/>
      <c r="M5" s="85"/>
    </row>
    <row r="6" spans="1:13" x14ac:dyDescent="0.25">
      <c r="A6" s="12"/>
      <c r="B6" s="12"/>
      <c r="C6" s="12"/>
      <c r="D6" s="12"/>
      <c r="E6" s="3" t="s">
        <v>32</v>
      </c>
      <c r="G6" s="12"/>
      <c r="H6" s="12"/>
      <c r="I6" s="12"/>
      <c r="J6" s="12"/>
      <c r="K6" s="3" t="s">
        <v>32</v>
      </c>
      <c r="L6" s="9"/>
      <c r="M6" s="9"/>
    </row>
    <row r="7" spans="1:13" ht="14.5" x14ac:dyDescent="0.25">
      <c r="A7" s="3" t="s">
        <v>18</v>
      </c>
      <c r="B7" s="3" t="s">
        <v>1</v>
      </c>
      <c r="C7" s="3" t="s">
        <v>33</v>
      </c>
      <c r="D7" s="3" t="s">
        <v>34</v>
      </c>
      <c r="E7" s="3" t="s">
        <v>35</v>
      </c>
      <c r="G7" s="3" t="s">
        <v>18</v>
      </c>
      <c r="H7" s="3" t="s">
        <v>1</v>
      </c>
      <c r="I7" s="3" t="s">
        <v>33</v>
      </c>
      <c r="J7" s="3" t="s">
        <v>34</v>
      </c>
      <c r="K7" s="3" t="s">
        <v>35</v>
      </c>
      <c r="L7" s="9"/>
      <c r="M7" s="9"/>
    </row>
    <row r="8" spans="1:13" x14ac:dyDescent="0.25">
      <c r="A8" s="4"/>
      <c r="B8" s="4"/>
      <c r="C8" s="4"/>
      <c r="D8" s="4"/>
      <c r="E8" s="4"/>
      <c r="G8" s="4"/>
      <c r="H8" s="4"/>
      <c r="I8" s="4"/>
      <c r="J8" s="4"/>
      <c r="K8" s="4"/>
      <c r="L8" s="9"/>
      <c r="M8" s="9"/>
    </row>
    <row r="9" spans="1:13" x14ac:dyDescent="0.25">
      <c r="A9" s="9"/>
      <c r="B9" s="9"/>
      <c r="C9" s="9"/>
      <c r="D9" s="9"/>
      <c r="E9" s="9"/>
      <c r="G9" s="9"/>
      <c r="H9" s="9"/>
      <c r="I9" s="9"/>
      <c r="J9" s="9"/>
      <c r="K9" s="9"/>
      <c r="L9" s="9"/>
      <c r="M9" s="9"/>
    </row>
    <row r="10" spans="1:13" x14ac:dyDescent="0.25">
      <c r="A10" s="143">
        <v>40428</v>
      </c>
      <c r="B10" s="97" t="s">
        <v>131</v>
      </c>
      <c r="C10" s="34">
        <v>1.091E-3</v>
      </c>
      <c r="D10" s="27">
        <v>14.682074</v>
      </c>
      <c r="E10" s="26">
        <f>D10/15*100</f>
        <v>97.880493333333334</v>
      </c>
      <c r="G10" s="143">
        <v>40428</v>
      </c>
      <c r="H10" s="97" t="s">
        <v>131</v>
      </c>
      <c r="I10" s="34">
        <v>1.511E-3</v>
      </c>
      <c r="J10" s="27">
        <v>14.542790999999999</v>
      </c>
      <c r="K10" s="26">
        <f>J10/15*100</f>
        <v>96.951939999999993</v>
      </c>
      <c r="L10" s="9"/>
      <c r="M10" s="9"/>
    </row>
    <row r="11" spans="1:13" x14ac:dyDescent="0.25">
      <c r="A11" s="48" t="s">
        <v>36</v>
      </c>
      <c r="B11" s="3" t="s">
        <v>101</v>
      </c>
      <c r="C11" s="34">
        <v>-3.0500000000000002E-3</v>
      </c>
      <c r="D11" s="26">
        <v>200.469585</v>
      </c>
      <c r="E11" s="26">
        <f>D11/200*100</f>
        <v>100.2347925</v>
      </c>
      <c r="G11" s="48" t="s">
        <v>128</v>
      </c>
      <c r="H11" s="3" t="s">
        <v>101</v>
      </c>
      <c r="I11" s="34">
        <v>5.9086E-2</v>
      </c>
      <c r="J11" s="26">
        <v>201.272794</v>
      </c>
      <c r="K11" s="26">
        <f>J11/200*100</f>
        <v>100.636397</v>
      </c>
      <c r="L11" s="9"/>
      <c r="M11" s="9"/>
    </row>
    <row r="12" spans="1:13" x14ac:dyDescent="0.25">
      <c r="A12" s="48"/>
      <c r="B12" s="3" t="s">
        <v>100</v>
      </c>
      <c r="C12" s="34">
        <v>-3.2699999999999998E-4</v>
      </c>
      <c r="D12" s="28">
        <v>3.930898</v>
      </c>
      <c r="E12" s="26">
        <f>D12/4*100</f>
        <v>98.272450000000006</v>
      </c>
      <c r="G12" s="48"/>
      <c r="H12" s="3" t="s">
        <v>100</v>
      </c>
      <c r="I12" s="34">
        <v>-2.5799999999999998E-4</v>
      </c>
      <c r="J12" s="28">
        <v>3.9382869999999999</v>
      </c>
      <c r="K12" s="26">
        <f>J12/4*100</f>
        <v>98.457174999999992</v>
      </c>
      <c r="L12" s="9"/>
      <c r="M12" s="9"/>
    </row>
    <row r="13" spans="1:13" x14ac:dyDescent="0.25">
      <c r="A13" s="48"/>
      <c r="B13" s="3" t="s">
        <v>124</v>
      </c>
      <c r="C13" s="34">
        <v>2.826E-3</v>
      </c>
      <c r="D13" s="27">
        <v>15.035408</v>
      </c>
      <c r="E13" s="26">
        <f>D13/15*100</f>
        <v>100.23605333333334</v>
      </c>
      <c r="G13" s="48"/>
      <c r="H13" s="3" t="s">
        <v>124</v>
      </c>
      <c r="I13" s="34">
        <v>4.1399999999999998E-4</v>
      </c>
      <c r="J13" s="27">
        <v>14.745229</v>
      </c>
      <c r="K13" s="26">
        <f>J13/15*100</f>
        <v>98.301526666666675</v>
      </c>
      <c r="L13" s="9"/>
      <c r="M13" s="9"/>
    </row>
    <row r="14" spans="1:13" x14ac:dyDescent="0.25">
      <c r="A14" s="74"/>
      <c r="B14" s="3"/>
      <c r="C14" s="34"/>
      <c r="D14" s="28"/>
      <c r="E14" s="26"/>
      <c r="G14" s="74"/>
      <c r="H14" s="3"/>
      <c r="I14" s="34"/>
      <c r="J14" s="28"/>
      <c r="K14" s="26"/>
      <c r="L14" s="9"/>
      <c r="M14" s="9"/>
    </row>
    <row r="15" spans="1:13" x14ac:dyDescent="0.25">
      <c r="A15" s="143">
        <v>40428</v>
      </c>
      <c r="B15" s="97" t="s">
        <v>131</v>
      </c>
      <c r="C15" s="34">
        <v>-1.7570000000000001E-3</v>
      </c>
      <c r="D15" s="27">
        <v>14.621926999999999</v>
      </c>
      <c r="E15" s="26">
        <f>D15/15*100</f>
        <v>97.47951333333333</v>
      </c>
      <c r="G15" s="143">
        <v>40428</v>
      </c>
      <c r="H15" s="97" t="s">
        <v>131</v>
      </c>
      <c r="I15" s="34">
        <v>1.5269999999999999E-3</v>
      </c>
      <c r="J15" s="27">
        <v>14.626499000000001</v>
      </c>
      <c r="K15" s="26">
        <f>J15/15*100</f>
        <v>97.509993333333327</v>
      </c>
      <c r="L15" s="9"/>
      <c r="M15" s="9"/>
    </row>
    <row r="16" spans="1:13" x14ac:dyDescent="0.25">
      <c r="A16" s="48" t="s">
        <v>37</v>
      </c>
      <c r="B16" s="3" t="s">
        <v>101</v>
      </c>
      <c r="C16" s="34">
        <v>-2.3909999999999999E-3</v>
      </c>
      <c r="D16" s="26">
        <v>200.52540999999999</v>
      </c>
      <c r="E16" s="26">
        <f>D16/200*100</f>
        <v>100.26270500000001</v>
      </c>
      <c r="G16" s="106" t="s">
        <v>270</v>
      </c>
      <c r="H16" s="3" t="s">
        <v>101</v>
      </c>
      <c r="I16" s="34">
        <v>6.3270000000000007E-2</v>
      </c>
      <c r="J16" s="26">
        <v>200.91950499999999</v>
      </c>
      <c r="K16" s="26">
        <f>J16/200*100</f>
        <v>100.45975249999999</v>
      </c>
      <c r="L16" s="9"/>
      <c r="M16" s="9"/>
    </row>
    <row r="17" spans="1:13" x14ac:dyDescent="0.25">
      <c r="A17" s="48"/>
      <c r="B17" s="3" t="s">
        <v>100</v>
      </c>
      <c r="C17" s="34">
        <v>-6.9200000000000002E-4</v>
      </c>
      <c r="D17" s="28">
        <v>3.9979520000000002</v>
      </c>
      <c r="E17" s="26">
        <f>D17/4*100</f>
        <v>99.948800000000006</v>
      </c>
      <c r="G17" s="48"/>
      <c r="H17" s="3" t="s">
        <v>100</v>
      </c>
      <c r="I17" s="34">
        <v>-2.9100000000000003E-4</v>
      </c>
      <c r="J17" s="28">
        <v>3.941503</v>
      </c>
      <c r="K17" s="26">
        <f>J17/4*100</f>
        <v>98.537575000000004</v>
      </c>
      <c r="L17" s="9"/>
      <c r="M17" s="9"/>
    </row>
    <row r="18" spans="1:13" x14ac:dyDescent="0.25">
      <c r="A18" s="48"/>
      <c r="B18" s="3" t="s">
        <v>124</v>
      </c>
      <c r="C18" s="34">
        <v>3.7399999999999998E-4</v>
      </c>
      <c r="D18" s="27">
        <v>14.981000999999999</v>
      </c>
      <c r="E18" s="26">
        <f>D18/15*100</f>
        <v>99.873339999999999</v>
      </c>
      <c r="G18" s="48"/>
      <c r="H18" s="3" t="s">
        <v>124</v>
      </c>
      <c r="I18" s="34">
        <v>1.2160000000000001E-3</v>
      </c>
      <c r="J18" s="27">
        <v>14.688356000000001</v>
      </c>
      <c r="K18" s="26">
        <f>J18/15*100</f>
        <v>97.92237333333334</v>
      </c>
      <c r="L18" s="9"/>
      <c r="M18" s="9"/>
    </row>
    <row r="19" spans="1:13" x14ac:dyDescent="0.25">
      <c r="A19" s="74"/>
      <c r="B19" s="3"/>
      <c r="C19" s="34"/>
      <c r="D19" s="28"/>
      <c r="E19" s="26"/>
      <c r="L19" s="9"/>
      <c r="M19" s="9"/>
    </row>
    <row r="20" spans="1:13" x14ac:dyDescent="0.25">
      <c r="A20" s="143">
        <v>40428</v>
      </c>
      <c r="B20" s="97" t="s">
        <v>131</v>
      </c>
      <c r="C20" s="34">
        <v>-2.0579999999999999E-3</v>
      </c>
      <c r="D20" s="27">
        <v>14.519085</v>
      </c>
      <c r="E20" s="26">
        <f>D20/15*100</f>
        <v>96.793899999999994</v>
      </c>
      <c r="G20" s="143">
        <v>40428</v>
      </c>
      <c r="H20" s="97" t="s">
        <v>131</v>
      </c>
      <c r="I20" s="34">
        <v>7.5500000000000003E-4</v>
      </c>
      <c r="J20" s="27">
        <v>14.446389999999999</v>
      </c>
      <c r="K20" s="26">
        <f>J20/15*100</f>
        <v>96.309266666666659</v>
      </c>
    </row>
    <row r="21" spans="1:13" x14ac:dyDescent="0.25">
      <c r="A21" s="48" t="s">
        <v>38</v>
      </c>
      <c r="B21" s="3" t="s">
        <v>101</v>
      </c>
      <c r="C21" s="34">
        <v>1.35E-4</v>
      </c>
      <c r="D21" s="26">
        <v>198.777715</v>
      </c>
      <c r="E21" s="26">
        <f>D21/200*100</f>
        <v>99.3888575</v>
      </c>
      <c r="G21" s="106" t="s">
        <v>281</v>
      </c>
      <c r="H21" s="3" t="s">
        <v>101</v>
      </c>
      <c r="I21" s="34">
        <v>5.4246999999999997E-2</v>
      </c>
      <c r="J21" s="26">
        <v>201.72476</v>
      </c>
      <c r="K21" s="26">
        <f>J21/200*100</f>
        <v>100.86238</v>
      </c>
    </row>
    <row r="22" spans="1:13" x14ac:dyDescent="0.25">
      <c r="A22" s="48"/>
      <c r="B22" s="3" t="s">
        <v>100</v>
      </c>
      <c r="C22" s="34">
        <v>-7.2400000000000003E-4</v>
      </c>
      <c r="D22" s="28">
        <v>3.9978120000000001</v>
      </c>
      <c r="E22" s="26">
        <f>D22/4*100</f>
        <v>99.945300000000003</v>
      </c>
      <c r="G22" s="48"/>
      <c r="H22" s="3" t="s">
        <v>100</v>
      </c>
      <c r="I22" s="34">
        <v>2.1900000000000001E-4</v>
      </c>
      <c r="J22" s="28">
        <v>3.8670239999999998</v>
      </c>
      <c r="K22" s="26">
        <f>J22/4*100</f>
        <v>96.675599999999989</v>
      </c>
    </row>
    <row r="23" spans="1:13" x14ac:dyDescent="0.25">
      <c r="A23" s="48"/>
      <c r="B23" s="3" t="s">
        <v>124</v>
      </c>
      <c r="C23" s="34">
        <v>5.2999999999999998E-4</v>
      </c>
      <c r="D23" s="27">
        <v>14.879037</v>
      </c>
      <c r="E23" s="26">
        <f>D23/15*100</f>
        <v>99.193579999999997</v>
      </c>
      <c r="G23" s="48"/>
      <c r="H23" s="3" t="s">
        <v>124</v>
      </c>
      <c r="I23" s="34">
        <v>5.71E-4</v>
      </c>
      <c r="J23" s="27">
        <v>14.793933000000001</v>
      </c>
      <c r="K23" s="26">
        <f>J23/15*100</f>
        <v>98.626220000000004</v>
      </c>
    </row>
    <row r="24" spans="1:13" x14ac:dyDescent="0.25">
      <c r="A24" s="74"/>
      <c r="B24" s="3"/>
      <c r="C24" s="34"/>
      <c r="D24" s="27"/>
      <c r="E24" s="26"/>
    </row>
    <row r="25" spans="1:13" x14ac:dyDescent="0.25">
      <c r="A25" s="143">
        <v>40428</v>
      </c>
      <c r="B25" s="97" t="s">
        <v>131</v>
      </c>
      <c r="C25" s="34">
        <v>-2.9729999999999999E-3</v>
      </c>
      <c r="D25" s="27">
        <v>14.478059999999999</v>
      </c>
      <c r="E25" s="26">
        <f>D25/15*100</f>
        <v>96.520399999999995</v>
      </c>
      <c r="G25" s="99"/>
      <c r="H25" s="97"/>
      <c r="I25" s="34"/>
      <c r="J25" s="27"/>
      <c r="K25" s="26"/>
      <c r="M25" s="65"/>
    </row>
    <row r="26" spans="1:13" x14ac:dyDescent="0.25">
      <c r="A26" s="48" t="s">
        <v>39</v>
      </c>
      <c r="B26" s="3" t="s">
        <v>101</v>
      </c>
      <c r="C26" s="34">
        <v>-5.352E-3</v>
      </c>
      <c r="D26" s="26">
        <v>197.813626</v>
      </c>
      <c r="E26" s="26">
        <f>D26/200*100</f>
        <v>98.906813</v>
      </c>
      <c r="G26" s="106"/>
      <c r="H26" s="3"/>
      <c r="I26" s="34"/>
      <c r="J26" s="26"/>
      <c r="K26" s="26"/>
    </row>
    <row r="27" spans="1:13" ht="12.75" customHeight="1" x14ac:dyDescent="0.25">
      <c r="A27" s="48"/>
      <c r="B27" s="3" t="s">
        <v>100</v>
      </c>
      <c r="C27" s="34">
        <v>-1.8E-5</v>
      </c>
      <c r="D27" s="28">
        <v>3.9815700000000001</v>
      </c>
      <c r="E27" s="26">
        <f>D27/4*100</f>
        <v>99.539249999999996</v>
      </c>
      <c r="G27" s="48"/>
      <c r="H27" s="3"/>
      <c r="I27" s="34"/>
      <c r="J27" s="28"/>
      <c r="K27" s="26"/>
    </row>
    <row r="28" spans="1:13" x14ac:dyDescent="0.25">
      <c r="A28" s="48"/>
      <c r="B28" s="3" t="s">
        <v>124</v>
      </c>
      <c r="C28" s="34">
        <v>6.29E-4</v>
      </c>
      <c r="D28" s="27">
        <v>14.789614</v>
      </c>
      <c r="E28" s="26">
        <f>D28/15*100</f>
        <v>98.597426666666664</v>
      </c>
      <c r="G28" s="48"/>
      <c r="H28" s="3"/>
      <c r="I28" s="34"/>
      <c r="J28" s="27"/>
      <c r="K28" s="26"/>
    </row>
    <row r="29" spans="1:13" x14ac:dyDescent="0.25">
      <c r="A29" s="48"/>
      <c r="B29" s="3"/>
      <c r="C29" s="34"/>
      <c r="D29" s="26"/>
      <c r="E29" s="26"/>
      <c r="G29" s="48"/>
      <c r="H29" s="3"/>
      <c r="I29" s="34"/>
      <c r="J29" s="26"/>
      <c r="K29" s="26"/>
    </row>
    <row r="30" spans="1:13" x14ac:dyDescent="0.25">
      <c r="A30" s="143">
        <v>40428</v>
      </c>
      <c r="B30" s="97" t="s">
        <v>131</v>
      </c>
      <c r="C30" s="34">
        <v>-1.5330000000000001E-3</v>
      </c>
      <c r="D30" s="27">
        <v>15.101625</v>
      </c>
      <c r="E30" s="26">
        <f>D30/15*100</f>
        <v>100.67749999999999</v>
      </c>
      <c r="G30" s="99"/>
      <c r="H30" s="97"/>
      <c r="I30" s="34"/>
      <c r="J30" s="27"/>
      <c r="K30" s="26"/>
    </row>
    <row r="31" spans="1:13" x14ac:dyDescent="0.25">
      <c r="A31" s="48" t="s">
        <v>40</v>
      </c>
      <c r="B31" s="3" t="s">
        <v>101</v>
      </c>
      <c r="C31" s="34">
        <v>6.0769999999999999E-3</v>
      </c>
      <c r="D31" s="26">
        <v>206.334476</v>
      </c>
      <c r="E31" s="26">
        <f>D31/200*100</f>
        <v>103.16723800000001</v>
      </c>
      <c r="G31" s="48"/>
      <c r="H31" s="3"/>
      <c r="I31" s="34"/>
      <c r="J31" s="26"/>
      <c r="K31" s="26"/>
    </row>
    <row r="32" spans="1:13" x14ac:dyDescent="0.25">
      <c r="A32" s="48"/>
      <c r="B32" s="3" t="s">
        <v>100</v>
      </c>
      <c r="C32" s="34">
        <v>-2.8899999999999998E-4</v>
      </c>
      <c r="D32" s="28">
        <v>4.0840709999999998</v>
      </c>
      <c r="E32" s="26">
        <f>D32/4*100</f>
        <v>102.10177499999999</v>
      </c>
      <c r="G32" s="48"/>
      <c r="H32" s="3"/>
      <c r="I32" s="34"/>
      <c r="J32" s="28"/>
      <c r="K32" s="26"/>
    </row>
    <row r="33" spans="1:11" x14ac:dyDescent="0.25">
      <c r="A33" s="48"/>
      <c r="B33" s="3" t="s">
        <v>124</v>
      </c>
      <c r="C33" s="34">
        <v>3.2899999999999997E-4</v>
      </c>
      <c r="D33" s="27">
        <v>15.49436</v>
      </c>
      <c r="E33" s="26">
        <f>D33/15*100</f>
        <v>103.29573333333333</v>
      </c>
      <c r="G33" s="48"/>
      <c r="H33" s="3"/>
      <c r="I33" s="34"/>
      <c r="J33" s="27"/>
      <c r="K33" s="26"/>
    </row>
    <row r="34" spans="1:11" x14ac:dyDescent="0.25">
      <c r="A34" s="48"/>
      <c r="B34" s="3"/>
      <c r="C34" s="34"/>
      <c r="D34" s="28"/>
      <c r="E34" s="26"/>
      <c r="G34" s="48"/>
      <c r="H34" s="3"/>
      <c r="I34" s="34"/>
      <c r="J34" s="28"/>
      <c r="K34" s="26"/>
    </row>
    <row r="35" spans="1:11" x14ac:dyDescent="0.25">
      <c r="A35" s="143">
        <v>40428</v>
      </c>
      <c r="B35" s="97" t="s">
        <v>131</v>
      </c>
      <c r="C35" s="34">
        <v>2.8500000000000001E-3</v>
      </c>
      <c r="D35" s="27">
        <v>14.717323</v>
      </c>
      <c r="E35" s="26">
        <f>D35/15*100</f>
        <v>98.115486666666669</v>
      </c>
      <c r="G35" s="74"/>
      <c r="H35" s="3"/>
      <c r="I35" s="34"/>
      <c r="J35" s="27"/>
      <c r="K35" s="26"/>
    </row>
    <row r="36" spans="1:11" x14ac:dyDescent="0.25">
      <c r="A36" s="48" t="s">
        <v>41</v>
      </c>
      <c r="B36" s="3" t="s">
        <v>101</v>
      </c>
      <c r="C36" s="34">
        <v>-5.9930000000000001E-3</v>
      </c>
      <c r="D36" s="26">
        <v>203.03176400000001</v>
      </c>
      <c r="E36" s="26">
        <f>D36/200*100</f>
        <v>101.51588200000002</v>
      </c>
      <c r="G36" s="48"/>
      <c r="H36" s="3"/>
      <c r="I36" s="34"/>
      <c r="J36" s="26"/>
      <c r="K36" s="26"/>
    </row>
    <row r="37" spans="1:11" x14ac:dyDescent="0.25">
      <c r="A37" s="48"/>
      <c r="B37" s="3" t="s">
        <v>100</v>
      </c>
      <c r="C37" s="34">
        <v>6.0599999999999998E-4</v>
      </c>
      <c r="D37" s="28">
        <v>4.0061499999999999</v>
      </c>
      <c r="E37" s="26">
        <f>D37/4*100</f>
        <v>100.15375</v>
      </c>
      <c r="G37" s="48"/>
      <c r="H37" s="3"/>
      <c r="I37" s="34"/>
      <c r="J37" s="28"/>
      <c r="K37" s="26"/>
    </row>
    <row r="38" spans="1:11" x14ac:dyDescent="0.25">
      <c r="A38" s="48"/>
      <c r="B38" s="3" t="s">
        <v>124</v>
      </c>
      <c r="C38" s="34">
        <v>2.271E-3</v>
      </c>
      <c r="D38" s="27">
        <v>14.878177000000001</v>
      </c>
      <c r="E38" s="26">
        <f>D38/15*100</f>
        <v>99.187846666666672</v>
      </c>
      <c r="G38" s="48"/>
      <c r="H38" s="3"/>
      <c r="I38" s="34"/>
      <c r="J38" s="28"/>
      <c r="K38" s="26"/>
    </row>
    <row r="39" spans="1:11" x14ac:dyDescent="0.25">
      <c r="B39" s="3"/>
      <c r="C39" s="34"/>
      <c r="D39" s="28"/>
      <c r="E39" s="26"/>
      <c r="H39" s="3"/>
      <c r="I39" s="34"/>
      <c r="J39" s="28"/>
      <c r="K39" s="26"/>
    </row>
    <row r="40" spans="1:11" x14ac:dyDescent="0.25">
      <c r="A40" s="143">
        <v>40428</v>
      </c>
      <c r="B40" s="97" t="s">
        <v>131</v>
      </c>
      <c r="C40" s="34">
        <v>-1.5E-3</v>
      </c>
      <c r="D40" s="27">
        <v>14.715576</v>
      </c>
      <c r="E40" s="26">
        <f>D40/15*100</f>
        <v>98.103839999999991</v>
      </c>
      <c r="G40" s="74"/>
      <c r="H40" s="3"/>
      <c r="I40" s="34"/>
      <c r="J40" s="27"/>
      <c r="K40" s="26"/>
    </row>
    <row r="41" spans="1:11" x14ac:dyDescent="0.25">
      <c r="A41" s="48" t="s">
        <v>45</v>
      </c>
      <c r="B41" s="3" t="s">
        <v>101</v>
      </c>
      <c r="C41" s="34">
        <v>-6.2059999999999997E-3</v>
      </c>
      <c r="D41" s="26">
        <v>202.08991700000001</v>
      </c>
      <c r="E41" s="26">
        <f>D41/200*100</f>
        <v>101.04495850000002</v>
      </c>
      <c r="G41" s="48"/>
      <c r="H41" s="3"/>
      <c r="I41" s="34"/>
      <c r="J41" s="26"/>
      <c r="K41" s="26"/>
    </row>
    <row r="42" spans="1:11" x14ac:dyDescent="0.25">
      <c r="A42" s="48"/>
      <c r="B42" s="3" t="s">
        <v>100</v>
      </c>
      <c r="C42" s="34">
        <v>3.1199999999999999E-4</v>
      </c>
      <c r="D42" s="28">
        <v>3.9538289999999998</v>
      </c>
      <c r="E42" s="26">
        <f>D42/4*100</f>
        <v>98.845725000000002</v>
      </c>
      <c r="G42" s="48"/>
      <c r="H42" s="3"/>
      <c r="I42" s="34"/>
      <c r="J42" s="28"/>
      <c r="K42" s="26"/>
    </row>
    <row r="43" spans="1:11" x14ac:dyDescent="0.25">
      <c r="A43" s="48"/>
      <c r="B43" s="3" t="s">
        <v>124</v>
      </c>
      <c r="C43" s="34">
        <v>-8.6399999999999997E-4</v>
      </c>
      <c r="D43" s="27">
        <v>14.899820999999999</v>
      </c>
      <c r="E43" s="26">
        <f>D43/15*100</f>
        <v>99.332139999999995</v>
      </c>
      <c r="G43" s="48"/>
      <c r="H43" s="3"/>
      <c r="I43" s="34"/>
      <c r="J43" s="28"/>
      <c r="K43" s="26"/>
    </row>
    <row r="44" spans="1:11" x14ac:dyDescent="0.25">
      <c r="A44" s="74"/>
      <c r="B44" s="3"/>
      <c r="C44" s="34"/>
      <c r="D44" s="27"/>
      <c r="E44" s="26"/>
      <c r="G44" s="74"/>
      <c r="H44" s="3"/>
      <c r="I44" s="34"/>
      <c r="J44" s="27"/>
      <c r="K44" s="26"/>
    </row>
    <row r="45" spans="1:11" x14ac:dyDescent="0.25">
      <c r="A45" s="143">
        <v>40428</v>
      </c>
      <c r="B45" s="97" t="s">
        <v>131</v>
      </c>
      <c r="C45" s="34">
        <v>1.3090000000000001E-3</v>
      </c>
      <c r="D45" s="27">
        <v>14.904754000000001</v>
      </c>
      <c r="E45" s="26">
        <f>D45/15*100</f>
        <v>99.365026666666665</v>
      </c>
      <c r="G45" s="74"/>
      <c r="H45" s="3"/>
      <c r="I45" s="34"/>
      <c r="J45" s="27"/>
      <c r="K45" s="26"/>
    </row>
    <row r="46" spans="1:11" x14ac:dyDescent="0.25">
      <c r="A46" s="48" t="s">
        <v>109</v>
      </c>
      <c r="B46" s="3" t="s">
        <v>101</v>
      </c>
      <c r="C46" s="34">
        <v>5.4211000000000002E-2</v>
      </c>
      <c r="D46" s="26">
        <v>204.99075999999999</v>
      </c>
      <c r="E46" s="26">
        <f>D46/200*100</f>
        <v>102.49538</v>
      </c>
      <c r="G46" s="48"/>
      <c r="H46" s="3"/>
      <c r="I46" s="34"/>
      <c r="J46" s="26"/>
      <c r="K46" s="26"/>
    </row>
    <row r="47" spans="1:11" x14ac:dyDescent="0.25">
      <c r="A47" s="48"/>
      <c r="B47" s="3" t="s">
        <v>100</v>
      </c>
      <c r="C47" s="34">
        <v>1.56E-4</v>
      </c>
      <c r="D47" s="28">
        <v>3.958774</v>
      </c>
      <c r="E47" s="26">
        <f>D47/4*100</f>
        <v>98.969350000000006</v>
      </c>
      <c r="G47" s="48"/>
      <c r="H47" s="3"/>
      <c r="I47" s="34"/>
      <c r="J47" s="28"/>
      <c r="K47" s="26"/>
    </row>
    <row r="48" spans="1:11" x14ac:dyDescent="0.25">
      <c r="A48" s="48"/>
      <c r="B48" s="3" t="s">
        <v>124</v>
      </c>
      <c r="C48" s="34">
        <v>-5.1500000000000005E-4</v>
      </c>
      <c r="D48" s="27">
        <v>14.866089000000001</v>
      </c>
      <c r="E48" s="26">
        <f>D48/15*100</f>
        <v>99.107260000000011</v>
      </c>
      <c r="G48" s="48"/>
      <c r="H48" s="3"/>
      <c r="I48" s="34"/>
      <c r="J48" s="28"/>
      <c r="K48" s="26"/>
    </row>
    <row r="49" spans="1:11" x14ac:dyDescent="0.25">
      <c r="A49" s="4"/>
      <c r="B49" s="4"/>
      <c r="C49" s="4"/>
      <c r="D49" s="4"/>
      <c r="E49" s="4"/>
      <c r="G49" s="4"/>
      <c r="H49" s="4"/>
      <c r="I49" s="4"/>
      <c r="J49" s="4"/>
      <c r="K49" s="4"/>
    </row>
    <row r="50" spans="1:11" x14ac:dyDescent="0.25">
      <c r="H50" s="3"/>
      <c r="I50" s="34"/>
      <c r="J50" s="27"/>
      <c r="K50" s="26"/>
    </row>
    <row r="51" spans="1:11" ht="14.5" x14ac:dyDescent="0.25">
      <c r="A51" s="13" t="s">
        <v>42</v>
      </c>
      <c r="H51" s="3"/>
      <c r="I51" s="34"/>
      <c r="J51" s="28"/>
      <c r="K51" s="26"/>
    </row>
    <row r="52" spans="1:11" x14ac:dyDescent="0.25">
      <c r="A52" s="37" t="s">
        <v>98</v>
      </c>
      <c r="H52" s="3"/>
      <c r="I52" s="34"/>
      <c r="J52" s="27"/>
      <c r="K52" s="26"/>
    </row>
    <row r="53" spans="1:11" ht="14.5" x14ac:dyDescent="0.25">
      <c r="A53" s="13" t="s">
        <v>43</v>
      </c>
      <c r="H53" s="3"/>
      <c r="I53" s="34"/>
      <c r="J53" s="27"/>
      <c r="K53" s="26"/>
    </row>
    <row r="54" spans="1:11" ht="14.5" x14ac:dyDescent="0.25">
      <c r="A54" s="13" t="s">
        <v>44</v>
      </c>
      <c r="H54" s="3"/>
      <c r="I54" s="34"/>
      <c r="J54" s="26"/>
      <c r="K54" s="26"/>
    </row>
    <row r="55" spans="1:11" ht="14.5" x14ac:dyDescent="0.25">
      <c r="A55" t="s">
        <v>137</v>
      </c>
      <c r="G55" s="13"/>
      <c r="H55" s="3"/>
      <c r="I55" s="34"/>
      <c r="J55" s="28"/>
      <c r="K55" s="26"/>
    </row>
    <row r="56" spans="1:11" x14ac:dyDescent="0.25">
      <c r="H56" s="3"/>
      <c r="I56" s="34"/>
      <c r="J56" s="27"/>
      <c r="K56" s="26"/>
    </row>
    <row r="57" spans="1:11" x14ac:dyDescent="0.25">
      <c r="G57" s="74"/>
      <c r="H57" s="3"/>
      <c r="I57" s="34"/>
      <c r="J57" s="28"/>
      <c r="K57" s="26"/>
    </row>
    <row r="58" spans="1:11" x14ac:dyDescent="0.25">
      <c r="G58" s="48"/>
      <c r="H58" s="3"/>
      <c r="I58" s="34"/>
      <c r="J58" s="27"/>
      <c r="K58" s="26"/>
    </row>
    <row r="59" spans="1:11" x14ac:dyDescent="0.25">
      <c r="G59" s="48"/>
      <c r="H59" s="3"/>
      <c r="I59" s="34"/>
      <c r="J59" s="27"/>
      <c r="K59" s="26"/>
    </row>
    <row r="60" spans="1:11" x14ac:dyDescent="0.25">
      <c r="G60" s="48"/>
      <c r="H60" s="3"/>
      <c r="I60" s="34"/>
      <c r="J60" s="26"/>
      <c r="K60" s="26"/>
    </row>
    <row r="61" spans="1:11" x14ac:dyDescent="0.25">
      <c r="H61" s="3"/>
      <c r="I61" s="34"/>
      <c r="J61" s="28"/>
      <c r="K61" s="26"/>
    </row>
    <row r="62" spans="1:11" x14ac:dyDescent="0.25">
      <c r="G62" s="74"/>
      <c r="H62" s="3"/>
      <c r="I62" s="34"/>
      <c r="J62" s="27"/>
      <c r="K62" s="26"/>
    </row>
    <row r="65" spans="7:11" ht="14.5" x14ac:dyDescent="0.25">
      <c r="G65" s="13"/>
    </row>
    <row r="66" spans="7:11" x14ac:dyDescent="0.25">
      <c r="G66" s="37"/>
    </row>
    <row r="67" spans="7:11" ht="14.5" x14ac:dyDescent="0.25">
      <c r="G67" s="13"/>
    </row>
    <row r="68" spans="7:11" ht="14.5" x14ac:dyDescent="0.25">
      <c r="G68" s="13"/>
    </row>
    <row r="69" spans="7:11" ht="14.5" x14ac:dyDescent="0.25">
      <c r="K69" s="13"/>
    </row>
    <row r="70" spans="7:11" ht="14.5" x14ac:dyDescent="0.25">
      <c r="G70" s="13"/>
      <c r="H70" s="10"/>
      <c r="I70" s="70"/>
      <c r="J70" s="71"/>
      <c r="K70" s="36"/>
    </row>
    <row r="71" spans="7:11" x14ac:dyDescent="0.25">
      <c r="H71" s="10"/>
      <c r="I71" s="70"/>
      <c r="J71" s="71"/>
      <c r="K71" s="36"/>
    </row>
    <row r="72" spans="7:11" x14ac:dyDescent="0.25">
      <c r="H72" s="10"/>
      <c r="I72" s="70"/>
      <c r="J72" s="71"/>
      <c r="K72" s="36"/>
    </row>
    <row r="73" spans="7:11" x14ac:dyDescent="0.25">
      <c r="H73" s="10"/>
      <c r="I73" s="70"/>
      <c r="J73" s="71"/>
      <c r="K73" s="36"/>
    </row>
    <row r="74" spans="7:11" x14ac:dyDescent="0.25">
      <c r="H74" s="10"/>
      <c r="I74" s="70"/>
      <c r="J74" s="71"/>
      <c r="K74" s="36"/>
    </row>
    <row r="75" spans="7:11" x14ac:dyDescent="0.25">
      <c r="H75" s="10"/>
      <c r="I75" s="70"/>
      <c r="J75" s="71"/>
      <c r="K75" s="36"/>
    </row>
    <row r="76" spans="7:11" x14ac:dyDescent="0.25">
      <c r="H76" s="10"/>
      <c r="I76" s="70"/>
      <c r="J76" s="72"/>
      <c r="K76" s="36"/>
    </row>
    <row r="77" spans="7:11" x14ac:dyDescent="0.25">
      <c r="H77" s="10"/>
      <c r="I77" s="70"/>
      <c r="J77" s="72"/>
      <c r="K77" s="36"/>
    </row>
    <row r="78" spans="7:11" x14ac:dyDescent="0.25">
      <c r="H78" s="3"/>
      <c r="I78" s="34"/>
      <c r="J78" s="26"/>
      <c r="K78" s="36"/>
    </row>
    <row r="79" spans="7:11" x14ac:dyDescent="0.25">
      <c r="H79" s="10"/>
      <c r="I79" s="9"/>
      <c r="J79" s="9"/>
      <c r="K79" s="26"/>
    </row>
    <row r="80" spans="7:11" x14ac:dyDescent="0.25">
      <c r="K80" s="36"/>
    </row>
  </sheetData>
  <phoneticPr fontId="35" type="noConversion"/>
  <pageMargins left="0.91" right="0.28999999999999998" top="0.45" bottom="0.31" header="0.35" footer="0.27"/>
  <pageSetup firstPageNumber="29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A2" sqref="A2"/>
    </sheetView>
  </sheetViews>
  <sheetFormatPr defaultRowHeight="12.5" x14ac:dyDescent="0.25"/>
  <cols>
    <col min="1" max="1" width="8.81640625" customWidth="1"/>
    <col min="2" max="2" width="7.26953125" customWidth="1"/>
    <col min="4" max="4" width="8.7265625" customWidth="1"/>
    <col min="5" max="5" width="9.7265625" customWidth="1"/>
    <col min="6" max="6" width="3.453125" customWidth="1"/>
    <col min="7" max="7" width="8.81640625" customWidth="1"/>
    <col min="8" max="8" width="8" customWidth="1"/>
    <col min="9" max="9" width="9.7265625" customWidth="1"/>
    <col min="12" max="12" width="9.1796875" hidden="1" customWidth="1"/>
  </cols>
  <sheetData>
    <row r="1" spans="1:13" ht="15.5" x14ac:dyDescent="0.35">
      <c r="A1" s="2" t="s">
        <v>610</v>
      </c>
    </row>
    <row r="2" spans="1:13" ht="15.5" x14ac:dyDescent="0.35">
      <c r="B2" s="2" t="s">
        <v>611</v>
      </c>
      <c r="M2" s="65"/>
    </row>
    <row r="3" spans="1:13" ht="15.5" x14ac:dyDescent="0.35">
      <c r="B3" s="2" t="s">
        <v>609</v>
      </c>
    </row>
    <row r="4" spans="1:13" ht="15.5" x14ac:dyDescent="0.35">
      <c r="B4" s="2" t="s">
        <v>605</v>
      </c>
      <c r="G4" s="9"/>
      <c r="H4" s="9"/>
      <c r="I4" s="9"/>
      <c r="J4" s="9"/>
      <c r="K4" s="9"/>
      <c r="L4" s="9"/>
      <c r="M4" s="85"/>
    </row>
    <row r="5" spans="1:13" ht="15.5" x14ac:dyDescent="0.35">
      <c r="B5" s="2"/>
      <c r="G5" s="9"/>
      <c r="H5" s="9"/>
      <c r="I5" s="9"/>
      <c r="J5" s="9"/>
      <c r="K5" s="9"/>
      <c r="L5" s="9"/>
      <c r="M5" s="85"/>
    </row>
    <row r="6" spans="1:13" x14ac:dyDescent="0.25">
      <c r="A6" s="12"/>
      <c r="B6" s="12"/>
      <c r="C6" s="12"/>
      <c r="D6" s="12"/>
      <c r="E6" s="3" t="s">
        <v>32</v>
      </c>
      <c r="G6" s="12"/>
      <c r="H6" s="12"/>
      <c r="I6" s="12"/>
      <c r="J6" s="12"/>
      <c r="K6" s="3" t="s">
        <v>32</v>
      </c>
      <c r="L6" s="9"/>
      <c r="M6" s="9"/>
    </row>
    <row r="7" spans="1:13" ht="14.5" x14ac:dyDescent="0.25">
      <c r="A7" s="3" t="s">
        <v>18</v>
      </c>
      <c r="B7" s="3" t="s">
        <v>1</v>
      </c>
      <c r="C7" s="3" t="s">
        <v>33</v>
      </c>
      <c r="D7" s="3" t="s">
        <v>34</v>
      </c>
      <c r="E7" s="3" t="s">
        <v>35</v>
      </c>
      <c r="G7" s="3" t="s">
        <v>18</v>
      </c>
      <c r="H7" s="3" t="s">
        <v>1</v>
      </c>
      <c r="I7" s="3" t="s">
        <v>33</v>
      </c>
      <c r="J7" s="3" t="s">
        <v>34</v>
      </c>
      <c r="K7" s="3" t="s">
        <v>35</v>
      </c>
      <c r="L7" s="9"/>
      <c r="M7" s="9"/>
    </row>
    <row r="8" spans="1:13" x14ac:dyDescent="0.25">
      <c r="A8" s="4"/>
      <c r="B8" s="4"/>
      <c r="C8" s="4"/>
      <c r="D8" s="4"/>
      <c r="E8" s="4"/>
      <c r="G8" s="4"/>
      <c r="H8" s="4"/>
      <c r="I8" s="4"/>
      <c r="J8" s="4"/>
      <c r="K8" s="4"/>
      <c r="L8" s="9"/>
      <c r="M8" s="9"/>
    </row>
    <row r="9" spans="1:13" x14ac:dyDescent="0.25">
      <c r="A9" s="9"/>
      <c r="B9" s="9"/>
      <c r="C9" s="9"/>
      <c r="D9" s="9"/>
      <c r="E9" s="9"/>
      <c r="G9" s="9"/>
      <c r="H9" s="9"/>
      <c r="I9" s="9"/>
      <c r="J9" s="9"/>
      <c r="K9" s="9"/>
      <c r="L9" s="9"/>
      <c r="M9" s="9"/>
    </row>
    <row r="10" spans="1:13" x14ac:dyDescent="0.25">
      <c r="A10" s="143">
        <v>40431</v>
      </c>
      <c r="B10" s="97" t="s">
        <v>131</v>
      </c>
      <c r="C10" s="34">
        <v>2.5539999999999998E-3</v>
      </c>
      <c r="D10" s="27">
        <v>14.846919</v>
      </c>
      <c r="E10" s="26">
        <f>D10/15*100</f>
        <v>98.979460000000003</v>
      </c>
      <c r="G10" s="143">
        <v>40431</v>
      </c>
      <c r="H10" s="97" t="s">
        <v>131</v>
      </c>
      <c r="I10" s="34">
        <v>-1.83E-4</v>
      </c>
      <c r="J10" s="27">
        <v>14.666028000000001</v>
      </c>
      <c r="K10" s="26">
        <f>J10/15*100</f>
        <v>97.773520000000005</v>
      </c>
      <c r="L10" s="9"/>
      <c r="M10" s="9"/>
    </row>
    <row r="11" spans="1:13" x14ac:dyDescent="0.25">
      <c r="A11" s="48" t="s">
        <v>36</v>
      </c>
      <c r="B11" s="3" t="s">
        <v>101</v>
      </c>
      <c r="C11" s="34">
        <v>-2.7599999999999999E-3</v>
      </c>
      <c r="D11" s="26">
        <v>200.475604</v>
      </c>
      <c r="E11" s="26">
        <f>D11/200*100</f>
        <v>100.23780200000002</v>
      </c>
      <c r="G11" s="48" t="s">
        <v>128</v>
      </c>
      <c r="H11" s="3" t="s">
        <v>101</v>
      </c>
      <c r="I11" s="34">
        <v>3.4559999999999999E-3</v>
      </c>
      <c r="J11" s="26">
        <v>196.83484000000001</v>
      </c>
      <c r="K11" s="26">
        <f>J11/200*100</f>
        <v>98.417420000000007</v>
      </c>
      <c r="L11" s="9"/>
      <c r="M11" s="9"/>
    </row>
    <row r="12" spans="1:13" x14ac:dyDescent="0.25">
      <c r="A12" s="48"/>
      <c r="B12" s="3" t="s">
        <v>100</v>
      </c>
      <c r="C12" s="34">
        <v>2.1000000000000001E-4</v>
      </c>
      <c r="D12" s="28">
        <v>3.990621</v>
      </c>
      <c r="E12" s="26">
        <f>D12/4*100</f>
        <v>99.765524999999997</v>
      </c>
      <c r="G12" s="48"/>
      <c r="H12" s="3" t="s">
        <v>100</v>
      </c>
      <c r="I12" s="34">
        <v>1.5100000000000001E-4</v>
      </c>
      <c r="J12" s="28">
        <v>3.9195709999999999</v>
      </c>
      <c r="K12" s="26">
        <f>J12/4*100</f>
        <v>97.989274999999992</v>
      </c>
      <c r="L12" s="9"/>
      <c r="M12" s="9"/>
    </row>
    <row r="13" spans="1:13" x14ac:dyDescent="0.25">
      <c r="A13" s="48"/>
      <c r="B13" s="3" t="s">
        <v>124</v>
      </c>
      <c r="C13" s="34">
        <v>2.529E-3</v>
      </c>
      <c r="D13" s="27">
        <v>15.279137</v>
      </c>
      <c r="E13" s="26">
        <f>D13/15*100</f>
        <v>101.86091333333334</v>
      </c>
      <c r="G13" s="48"/>
      <c r="H13" s="3" t="s">
        <v>124</v>
      </c>
      <c r="I13" s="34">
        <v>-8.2600000000000002E-4</v>
      </c>
      <c r="J13" s="27">
        <v>14.985588999999999</v>
      </c>
      <c r="K13" s="26">
        <f>J13/15*100</f>
        <v>99.903926666666663</v>
      </c>
      <c r="L13" s="9"/>
      <c r="M13" s="9"/>
    </row>
    <row r="14" spans="1:13" x14ac:dyDescent="0.25">
      <c r="A14" s="74"/>
      <c r="B14" s="3"/>
      <c r="C14" s="34"/>
      <c r="D14" s="28"/>
      <c r="E14" s="26"/>
      <c r="G14" s="74"/>
      <c r="H14" s="3"/>
      <c r="I14" s="34"/>
      <c r="J14" s="28"/>
      <c r="K14" s="26"/>
      <c r="L14" s="9"/>
      <c r="M14" s="9"/>
    </row>
    <row r="15" spans="1:13" x14ac:dyDescent="0.25">
      <c r="A15" s="143">
        <v>40431</v>
      </c>
      <c r="B15" s="97" t="s">
        <v>131</v>
      </c>
      <c r="C15" s="34">
        <v>5.22E-4</v>
      </c>
      <c r="D15" s="27">
        <v>14.7143</v>
      </c>
      <c r="E15" s="26">
        <f>D15/15*100</f>
        <v>98.095333333333329</v>
      </c>
      <c r="G15" s="143">
        <v>40431</v>
      </c>
      <c r="H15" s="97" t="s">
        <v>131</v>
      </c>
      <c r="I15" s="34">
        <v>6.4999999999999997E-4</v>
      </c>
      <c r="J15" s="27">
        <v>14.67653</v>
      </c>
      <c r="K15" s="26">
        <f>J15/15*100</f>
        <v>97.843533333333326</v>
      </c>
      <c r="L15" s="9"/>
      <c r="M15" s="9"/>
    </row>
    <row r="16" spans="1:13" x14ac:dyDescent="0.25">
      <c r="A16" s="48" t="s">
        <v>37</v>
      </c>
      <c r="B16" s="3" t="s">
        <v>101</v>
      </c>
      <c r="C16" s="34">
        <v>-7.9430000000000004E-3</v>
      </c>
      <c r="D16" s="26">
        <v>200.12335400000001</v>
      </c>
      <c r="E16" s="26">
        <f>D16/200*100</f>
        <v>100.06167699999999</v>
      </c>
      <c r="G16" s="106" t="s">
        <v>270</v>
      </c>
      <c r="H16" s="3" t="s">
        <v>101</v>
      </c>
      <c r="I16" s="34">
        <v>5.3569999999999998E-3</v>
      </c>
      <c r="J16" s="26">
        <v>195.848072</v>
      </c>
      <c r="K16" s="26">
        <f>J16/200*100</f>
        <v>97.924036000000001</v>
      </c>
      <c r="L16" s="9"/>
      <c r="M16" s="9"/>
    </row>
    <row r="17" spans="1:13" x14ac:dyDescent="0.25">
      <c r="A17" s="48"/>
      <c r="B17" s="3" t="s">
        <v>100</v>
      </c>
      <c r="C17" s="34">
        <v>3.7800000000000003E-4</v>
      </c>
      <c r="D17" s="28">
        <v>4.0012359999999996</v>
      </c>
      <c r="E17" s="26">
        <f>D17/4*100</f>
        <v>100.03089999999999</v>
      </c>
      <c r="G17" s="48"/>
      <c r="H17" s="3" t="s">
        <v>100</v>
      </c>
      <c r="I17" s="34">
        <v>1.6699999999999999E-4</v>
      </c>
      <c r="J17" s="28">
        <v>3.8487809999999998</v>
      </c>
      <c r="K17" s="26">
        <f>J17/4*100</f>
        <v>96.21952499999999</v>
      </c>
      <c r="L17" s="9"/>
      <c r="M17" s="9"/>
    </row>
    <row r="18" spans="1:13" x14ac:dyDescent="0.25">
      <c r="A18" s="48"/>
      <c r="B18" s="3" t="s">
        <v>124</v>
      </c>
      <c r="C18" s="34">
        <v>5.3899999999999998E-4</v>
      </c>
      <c r="D18" s="27">
        <v>15.285195999999999</v>
      </c>
      <c r="E18" s="26">
        <f>D18/15*100</f>
        <v>101.90130666666666</v>
      </c>
      <c r="G18" s="48"/>
      <c r="H18" s="3" t="s">
        <v>124</v>
      </c>
      <c r="I18" s="34">
        <v>-3.6400000000000001E-4</v>
      </c>
      <c r="J18" s="27">
        <v>14.890827</v>
      </c>
      <c r="K18" s="26">
        <f>J18/15*100</f>
        <v>99.272179999999992</v>
      </c>
      <c r="L18" s="9"/>
      <c r="M18" s="9"/>
    </row>
    <row r="19" spans="1:13" x14ac:dyDescent="0.25">
      <c r="A19" s="74"/>
      <c r="B19" s="3"/>
      <c r="C19" s="34"/>
      <c r="D19" s="28"/>
      <c r="E19" s="26"/>
      <c r="L19" s="9"/>
      <c r="M19" s="9"/>
    </row>
    <row r="20" spans="1:13" x14ac:dyDescent="0.25">
      <c r="A20" s="143">
        <v>40431</v>
      </c>
      <c r="B20" s="97" t="s">
        <v>131</v>
      </c>
      <c r="C20" s="34">
        <v>3.9100000000000002E-4</v>
      </c>
      <c r="D20" s="27">
        <v>15.037868</v>
      </c>
      <c r="E20" s="26">
        <f>D20/15*100</f>
        <v>100.25245333333332</v>
      </c>
      <c r="G20" s="143">
        <v>40431</v>
      </c>
      <c r="H20" s="97" t="s">
        <v>131</v>
      </c>
      <c r="I20" s="34">
        <v>1.3389999999999999E-3</v>
      </c>
      <c r="J20" s="27">
        <v>14.517272</v>
      </c>
      <c r="K20" s="26">
        <f>J20/15*100</f>
        <v>96.781813333333332</v>
      </c>
    </row>
    <row r="21" spans="1:13" x14ac:dyDescent="0.25">
      <c r="A21" s="48" t="s">
        <v>38</v>
      </c>
      <c r="B21" s="3" t="s">
        <v>101</v>
      </c>
      <c r="C21" s="34">
        <v>5.0500000000000002E-4</v>
      </c>
      <c r="D21" s="26">
        <v>204.008983</v>
      </c>
      <c r="E21" s="26">
        <f>D21/200*100</f>
        <v>102.0044915</v>
      </c>
      <c r="G21" s="106" t="s">
        <v>281</v>
      </c>
      <c r="H21" s="3" t="s">
        <v>101</v>
      </c>
      <c r="I21" s="34">
        <v>1.7080000000000001E-3</v>
      </c>
      <c r="J21" s="26">
        <v>193.52511000000001</v>
      </c>
      <c r="K21" s="26">
        <f>J21/200*100</f>
        <v>96.762555000000006</v>
      </c>
    </row>
    <row r="22" spans="1:13" x14ac:dyDescent="0.25">
      <c r="A22" s="48"/>
      <c r="B22" s="3" t="s">
        <v>100</v>
      </c>
      <c r="C22" s="34">
        <v>-3.4600000000000001E-4</v>
      </c>
      <c r="D22" s="28">
        <v>4.0941640000000001</v>
      </c>
      <c r="E22" s="26">
        <f>D22/4*100</f>
        <v>102.3541</v>
      </c>
      <c r="G22" s="48"/>
      <c r="H22" s="3" t="s">
        <v>100</v>
      </c>
      <c r="I22" s="34">
        <v>-6.78E-4</v>
      </c>
      <c r="J22" s="28">
        <v>3.932833</v>
      </c>
      <c r="K22" s="26">
        <f>J22/4*100</f>
        <v>98.320824999999999</v>
      </c>
    </row>
    <row r="23" spans="1:13" x14ac:dyDescent="0.25">
      <c r="A23" s="48"/>
      <c r="B23" s="3" t="s">
        <v>124</v>
      </c>
      <c r="C23" s="34">
        <v>1.6100000000000001E-4</v>
      </c>
      <c r="D23" s="27">
        <v>15.566883000000001</v>
      </c>
      <c r="E23" s="26">
        <f>D23/15*100</f>
        <v>103.77922</v>
      </c>
      <c r="G23" s="48"/>
      <c r="H23" s="3" t="s">
        <v>124</v>
      </c>
      <c r="I23" s="34">
        <v>3.3700000000000001E-4</v>
      </c>
      <c r="J23" s="27">
        <v>14.983568</v>
      </c>
      <c r="K23" s="26">
        <f>J23/15*100</f>
        <v>99.890453333333326</v>
      </c>
    </row>
    <row r="24" spans="1:13" x14ac:dyDescent="0.25">
      <c r="A24" s="74"/>
      <c r="B24" s="3"/>
      <c r="C24" s="34"/>
      <c r="D24" s="27"/>
      <c r="E24" s="26"/>
    </row>
    <row r="25" spans="1:13" x14ac:dyDescent="0.25">
      <c r="A25" s="143">
        <v>40431</v>
      </c>
      <c r="B25" s="97" t="s">
        <v>131</v>
      </c>
      <c r="C25" s="34">
        <v>-1.253E-3</v>
      </c>
      <c r="D25" s="27">
        <v>14.925660000000001</v>
      </c>
      <c r="E25" s="26">
        <f>D25/15*100</f>
        <v>99.504400000000004</v>
      </c>
      <c r="G25" s="143">
        <v>40431</v>
      </c>
      <c r="H25" s="97" t="s">
        <v>131</v>
      </c>
      <c r="I25" s="34">
        <v>8.5000000000000006E-5</v>
      </c>
      <c r="J25" s="27">
        <v>14.593279000000001</v>
      </c>
      <c r="K25" s="26">
        <f>J25/15*100</f>
        <v>97.288526666666669</v>
      </c>
      <c r="M25" s="65"/>
    </row>
    <row r="26" spans="1:13" x14ac:dyDescent="0.25">
      <c r="A26" s="48" t="s">
        <v>39</v>
      </c>
      <c r="B26" s="3" t="s">
        <v>101</v>
      </c>
      <c r="C26" s="34">
        <v>3.539E-3</v>
      </c>
      <c r="D26" s="26">
        <v>201.23213200000001</v>
      </c>
      <c r="E26" s="26">
        <f>D26/200*100</f>
        <v>100.61606599999999</v>
      </c>
      <c r="G26" s="146" t="s">
        <v>296</v>
      </c>
      <c r="H26" s="3" t="s">
        <v>101</v>
      </c>
      <c r="I26" s="34">
        <v>3.359E-3</v>
      </c>
      <c r="J26" s="26">
        <v>197.530125</v>
      </c>
      <c r="K26" s="26">
        <f>J26/200*100</f>
        <v>98.765062499999999</v>
      </c>
    </row>
    <row r="27" spans="1:13" ht="12.75" customHeight="1" x14ac:dyDescent="0.25">
      <c r="A27" s="48"/>
      <c r="B27" s="3" t="s">
        <v>100</v>
      </c>
      <c r="C27" s="34">
        <v>2.8E-5</v>
      </c>
      <c r="D27" s="28">
        <v>4.0768469999999999</v>
      </c>
      <c r="E27" s="26">
        <f>D27/4*100</f>
        <v>101.92117499999999</v>
      </c>
      <c r="G27" s="48"/>
      <c r="H27" s="3" t="s">
        <v>100</v>
      </c>
      <c r="I27" s="34">
        <v>-3.5100000000000002E-4</v>
      </c>
      <c r="J27" s="28">
        <v>3.9508359999999998</v>
      </c>
      <c r="K27" s="26">
        <f>J27/4*100</f>
        <v>98.770899999999997</v>
      </c>
    </row>
    <row r="28" spans="1:13" x14ac:dyDescent="0.25">
      <c r="A28" s="48"/>
      <c r="B28" s="3" t="s">
        <v>124</v>
      </c>
      <c r="C28" s="34">
        <v>5.3700000000000004E-4</v>
      </c>
      <c r="D28" s="27">
        <v>15.382687000000001</v>
      </c>
      <c r="E28" s="26">
        <f>D28/15*100</f>
        <v>102.55124666666666</v>
      </c>
      <c r="G28" s="48"/>
      <c r="H28" s="3" t="s">
        <v>124</v>
      </c>
      <c r="I28" s="34">
        <v>1.27E-4</v>
      </c>
      <c r="J28" s="27">
        <v>14.838881000000001</v>
      </c>
      <c r="K28" s="26">
        <f>J28/15*100</f>
        <v>98.925873333333342</v>
      </c>
    </row>
    <row r="29" spans="1:13" x14ac:dyDescent="0.25">
      <c r="A29" s="48"/>
      <c r="B29" s="3"/>
      <c r="C29" s="34"/>
      <c r="D29" s="26"/>
      <c r="E29" s="26"/>
      <c r="G29" s="48"/>
      <c r="H29" s="3"/>
      <c r="I29" s="34"/>
      <c r="J29" s="26"/>
      <c r="K29" s="26"/>
    </row>
    <row r="30" spans="1:13" x14ac:dyDescent="0.25">
      <c r="A30" s="143">
        <v>40431</v>
      </c>
      <c r="B30" s="97" t="s">
        <v>131</v>
      </c>
      <c r="C30" s="34">
        <v>-5.2999999999999998E-4</v>
      </c>
      <c r="D30" s="27">
        <v>14.410845999999999</v>
      </c>
      <c r="E30" s="26">
        <f>D30/15*100</f>
        <v>96.072306666666663</v>
      </c>
      <c r="G30" s="99"/>
      <c r="H30" s="97"/>
      <c r="I30" s="34"/>
      <c r="J30" s="27"/>
      <c r="K30" s="26"/>
    </row>
    <row r="31" spans="1:13" x14ac:dyDescent="0.25">
      <c r="A31" s="48" t="s">
        <v>40</v>
      </c>
      <c r="B31" s="3" t="s">
        <v>101</v>
      </c>
      <c r="C31" s="34">
        <v>-6.0000000000000001E-3</v>
      </c>
      <c r="D31" s="26">
        <v>195.19141999999999</v>
      </c>
      <c r="E31" s="26">
        <f>D31/200*100</f>
        <v>97.595709999999997</v>
      </c>
      <c r="G31" s="48"/>
      <c r="H31" s="3"/>
      <c r="I31" s="34"/>
      <c r="J31" s="26"/>
      <c r="K31" s="26"/>
    </row>
    <row r="32" spans="1:13" x14ac:dyDescent="0.25">
      <c r="A32" s="48"/>
      <c r="B32" s="3" t="s">
        <v>100</v>
      </c>
      <c r="C32" s="34">
        <v>-3.4499999999999998E-4</v>
      </c>
      <c r="D32" s="28">
        <v>3.9687299999999999</v>
      </c>
      <c r="E32" s="26">
        <f>D32/4*100</f>
        <v>99.218249999999998</v>
      </c>
      <c r="G32" s="48"/>
      <c r="H32" s="3"/>
      <c r="I32" s="34"/>
      <c r="J32" s="28"/>
      <c r="K32" s="26"/>
    </row>
    <row r="33" spans="1:11" x14ac:dyDescent="0.25">
      <c r="A33" s="48"/>
      <c r="B33" s="3" t="s">
        <v>124</v>
      </c>
      <c r="C33" s="34">
        <v>1.92E-4</v>
      </c>
      <c r="D33" s="27">
        <v>15.030661</v>
      </c>
      <c r="E33" s="26">
        <f>D33/15*100</f>
        <v>100.20440666666669</v>
      </c>
      <c r="G33" s="48"/>
      <c r="H33" s="3"/>
      <c r="I33" s="34"/>
      <c r="J33" s="27"/>
      <c r="K33" s="26"/>
    </row>
    <row r="34" spans="1:11" x14ac:dyDescent="0.25">
      <c r="A34" s="48"/>
      <c r="B34" s="3"/>
      <c r="C34" s="34"/>
      <c r="D34" s="28"/>
      <c r="E34" s="26"/>
      <c r="G34" s="48"/>
      <c r="H34" s="3"/>
      <c r="I34" s="34"/>
      <c r="J34" s="28"/>
      <c r="K34" s="26"/>
    </row>
    <row r="35" spans="1:11" x14ac:dyDescent="0.25">
      <c r="A35" s="143">
        <v>40431</v>
      </c>
      <c r="B35" s="97" t="s">
        <v>131</v>
      </c>
      <c r="C35" s="34">
        <v>1.7780000000000001E-3</v>
      </c>
      <c r="D35" s="27">
        <v>14.777391</v>
      </c>
      <c r="E35" s="26">
        <f>D35/15*100</f>
        <v>98.515940000000001</v>
      </c>
      <c r="G35" s="74"/>
      <c r="H35" s="3"/>
      <c r="I35" s="34"/>
      <c r="J35" s="27"/>
      <c r="K35" s="26"/>
    </row>
    <row r="36" spans="1:11" x14ac:dyDescent="0.25">
      <c r="A36" s="48" t="s">
        <v>41</v>
      </c>
      <c r="B36" s="3" t="s">
        <v>101</v>
      </c>
      <c r="C36" s="34">
        <v>-6.7450000000000001E-3</v>
      </c>
      <c r="D36" s="26">
        <v>196.90367000000001</v>
      </c>
      <c r="E36" s="26">
        <f>D36/200*100</f>
        <v>98.451835000000003</v>
      </c>
      <c r="G36" s="48"/>
      <c r="H36" s="3"/>
      <c r="I36" s="34"/>
      <c r="J36" s="26"/>
      <c r="K36" s="26"/>
    </row>
    <row r="37" spans="1:11" x14ac:dyDescent="0.25">
      <c r="A37" s="48"/>
      <c r="B37" s="3" t="s">
        <v>100</v>
      </c>
      <c r="C37" s="34">
        <v>-1.8799999999999999E-4</v>
      </c>
      <c r="D37" s="28">
        <v>3.9490919999999998</v>
      </c>
      <c r="E37" s="26">
        <f>D37/4*100</f>
        <v>98.7273</v>
      </c>
      <c r="G37" s="48"/>
      <c r="H37" s="3"/>
      <c r="I37" s="34"/>
      <c r="J37" s="28"/>
      <c r="K37" s="26"/>
    </row>
    <row r="38" spans="1:11" x14ac:dyDescent="0.25">
      <c r="A38" s="48"/>
      <c r="B38" s="3" t="s">
        <v>124</v>
      </c>
      <c r="C38" s="34">
        <v>1.7799999999999999E-3</v>
      </c>
      <c r="D38" s="27">
        <v>15.144152999999999</v>
      </c>
      <c r="E38" s="26">
        <f>D38/15*100</f>
        <v>100.96102</v>
      </c>
      <c r="G38" s="48"/>
      <c r="H38" s="3"/>
      <c r="I38" s="34"/>
      <c r="J38" s="28"/>
      <c r="K38" s="26"/>
    </row>
    <row r="39" spans="1:11" x14ac:dyDescent="0.25">
      <c r="B39" s="3"/>
      <c r="C39" s="34"/>
      <c r="D39" s="28"/>
      <c r="E39" s="26"/>
      <c r="H39" s="3"/>
      <c r="I39" s="34"/>
      <c r="J39" s="28"/>
      <c r="K39" s="26"/>
    </row>
    <row r="40" spans="1:11" x14ac:dyDescent="0.25">
      <c r="A40" s="143">
        <v>40431</v>
      </c>
      <c r="B40" s="97" t="s">
        <v>131</v>
      </c>
      <c r="C40" s="34">
        <v>1.751E-3</v>
      </c>
      <c r="D40" s="27">
        <v>14.800731000000001</v>
      </c>
      <c r="E40" s="26">
        <f>D40/15*100</f>
        <v>98.671540000000007</v>
      </c>
      <c r="G40" s="74"/>
      <c r="H40" s="3"/>
      <c r="I40" s="34"/>
      <c r="J40" s="27"/>
      <c r="K40" s="26"/>
    </row>
    <row r="41" spans="1:11" x14ac:dyDescent="0.25">
      <c r="A41" s="48" t="s">
        <v>45</v>
      </c>
      <c r="B41" s="3" t="s">
        <v>101</v>
      </c>
      <c r="C41" s="34">
        <v>-7.0320000000000001E-3</v>
      </c>
      <c r="D41" s="26">
        <v>197.47384500000001</v>
      </c>
      <c r="E41" s="26">
        <f>D41/200*100</f>
        <v>98.736922500000006</v>
      </c>
      <c r="G41" s="48"/>
      <c r="H41" s="3"/>
      <c r="I41" s="34"/>
      <c r="J41" s="26"/>
      <c r="K41" s="26"/>
    </row>
    <row r="42" spans="1:11" x14ac:dyDescent="0.25">
      <c r="A42" s="48"/>
      <c r="B42" s="3" t="s">
        <v>100</v>
      </c>
      <c r="C42" s="34">
        <v>5.7200000000000003E-4</v>
      </c>
      <c r="D42" s="28">
        <v>3.928051</v>
      </c>
      <c r="E42" s="26">
        <f>D42/4*100</f>
        <v>98.201274999999995</v>
      </c>
      <c r="G42" s="48"/>
      <c r="H42" s="3"/>
      <c r="I42" s="34"/>
      <c r="J42" s="28"/>
      <c r="K42" s="26"/>
    </row>
    <row r="43" spans="1:11" x14ac:dyDescent="0.25">
      <c r="A43" s="48"/>
      <c r="B43" s="3" t="s">
        <v>124</v>
      </c>
      <c r="C43" s="34">
        <v>8.4699999999999999E-4</v>
      </c>
      <c r="D43" s="27">
        <v>14.951452</v>
      </c>
      <c r="E43" s="26">
        <f>D43/15*100</f>
        <v>99.67634666666666</v>
      </c>
      <c r="G43" s="48"/>
      <c r="H43" s="3"/>
      <c r="I43" s="34"/>
      <c r="J43" s="28"/>
      <c r="K43" s="26"/>
    </row>
    <row r="44" spans="1:11" x14ac:dyDescent="0.25">
      <c r="A44" s="74"/>
      <c r="B44" s="3"/>
      <c r="C44" s="34"/>
      <c r="D44" s="27"/>
      <c r="E44" s="26"/>
      <c r="G44" s="74"/>
      <c r="H44" s="3"/>
      <c r="I44" s="34"/>
      <c r="J44" s="27"/>
      <c r="K44" s="26"/>
    </row>
    <row r="45" spans="1:11" x14ac:dyDescent="0.25">
      <c r="A45" s="143">
        <v>40431</v>
      </c>
      <c r="B45" s="97" t="s">
        <v>131</v>
      </c>
      <c r="C45" s="34">
        <v>-9.7199999999999999E-4</v>
      </c>
      <c r="D45" s="27">
        <v>14.891714</v>
      </c>
      <c r="E45" s="26">
        <f>D45/15*100</f>
        <v>99.278093333333345</v>
      </c>
      <c r="G45" s="74"/>
      <c r="H45" s="3"/>
      <c r="I45" s="34"/>
      <c r="J45" s="27"/>
      <c r="K45" s="26"/>
    </row>
    <row r="46" spans="1:11" x14ac:dyDescent="0.25">
      <c r="A46" s="48" t="s">
        <v>109</v>
      </c>
      <c r="B46" s="3" t="s">
        <v>101</v>
      </c>
      <c r="C46" s="34">
        <v>-3.3010000000000001E-3</v>
      </c>
      <c r="D46" s="26">
        <v>199.41182699999999</v>
      </c>
      <c r="E46" s="26">
        <f>D46/200*100</f>
        <v>99.705913499999994</v>
      </c>
      <c r="G46" s="48"/>
      <c r="H46" s="3"/>
      <c r="I46" s="34"/>
      <c r="J46" s="26"/>
      <c r="K46" s="26"/>
    </row>
    <row r="47" spans="1:11" x14ac:dyDescent="0.25">
      <c r="A47" s="48"/>
      <c r="B47" s="3" t="s">
        <v>100</v>
      </c>
      <c r="C47" s="34">
        <v>2.31E-4</v>
      </c>
      <c r="D47" s="28">
        <v>3.9043939999999999</v>
      </c>
      <c r="E47" s="26">
        <f>D47/4*100</f>
        <v>97.609849999999994</v>
      </c>
      <c r="G47" s="48"/>
      <c r="H47" s="3"/>
      <c r="I47" s="34"/>
      <c r="J47" s="28"/>
      <c r="K47" s="26"/>
    </row>
    <row r="48" spans="1:11" x14ac:dyDescent="0.25">
      <c r="A48" s="48"/>
      <c r="B48" s="3" t="s">
        <v>124</v>
      </c>
      <c r="C48" s="34">
        <v>-7.7999999999999999E-4</v>
      </c>
      <c r="D48" s="27">
        <v>14.988035999999999</v>
      </c>
      <c r="E48" s="26">
        <f>D48/15*100</f>
        <v>99.920239999999993</v>
      </c>
      <c r="G48" s="48"/>
      <c r="H48" s="3"/>
      <c r="I48" s="34"/>
      <c r="J48" s="28"/>
      <c r="K48" s="26"/>
    </row>
    <row r="49" spans="1:11" x14ac:dyDescent="0.25">
      <c r="A49" s="4"/>
      <c r="B49" s="4"/>
      <c r="C49" s="4"/>
      <c r="D49" s="4"/>
      <c r="E49" s="4"/>
      <c r="G49" s="4"/>
      <c r="H49" s="4"/>
      <c r="I49" s="4"/>
      <c r="J49" s="4"/>
      <c r="K49" s="4"/>
    </row>
    <row r="50" spans="1:11" x14ac:dyDescent="0.25">
      <c r="H50" s="3"/>
      <c r="I50" s="34"/>
      <c r="J50" s="27"/>
      <c r="K50" s="26"/>
    </row>
    <row r="51" spans="1:11" ht="14.5" x14ac:dyDescent="0.25">
      <c r="A51" s="13" t="s">
        <v>42</v>
      </c>
      <c r="H51" s="3"/>
      <c r="I51" s="34"/>
      <c r="J51" s="28"/>
      <c r="K51" s="26"/>
    </row>
    <row r="52" spans="1:11" x14ac:dyDescent="0.25">
      <c r="A52" s="37" t="s">
        <v>98</v>
      </c>
      <c r="H52" s="3"/>
      <c r="I52" s="34"/>
      <c r="J52" s="27"/>
      <c r="K52" s="26"/>
    </row>
    <row r="53" spans="1:11" ht="14.5" x14ac:dyDescent="0.25">
      <c r="A53" s="13" t="s">
        <v>43</v>
      </c>
      <c r="H53" s="3"/>
      <c r="I53" s="34"/>
      <c r="J53" s="27"/>
      <c r="K53" s="26"/>
    </row>
    <row r="54" spans="1:11" ht="14.5" x14ac:dyDescent="0.25">
      <c r="A54" s="13" t="s">
        <v>44</v>
      </c>
      <c r="H54" s="3"/>
      <c r="I54" s="34"/>
      <c r="J54" s="26"/>
      <c r="K54" s="26"/>
    </row>
    <row r="55" spans="1:11" ht="14.5" x14ac:dyDescent="0.25">
      <c r="A55" t="s">
        <v>137</v>
      </c>
      <c r="G55" s="13"/>
      <c r="H55" s="3"/>
      <c r="I55" s="34"/>
      <c r="J55" s="28"/>
      <c r="K55" s="26"/>
    </row>
    <row r="56" spans="1:11" x14ac:dyDescent="0.25">
      <c r="H56" s="3"/>
      <c r="I56" s="34"/>
      <c r="J56" s="27"/>
      <c r="K56" s="26"/>
    </row>
    <row r="57" spans="1:11" x14ac:dyDescent="0.25">
      <c r="G57" s="74"/>
      <c r="H57" s="3"/>
      <c r="I57" s="34"/>
      <c r="J57" s="28"/>
      <c r="K57" s="26"/>
    </row>
    <row r="58" spans="1:11" x14ac:dyDescent="0.25">
      <c r="G58" s="48"/>
      <c r="H58" s="3"/>
      <c r="I58" s="34"/>
      <c r="J58" s="27"/>
      <c r="K58" s="26"/>
    </row>
    <row r="59" spans="1:11" x14ac:dyDescent="0.25">
      <c r="G59" s="48"/>
      <c r="H59" s="3"/>
      <c r="I59" s="34"/>
      <c r="J59" s="27"/>
      <c r="K59" s="26"/>
    </row>
    <row r="60" spans="1:11" x14ac:dyDescent="0.25">
      <c r="G60" s="48"/>
      <c r="H60" s="3"/>
      <c r="I60" s="34"/>
      <c r="J60" s="26"/>
      <c r="K60" s="26"/>
    </row>
    <row r="61" spans="1:11" x14ac:dyDescent="0.25">
      <c r="H61" s="3"/>
      <c r="I61" s="34"/>
      <c r="J61" s="28"/>
      <c r="K61" s="26"/>
    </row>
    <row r="62" spans="1:11" x14ac:dyDescent="0.25">
      <c r="G62" s="74"/>
      <c r="H62" s="3"/>
      <c r="I62" s="34"/>
      <c r="J62" s="27"/>
      <c r="K62" s="26"/>
    </row>
    <row r="65" spans="7:11" ht="14.5" x14ac:dyDescent="0.25">
      <c r="G65" s="13"/>
    </row>
    <row r="66" spans="7:11" x14ac:dyDescent="0.25">
      <c r="G66" s="37"/>
    </row>
    <row r="67" spans="7:11" ht="14.5" x14ac:dyDescent="0.25">
      <c r="G67" s="13"/>
    </row>
    <row r="68" spans="7:11" ht="14.5" x14ac:dyDescent="0.25">
      <c r="G68" s="13"/>
    </row>
    <row r="69" spans="7:11" ht="14.5" x14ac:dyDescent="0.25">
      <c r="K69" s="13"/>
    </row>
    <row r="70" spans="7:11" ht="14.5" x14ac:dyDescent="0.25">
      <c r="G70" s="13"/>
      <c r="H70" s="10"/>
      <c r="I70" s="70"/>
      <c r="J70" s="71"/>
      <c r="K70" s="36"/>
    </row>
    <row r="71" spans="7:11" x14ac:dyDescent="0.25">
      <c r="H71" s="10"/>
      <c r="I71" s="70"/>
      <c r="J71" s="71"/>
      <c r="K71" s="36"/>
    </row>
    <row r="72" spans="7:11" x14ac:dyDescent="0.25">
      <c r="H72" s="10"/>
      <c r="I72" s="70"/>
      <c r="J72" s="71"/>
      <c r="K72" s="36"/>
    </row>
    <row r="73" spans="7:11" x14ac:dyDescent="0.25">
      <c r="H73" s="10"/>
      <c r="I73" s="70"/>
      <c r="J73" s="71"/>
      <c r="K73" s="36"/>
    </row>
    <row r="74" spans="7:11" x14ac:dyDescent="0.25">
      <c r="H74" s="10"/>
      <c r="I74" s="70"/>
      <c r="J74" s="71"/>
      <c r="K74" s="36"/>
    </row>
    <row r="75" spans="7:11" x14ac:dyDescent="0.25">
      <c r="H75" s="10"/>
      <c r="I75" s="70"/>
      <c r="J75" s="71"/>
      <c r="K75" s="36"/>
    </row>
    <row r="76" spans="7:11" x14ac:dyDescent="0.25">
      <c r="H76" s="10"/>
      <c r="I76" s="70"/>
      <c r="J76" s="72"/>
      <c r="K76" s="36"/>
    </row>
    <row r="77" spans="7:11" x14ac:dyDescent="0.25">
      <c r="H77" s="10"/>
      <c r="I77" s="70"/>
      <c r="J77" s="72"/>
      <c r="K77" s="36"/>
    </row>
    <row r="78" spans="7:11" x14ac:dyDescent="0.25">
      <c r="H78" s="3"/>
      <c r="I78" s="34"/>
      <c r="J78" s="26"/>
      <c r="K78" s="36"/>
    </row>
    <row r="79" spans="7:11" x14ac:dyDescent="0.25">
      <c r="H79" s="10"/>
      <c r="I79" s="9"/>
      <c r="J79" s="9"/>
      <c r="K79" s="26"/>
    </row>
    <row r="80" spans="7:11" x14ac:dyDescent="0.25">
      <c r="K80" s="36"/>
    </row>
  </sheetData>
  <phoneticPr fontId="35" type="noConversion"/>
  <pageMargins left="0.91" right="0.28999999999999998" top="0.45" bottom="0.31" header="0.35" footer="0.27"/>
  <pageSetup firstPageNumber="30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A2" sqref="A2"/>
    </sheetView>
  </sheetViews>
  <sheetFormatPr defaultRowHeight="12.5" x14ac:dyDescent="0.25"/>
  <cols>
    <col min="1" max="1" width="8.81640625" customWidth="1"/>
    <col min="2" max="2" width="7.26953125" customWidth="1"/>
    <col min="4" max="4" width="8.7265625" customWidth="1"/>
    <col min="5" max="5" width="9.7265625" customWidth="1"/>
    <col min="6" max="6" width="3.453125" customWidth="1"/>
    <col min="7" max="7" width="8.81640625" customWidth="1"/>
    <col min="8" max="8" width="8" customWidth="1"/>
    <col min="9" max="9" width="9.7265625" customWidth="1"/>
    <col min="12" max="12" width="9.1796875" hidden="1" customWidth="1"/>
  </cols>
  <sheetData>
    <row r="1" spans="1:13" ht="15.5" x14ac:dyDescent="0.35">
      <c r="A1" s="2" t="s">
        <v>610</v>
      </c>
    </row>
    <row r="2" spans="1:13" ht="15.5" x14ac:dyDescent="0.35">
      <c r="B2" s="2" t="s">
        <v>611</v>
      </c>
      <c r="M2" s="65"/>
    </row>
    <row r="3" spans="1:13" ht="15.5" x14ac:dyDescent="0.35">
      <c r="B3" s="2" t="s">
        <v>609</v>
      </c>
    </row>
    <row r="4" spans="1:13" ht="15.5" x14ac:dyDescent="0.35">
      <c r="B4" s="2" t="s">
        <v>605</v>
      </c>
      <c r="G4" s="9"/>
      <c r="H4" s="9"/>
      <c r="I4" s="9"/>
      <c r="J4" s="9"/>
      <c r="K4" s="9"/>
      <c r="L4" s="9"/>
      <c r="M4" s="85"/>
    </row>
    <row r="5" spans="1:13" ht="15.5" x14ac:dyDescent="0.35">
      <c r="B5" s="2"/>
      <c r="G5" s="9"/>
      <c r="H5" s="9"/>
      <c r="I5" s="9"/>
      <c r="J5" s="9"/>
      <c r="K5" s="9"/>
      <c r="L5" s="9"/>
      <c r="M5" s="85"/>
    </row>
    <row r="6" spans="1:13" x14ac:dyDescent="0.25">
      <c r="A6" s="12"/>
      <c r="B6" s="12"/>
      <c r="C6" s="12"/>
      <c r="D6" s="12"/>
      <c r="E6" s="3" t="s">
        <v>32</v>
      </c>
      <c r="G6" s="12"/>
      <c r="H6" s="12"/>
      <c r="I6" s="12"/>
      <c r="J6" s="12"/>
      <c r="K6" s="3" t="s">
        <v>32</v>
      </c>
      <c r="L6" s="9"/>
      <c r="M6" s="9"/>
    </row>
    <row r="7" spans="1:13" ht="14.5" x14ac:dyDescent="0.25">
      <c r="A7" s="3" t="s">
        <v>18</v>
      </c>
      <c r="B7" s="3" t="s">
        <v>1</v>
      </c>
      <c r="C7" s="3" t="s">
        <v>33</v>
      </c>
      <c r="D7" s="3" t="s">
        <v>34</v>
      </c>
      <c r="E7" s="3" t="s">
        <v>35</v>
      </c>
      <c r="G7" s="3" t="s">
        <v>18</v>
      </c>
      <c r="H7" s="3" t="s">
        <v>1</v>
      </c>
      <c r="I7" s="3" t="s">
        <v>33</v>
      </c>
      <c r="J7" s="3" t="s">
        <v>34</v>
      </c>
      <c r="K7" s="3" t="s">
        <v>35</v>
      </c>
      <c r="L7" s="9"/>
      <c r="M7" s="9"/>
    </row>
    <row r="8" spans="1:13" x14ac:dyDescent="0.25">
      <c r="A8" s="4"/>
      <c r="B8" s="4"/>
      <c r="C8" s="4"/>
      <c r="D8" s="4"/>
      <c r="E8" s="4"/>
      <c r="G8" s="4"/>
      <c r="H8" s="4"/>
      <c r="I8" s="4"/>
      <c r="J8" s="4"/>
      <c r="K8" s="4"/>
      <c r="L8" s="9"/>
      <c r="M8" s="9"/>
    </row>
    <row r="9" spans="1:13" x14ac:dyDescent="0.25">
      <c r="A9" s="9"/>
      <c r="B9" s="9"/>
      <c r="C9" s="9"/>
      <c r="D9" s="9"/>
      <c r="E9" s="9"/>
      <c r="G9" s="9"/>
      <c r="H9" s="9"/>
      <c r="I9" s="9"/>
      <c r="J9" s="9"/>
      <c r="K9" s="9"/>
      <c r="L9" s="9"/>
      <c r="M9" s="9"/>
    </row>
    <row r="10" spans="1:13" x14ac:dyDescent="0.25">
      <c r="A10" s="143">
        <v>40450</v>
      </c>
      <c r="B10" s="97" t="s">
        <v>131</v>
      </c>
      <c r="C10" s="34">
        <v>3.1100000000000002E-4</v>
      </c>
      <c r="D10" s="27">
        <v>14.824323</v>
      </c>
      <c r="E10" s="26">
        <f>D10/15*100</f>
        <v>98.828819999999993</v>
      </c>
      <c r="G10" s="143">
        <v>40450</v>
      </c>
      <c r="H10" s="97" t="s">
        <v>131</v>
      </c>
      <c r="I10" s="34">
        <v>-1.4989999999999999E-3</v>
      </c>
      <c r="J10" s="27">
        <v>14.866934000000001</v>
      </c>
      <c r="K10" s="26">
        <f>J10/15*100</f>
        <v>99.112893333333346</v>
      </c>
      <c r="L10" s="9"/>
      <c r="M10" s="9"/>
    </row>
    <row r="11" spans="1:13" x14ac:dyDescent="0.25">
      <c r="A11" s="48" t="s">
        <v>36</v>
      </c>
      <c r="B11" s="3" t="s">
        <v>101</v>
      </c>
      <c r="C11" s="34">
        <v>1.5070000000000001E-3</v>
      </c>
      <c r="D11" s="26">
        <v>204.31028800000001</v>
      </c>
      <c r="E11" s="26">
        <f>D11/200*100</f>
        <v>102.15514400000001</v>
      </c>
      <c r="G11" s="48" t="s">
        <v>128</v>
      </c>
      <c r="H11" s="3" t="s">
        <v>101</v>
      </c>
      <c r="I11" s="34">
        <v>-4.8349999999999999E-3</v>
      </c>
      <c r="J11" s="26">
        <v>202.230819</v>
      </c>
      <c r="K11" s="26">
        <f>J11/200*100</f>
        <v>101.1154095</v>
      </c>
      <c r="L11" s="9"/>
      <c r="M11" s="9"/>
    </row>
    <row r="12" spans="1:13" x14ac:dyDescent="0.25">
      <c r="A12" s="48"/>
      <c r="B12" s="3" t="s">
        <v>100</v>
      </c>
      <c r="C12" s="34">
        <v>2.72E-4</v>
      </c>
      <c r="D12" s="28">
        <v>3.8756119999999998</v>
      </c>
      <c r="E12" s="26">
        <f>D12/4*100</f>
        <v>96.890299999999996</v>
      </c>
      <c r="G12" s="48"/>
      <c r="H12" s="3" t="s">
        <v>100</v>
      </c>
      <c r="I12" s="34">
        <v>7.4700000000000005E-4</v>
      </c>
      <c r="J12" s="28">
        <v>3.9813869999999998</v>
      </c>
      <c r="K12" s="26">
        <f>J12/4*100</f>
        <v>99.534674999999993</v>
      </c>
      <c r="L12" s="9"/>
      <c r="M12" s="9"/>
    </row>
    <row r="13" spans="1:13" x14ac:dyDescent="0.25">
      <c r="A13" s="48"/>
      <c r="B13" s="3" t="s">
        <v>124</v>
      </c>
      <c r="C13" s="34">
        <v>2.4459999999999998E-3</v>
      </c>
      <c r="D13" s="27">
        <v>14.928117</v>
      </c>
      <c r="E13" s="26">
        <f>D13/15*100</f>
        <v>99.520780000000002</v>
      </c>
      <c r="G13" s="48"/>
      <c r="H13" s="3" t="s">
        <v>124</v>
      </c>
      <c r="I13" s="34">
        <v>-6.7599999999999995E-4</v>
      </c>
      <c r="J13" s="27">
        <v>15.114767000000001</v>
      </c>
      <c r="K13" s="26">
        <f>J13/15*100</f>
        <v>100.76511333333333</v>
      </c>
      <c r="L13" s="9"/>
      <c r="M13" s="9"/>
    </row>
    <row r="14" spans="1:13" x14ac:dyDescent="0.25">
      <c r="A14" s="74"/>
      <c r="B14" s="3"/>
      <c r="C14" s="34"/>
      <c r="D14" s="28"/>
      <c r="E14" s="26"/>
      <c r="G14" s="74"/>
      <c r="H14" s="3"/>
      <c r="I14" s="34"/>
      <c r="J14" s="28"/>
      <c r="K14" s="26"/>
      <c r="L14" s="9"/>
      <c r="M14" s="9"/>
    </row>
    <row r="15" spans="1:13" x14ac:dyDescent="0.25">
      <c r="A15" s="143">
        <v>40450</v>
      </c>
      <c r="B15" s="97" t="s">
        <v>131</v>
      </c>
      <c r="C15" s="34">
        <v>-2.1259999999999999E-3</v>
      </c>
      <c r="D15" s="27">
        <v>15.187089</v>
      </c>
      <c r="E15" s="26">
        <f>D15/15*100</f>
        <v>101.24726</v>
      </c>
      <c r="G15" s="143">
        <v>40450</v>
      </c>
      <c r="H15" s="97" t="s">
        <v>131</v>
      </c>
      <c r="I15" s="34">
        <v>-1.5200000000000001E-4</v>
      </c>
      <c r="J15" s="27">
        <v>14.765295</v>
      </c>
      <c r="K15" s="26">
        <f>J15/15*100</f>
        <v>98.435299999999998</v>
      </c>
      <c r="L15" s="9"/>
      <c r="M15" s="9"/>
    </row>
    <row r="16" spans="1:13" x14ac:dyDescent="0.25">
      <c r="A16" s="48" t="s">
        <v>37</v>
      </c>
      <c r="B16" s="3" t="s">
        <v>101</v>
      </c>
      <c r="C16" s="34">
        <v>7.8510000000000003E-3</v>
      </c>
      <c r="D16" s="26">
        <v>209.16679500000001</v>
      </c>
      <c r="E16" s="26">
        <f>D16/200*100</f>
        <v>104.5833975</v>
      </c>
      <c r="G16" s="106" t="s">
        <v>270</v>
      </c>
      <c r="H16" s="3" t="s">
        <v>101</v>
      </c>
      <c r="I16" s="34">
        <v>-2.3500000000000001E-3</v>
      </c>
      <c r="J16" s="26">
        <v>200.01236299999999</v>
      </c>
      <c r="K16" s="26">
        <f>J16/200*100</f>
        <v>100.0061815</v>
      </c>
      <c r="L16" s="9"/>
      <c r="M16" s="9"/>
    </row>
    <row r="17" spans="1:13" x14ac:dyDescent="0.25">
      <c r="A17" s="48"/>
      <c r="B17" s="3" t="s">
        <v>100</v>
      </c>
      <c r="C17" s="34">
        <v>-9.5299999999999996E-4</v>
      </c>
      <c r="D17" s="28">
        <v>3.9005299999999998</v>
      </c>
      <c r="E17" s="26">
        <f>D17/4*100</f>
        <v>97.513249999999999</v>
      </c>
      <c r="G17" s="48"/>
      <c r="H17" s="3" t="s">
        <v>100</v>
      </c>
      <c r="I17" s="34">
        <v>2.5700000000000001E-4</v>
      </c>
      <c r="J17" s="28">
        <v>3.943479</v>
      </c>
      <c r="K17" s="26">
        <f>J17/4*100</f>
        <v>98.586974999999995</v>
      </c>
      <c r="L17" s="9"/>
      <c r="M17" s="9"/>
    </row>
    <row r="18" spans="1:13" x14ac:dyDescent="0.25">
      <c r="A18" s="48"/>
      <c r="B18" s="3" t="s">
        <v>124</v>
      </c>
      <c r="C18" s="34">
        <v>-9.3000000000000005E-4</v>
      </c>
      <c r="D18" s="27">
        <v>14.593534</v>
      </c>
      <c r="E18" s="26">
        <f>D18/15*100</f>
        <v>97.290226666666669</v>
      </c>
      <c r="G18" s="48"/>
      <c r="H18" s="3" t="s">
        <v>124</v>
      </c>
      <c r="I18" s="34">
        <v>-3.6299999999999999E-4</v>
      </c>
      <c r="J18" s="27">
        <v>14.996423</v>
      </c>
      <c r="K18" s="26">
        <f>J18/15*100</f>
        <v>99.976153333333329</v>
      </c>
      <c r="L18" s="9"/>
      <c r="M18" s="9"/>
    </row>
    <row r="19" spans="1:13" x14ac:dyDescent="0.25">
      <c r="A19" s="74"/>
      <c r="B19" s="3"/>
      <c r="C19" s="34"/>
      <c r="D19" s="28"/>
      <c r="E19" s="26"/>
      <c r="L19" s="9"/>
      <c r="M19" s="9"/>
    </row>
    <row r="20" spans="1:13" x14ac:dyDescent="0.25">
      <c r="A20" s="143">
        <v>40450</v>
      </c>
      <c r="B20" s="97" t="s">
        <v>131</v>
      </c>
      <c r="C20" s="34">
        <v>3.59E-4</v>
      </c>
      <c r="D20" s="27">
        <v>14.506178</v>
      </c>
      <c r="E20" s="26">
        <f>D20/15*100</f>
        <v>96.707853333333333</v>
      </c>
      <c r="G20" s="143">
        <v>40450</v>
      </c>
      <c r="H20" s="97" t="s">
        <v>131</v>
      </c>
      <c r="I20" s="34">
        <v>-9.19E-4</v>
      </c>
      <c r="J20" s="27">
        <v>14.649152000000001</v>
      </c>
      <c r="K20" s="26">
        <f>J20/15*100</f>
        <v>97.661013333333329</v>
      </c>
    </row>
    <row r="21" spans="1:13" x14ac:dyDescent="0.25">
      <c r="A21" s="48" t="s">
        <v>38</v>
      </c>
      <c r="B21" s="3" t="s">
        <v>101</v>
      </c>
      <c r="C21" s="34">
        <v>-4.9100000000000003E-3</v>
      </c>
      <c r="D21" s="26">
        <v>199.27185800000001</v>
      </c>
      <c r="E21" s="26">
        <f>D21/200*100</f>
        <v>99.635929000000004</v>
      </c>
      <c r="G21" s="106" t="s">
        <v>281</v>
      </c>
      <c r="H21" s="3" t="s">
        <v>101</v>
      </c>
      <c r="I21" s="34">
        <v>-9.8069999999999997E-3</v>
      </c>
      <c r="J21" s="26">
        <v>198.37698</v>
      </c>
      <c r="K21" s="26">
        <f>J21/200*100</f>
        <v>99.188490000000002</v>
      </c>
    </row>
    <row r="22" spans="1:13" x14ac:dyDescent="0.25">
      <c r="A22" s="48"/>
      <c r="B22" s="3" t="s">
        <v>100</v>
      </c>
      <c r="C22" s="34">
        <v>-1.2999999999999999E-5</v>
      </c>
      <c r="D22" s="28">
        <v>3.9600930000000001</v>
      </c>
      <c r="E22" s="26">
        <f>D22/4*100</f>
        <v>99.002324999999999</v>
      </c>
      <c r="G22" s="48"/>
      <c r="H22" s="3" t="s">
        <v>100</v>
      </c>
      <c r="I22" s="34">
        <v>6.8099999999999996E-4</v>
      </c>
      <c r="J22" s="28">
        <v>3.874266</v>
      </c>
      <c r="K22" s="26">
        <f>J22/4*100</f>
        <v>96.856650000000002</v>
      </c>
    </row>
    <row r="23" spans="1:13" x14ac:dyDescent="0.25">
      <c r="A23" s="48"/>
      <c r="B23" s="3" t="s">
        <v>124</v>
      </c>
      <c r="C23" s="34">
        <v>1.5510000000000001E-3</v>
      </c>
      <c r="D23" s="27">
        <v>15.040986</v>
      </c>
      <c r="E23" s="26">
        <f>D23/15*100</f>
        <v>100.27324</v>
      </c>
      <c r="G23" s="48"/>
      <c r="H23" s="3" t="s">
        <v>124</v>
      </c>
      <c r="I23" s="34">
        <v>-3.5100000000000002E-4</v>
      </c>
      <c r="J23" s="27">
        <v>14.792077000000001</v>
      </c>
      <c r="K23" s="26">
        <f>J23/15*100</f>
        <v>98.613846666666674</v>
      </c>
    </row>
    <row r="24" spans="1:13" x14ac:dyDescent="0.25">
      <c r="A24" s="74"/>
      <c r="B24" s="3"/>
      <c r="C24" s="34"/>
      <c r="D24" s="27"/>
      <c r="E24" s="26"/>
    </row>
    <row r="25" spans="1:13" x14ac:dyDescent="0.25">
      <c r="A25" s="143">
        <v>40450</v>
      </c>
      <c r="B25" s="97" t="s">
        <v>131</v>
      </c>
      <c r="C25" s="34">
        <v>-4.3439999999999998E-3</v>
      </c>
      <c r="D25" s="27">
        <v>14.317465</v>
      </c>
      <c r="E25" s="26">
        <f>D25/15*100</f>
        <v>95.449766666666676</v>
      </c>
      <c r="G25" s="143"/>
      <c r="H25" s="97"/>
      <c r="I25" s="34"/>
      <c r="J25" s="27"/>
      <c r="K25" s="26"/>
      <c r="M25" s="65"/>
    </row>
    <row r="26" spans="1:13" x14ac:dyDescent="0.25">
      <c r="A26" s="48" t="s">
        <v>39</v>
      </c>
      <c r="B26" s="3" t="s">
        <v>101</v>
      </c>
      <c r="C26" s="34">
        <v>-2.2852999999999998E-2</v>
      </c>
      <c r="D26" s="26">
        <v>196.312341</v>
      </c>
      <c r="E26" s="26">
        <f>D26/200*100</f>
        <v>98.156170500000002</v>
      </c>
      <c r="G26" s="146"/>
      <c r="H26" s="3"/>
      <c r="I26" s="34"/>
      <c r="J26" s="26"/>
      <c r="K26" s="26"/>
    </row>
    <row r="27" spans="1:13" ht="12.75" customHeight="1" x14ac:dyDescent="0.25">
      <c r="A27" s="48"/>
      <c r="B27" s="3" t="s">
        <v>100</v>
      </c>
      <c r="C27" s="34">
        <v>-4.3399999999999998E-4</v>
      </c>
      <c r="D27" s="28">
        <v>3.8198120000000002</v>
      </c>
      <c r="E27" s="26">
        <f>D27/4*100</f>
        <v>95.4953</v>
      </c>
      <c r="G27" s="48"/>
      <c r="H27" s="3"/>
      <c r="I27" s="34"/>
      <c r="J27" s="28"/>
      <c r="K27" s="26"/>
    </row>
    <row r="28" spans="1:13" x14ac:dyDescent="0.25">
      <c r="A28" s="48"/>
      <c r="B28" s="3" t="s">
        <v>124</v>
      </c>
      <c r="C28" s="34">
        <v>-1.366E-3</v>
      </c>
      <c r="D28" s="27">
        <v>14.687822000000001</v>
      </c>
      <c r="E28" s="26">
        <f>D28/15*100</f>
        <v>97.918813333333333</v>
      </c>
      <c r="G28" s="48"/>
      <c r="H28" s="3"/>
      <c r="I28" s="34"/>
      <c r="J28" s="27"/>
      <c r="K28" s="26"/>
    </row>
    <row r="29" spans="1:13" x14ac:dyDescent="0.25">
      <c r="A29" s="48"/>
      <c r="B29" s="3"/>
      <c r="C29" s="34"/>
      <c r="D29" s="26"/>
      <c r="E29" s="26"/>
      <c r="G29" s="48"/>
      <c r="H29" s="3"/>
      <c r="I29" s="34"/>
      <c r="J29" s="26"/>
      <c r="K29" s="26"/>
    </row>
    <row r="30" spans="1:13" x14ac:dyDescent="0.25">
      <c r="A30" s="143">
        <v>40450</v>
      </c>
      <c r="B30" s="97" t="s">
        <v>131</v>
      </c>
      <c r="C30" s="34">
        <v>1.7340000000000001E-3</v>
      </c>
      <c r="D30" s="27">
        <v>14.51229</v>
      </c>
      <c r="E30" s="26">
        <f>D30/15*100</f>
        <v>96.748599999999996</v>
      </c>
      <c r="G30" s="99"/>
      <c r="H30" s="97"/>
      <c r="I30" s="34"/>
      <c r="J30" s="27"/>
      <c r="K30" s="26"/>
    </row>
    <row r="31" spans="1:13" x14ac:dyDescent="0.25">
      <c r="A31" s="48" t="s">
        <v>40</v>
      </c>
      <c r="B31" s="3" t="s">
        <v>101</v>
      </c>
      <c r="C31" s="34">
        <v>5.0470000000000003E-3</v>
      </c>
      <c r="D31" s="26">
        <v>199.273427</v>
      </c>
      <c r="E31" s="26">
        <f>D31/200*100</f>
        <v>99.636713499999999</v>
      </c>
      <c r="G31" s="48"/>
      <c r="H31" s="3"/>
      <c r="I31" s="34"/>
      <c r="J31" s="26"/>
      <c r="K31" s="26"/>
    </row>
    <row r="32" spans="1:13" x14ac:dyDescent="0.25">
      <c r="A32" s="48"/>
      <c r="B32" s="3" t="s">
        <v>100</v>
      </c>
      <c r="C32" s="34">
        <v>5.5599999999999996E-4</v>
      </c>
      <c r="D32" s="28">
        <v>3.954914</v>
      </c>
      <c r="E32" s="26">
        <f>D32/4*100</f>
        <v>98.87285</v>
      </c>
      <c r="G32" s="48"/>
      <c r="H32" s="3"/>
      <c r="I32" s="34"/>
      <c r="J32" s="28"/>
      <c r="K32" s="26"/>
    </row>
    <row r="33" spans="1:11" x14ac:dyDescent="0.25">
      <c r="A33" s="48"/>
      <c r="B33" s="3" t="s">
        <v>124</v>
      </c>
      <c r="C33" s="34">
        <v>1.841E-3</v>
      </c>
      <c r="D33" s="27">
        <v>14.960281999999999</v>
      </c>
      <c r="E33" s="26">
        <f>D33/15*100</f>
        <v>99.735213333333334</v>
      </c>
      <c r="G33" s="48"/>
      <c r="H33" s="3"/>
      <c r="I33" s="34"/>
      <c r="J33" s="27"/>
      <c r="K33" s="26"/>
    </row>
    <row r="34" spans="1:11" x14ac:dyDescent="0.25">
      <c r="A34" s="48"/>
      <c r="B34" s="3"/>
      <c r="C34" s="34"/>
      <c r="D34" s="28"/>
      <c r="E34" s="26"/>
      <c r="G34" s="48"/>
      <c r="H34" s="3"/>
      <c r="I34" s="34"/>
      <c r="J34" s="28"/>
      <c r="K34" s="26"/>
    </row>
    <row r="35" spans="1:11" x14ac:dyDescent="0.25">
      <c r="A35" s="143">
        <v>40450</v>
      </c>
      <c r="B35" s="97" t="s">
        <v>131</v>
      </c>
      <c r="C35" s="34">
        <v>1.95E-4</v>
      </c>
      <c r="D35" s="27">
        <v>14.367210999999999</v>
      </c>
      <c r="E35" s="26">
        <f>D35/15*100</f>
        <v>95.781406666666655</v>
      </c>
      <c r="G35" s="74"/>
      <c r="H35" s="3"/>
      <c r="I35" s="34"/>
      <c r="J35" s="27"/>
      <c r="K35" s="26"/>
    </row>
    <row r="36" spans="1:11" x14ac:dyDescent="0.25">
      <c r="A36" s="48" t="s">
        <v>41</v>
      </c>
      <c r="B36" s="3" t="s">
        <v>101</v>
      </c>
      <c r="C36" s="34">
        <v>-7.208E-3</v>
      </c>
      <c r="D36" s="26">
        <v>197.34025500000001</v>
      </c>
      <c r="E36" s="26">
        <f>D36/200*100</f>
        <v>98.670127500000007</v>
      </c>
      <c r="G36" s="48"/>
      <c r="H36" s="3"/>
      <c r="I36" s="34"/>
      <c r="J36" s="26"/>
      <c r="K36" s="26"/>
    </row>
    <row r="37" spans="1:11" x14ac:dyDescent="0.25">
      <c r="A37" s="48"/>
      <c r="B37" s="3" t="s">
        <v>100</v>
      </c>
      <c r="C37" s="34">
        <v>-1.08E-4</v>
      </c>
      <c r="D37" s="28">
        <v>3.9182399999999999</v>
      </c>
      <c r="E37" s="26">
        <f>D37/4*100</f>
        <v>97.956000000000003</v>
      </c>
      <c r="G37" s="48"/>
      <c r="H37" s="3"/>
      <c r="I37" s="34"/>
      <c r="J37" s="28"/>
      <c r="K37" s="26"/>
    </row>
    <row r="38" spans="1:11" x14ac:dyDescent="0.25">
      <c r="A38" s="48"/>
      <c r="B38" s="3" t="s">
        <v>124</v>
      </c>
      <c r="C38" s="34">
        <v>-1.671E-3</v>
      </c>
      <c r="D38" s="27">
        <v>14.727622999999999</v>
      </c>
      <c r="E38" s="26">
        <f>D38/15*100</f>
        <v>98.184153333333342</v>
      </c>
      <c r="G38" s="48"/>
      <c r="H38" s="3"/>
      <c r="I38" s="34"/>
      <c r="J38" s="28"/>
      <c r="K38" s="26"/>
    </row>
    <row r="39" spans="1:11" x14ac:dyDescent="0.25">
      <c r="B39" s="3"/>
      <c r="C39" s="34"/>
      <c r="D39" s="28"/>
      <c r="E39" s="26"/>
      <c r="H39" s="3"/>
      <c r="I39" s="34"/>
      <c r="J39" s="28"/>
      <c r="K39" s="26"/>
    </row>
    <row r="40" spans="1:11" x14ac:dyDescent="0.25">
      <c r="A40" s="143">
        <v>40450</v>
      </c>
      <c r="B40" s="97" t="s">
        <v>131</v>
      </c>
      <c r="C40" s="34">
        <v>1.74E-4</v>
      </c>
      <c r="D40" s="27">
        <v>14.472912000000001</v>
      </c>
      <c r="E40" s="26">
        <f>D40/15*100</f>
        <v>96.486080000000001</v>
      </c>
      <c r="G40" s="74"/>
      <c r="H40" s="3"/>
      <c r="I40" s="34"/>
      <c r="J40" s="27"/>
      <c r="K40" s="26"/>
    </row>
    <row r="41" spans="1:11" x14ac:dyDescent="0.25">
      <c r="A41" s="48" t="s">
        <v>45</v>
      </c>
      <c r="B41" s="3" t="s">
        <v>101</v>
      </c>
      <c r="C41" s="34">
        <v>-1.4038999999999999E-2</v>
      </c>
      <c r="D41" s="26">
        <v>196.92684700000001</v>
      </c>
      <c r="E41" s="26">
        <f>D41/200*100</f>
        <v>98.463423500000005</v>
      </c>
      <c r="G41" s="48"/>
      <c r="H41" s="3"/>
      <c r="I41" s="34"/>
      <c r="J41" s="26"/>
      <c r="K41" s="26"/>
    </row>
    <row r="42" spans="1:11" x14ac:dyDescent="0.25">
      <c r="A42" s="48"/>
      <c r="B42" s="3" t="s">
        <v>100</v>
      </c>
      <c r="C42" s="34">
        <v>4.3000000000000002E-5</v>
      </c>
      <c r="D42" s="28">
        <v>3.8819309999999998</v>
      </c>
      <c r="E42" s="26">
        <f>D42/4*100</f>
        <v>97.04827499999999</v>
      </c>
      <c r="G42" s="48"/>
      <c r="H42" s="3"/>
      <c r="I42" s="34"/>
      <c r="J42" s="28"/>
      <c r="K42" s="26"/>
    </row>
    <row r="43" spans="1:11" x14ac:dyDescent="0.25">
      <c r="A43" s="48"/>
      <c r="B43" s="3" t="s">
        <v>124</v>
      </c>
      <c r="C43" s="34">
        <v>-1.248E-3</v>
      </c>
      <c r="D43" s="27">
        <v>14.646031000000001</v>
      </c>
      <c r="E43" s="26">
        <f>D43/15*100</f>
        <v>97.640206666666671</v>
      </c>
      <c r="G43" s="48"/>
      <c r="H43" s="3"/>
      <c r="I43" s="34"/>
      <c r="J43" s="28"/>
      <c r="K43" s="26"/>
    </row>
    <row r="44" spans="1:11" x14ac:dyDescent="0.25">
      <c r="A44" s="74"/>
      <c r="B44" s="3"/>
      <c r="C44" s="34"/>
      <c r="D44" s="27"/>
      <c r="E44" s="26"/>
      <c r="G44" s="74"/>
      <c r="H44" s="3"/>
      <c r="I44" s="34"/>
      <c r="J44" s="27"/>
      <c r="K44" s="26"/>
    </row>
    <row r="45" spans="1:11" x14ac:dyDescent="0.25">
      <c r="A45" s="143">
        <v>40450</v>
      </c>
      <c r="B45" s="97" t="s">
        <v>131</v>
      </c>
      <c r="C45" s="34">
        <v>5.6899999999999995E-4</v>
      </c>
      <c r="D45" s="27">
        <v>14.95491</v>
      </c>
      <c r="E45" s="26">
        <f>D45/15*100</f>
        <v>99.699400000000011</v>
      </c>
      <c r="G45" s="74"/>
      <c r="H45" s="3"/>
      <c r="I45" s="34"/>
      <c r="J45" s="27"/>
      <c r="K45" s="26"/>
    </row>
    <row r="46" spans="1:11" x14ac:dyDescent="0.25">
      <c r="A46" s="48" t="s">
        <v>109</v>
      </c>
      <c r="B46" s="3" t="s">
        <v>101</v>
      </c>
      <c r="C46" s="34">
        <v>-9.665E-3</v>
      </c>
      <c r="D46" s="26">
        <v>202.50551899999999</v>
      </c>
      <c r="E46" s="26">
        <f>D46/200*100</f>
        <v>101.2527595</v>
      </c>
      <c r="G46" s="48"/>
      <c r="H46" s="3"/>
      <c r="I46" s="34"/>
      <c r="J46" s="26"/>
      <c r="K46" s="26"/>
    </row>
    <row r="47" spans="1:11" x14ac:dyDescent="0.25">
      <c r="A47" s="48"/>
      <c r="B47" s="3" t="s">
        <v>100</v>
      </c>
      <c r="C47" s="34">
        <v>4.17E-4</v>
      </c>
      <c r="D47" s="28">
        <v>4.0265029999999999</v>
      </c>
      <c r="E47" s="26">
        <f>D47/4*100</f>
        <v>100.662575</v>
      </c>
      <c r="G47" s="48"/>
      <c r="H47" s="3"/>
      <c r="I47" s="34"/>
      <c r="J47" s="28"/>
      <c r="K47" s="26"/>
    </row>
    <row r="48" spans="1:11" x14ac:dyDescent="0.25">
      <c r="A48" s="48"/>
      <c r="B48" s="3" t="s">
        <v>124</v>
      </c>
      <c r="C48" s="34">
        <v>2.0939999999999999E-3</v>
      </c>
      <c r="D48" s="27">
        <v>15.166003999999999</v>
      </c>
      <c r="E48" s="26">
        <f>D48/15*100</f>
        <v>101.10669333333333</v>
      </c>
      <c r="G48" s="48"/>
      <c r="H48" s="3"/>
      <c r="I48" s="34"/>
      <c r="J48" s="28"/>
      <c r="K48" s="26"/>
    </row>
    <row r="49" spans="1:11" x14ac:dyDescent="0.25">
      <c r="A49" s="4"/>
      <c r="B49" s="4"/>
      <c r="C49" s="4"/>
      <c r="D49" s="4"/>
      <c r="E49" s="4"/>
      <c r="G49" s="4"/>
      <c r="H49" s="4"/>
      <c r="I49" s="4"/>
      <c r="J49" s="4"/>
      <c r="K49" s="4"/>
    </row>
    <row r="50" spans="1:11" x14ac:dyDescent="0.25">
      <c r="H50" s="3"/>
      <c r="I50" s="34"/>
      <c r="J50" s="27"/>
      <c r="K50" s="26"/>
    </row>
    <row r="51" spans="1:11" ht="14.5" x14ac:dyDescent="0.25">
      <c r="A51" s="13" t="s">
        <v>42</v>
      </c>
      <c r="H51" s="3"/>
      <c r="I51" s="34"/>
      <c r="J51" s="28"/>
      <c r="K51" s="26"/>
    </row>
    <row r="52" spans="1:11" x14ac:dyDescent="0.25">
      <c r="A52" s="37" t="s">
        <v>98</v>
      </c>
      <c r="H52" s="3"/>
      <c r="I52" s="34"/>
      <c r="J52" s="27"/>
      <c r="K52" s="26"/>
    </row>
    <row r="53" spans="1:11" ht="14.5" x14ac:dyDescent="0.25">
      <c r="A53" s="13" t="s">
        <v>43</v>
      </c>
      <c r="H53" s="3"/>
      <c r="I53" s="34"/>
      <c r="J53" s="27"/>
      <c r="K53" s="26"/>
    </row>
    <row r="54" spans="1:11" ht="14.5" x14ac:dyDescent="0.25">
      <c r="A54" s="13" t="s">
        <v>44</v>
      </c>
      <c r="H54" s="3"/>
      <c r="I54" s="34"/>
      <c r="J54" s="26"/>
      <c r="K54" s="26"/>
    </row>
    <row r="55" spans="1:11" ht="14.5" x14ac:dyDescent="0.25">
      <c r="A55" t="s">
        <v>137</v>
      </c>
      <c r="G55" s="13"/>
      <c r="H55" s="3"/>
      <c r="I55" s="34"/>
      <c r="J55" s="28"/>
      <c r="K55" s="26"/>
    </row>
    <row r="56" spans="1:11" x14ac:dyDescent="0.25">
      <c r="H56" s="3"/>
      <c r="I56" s="34"/>
      <c r="J56" s="27"/>
      <c r="K56" s="26"/>
    </row>
    <row r="57" spans="1:11" x14ac:dyDescent="0.25">
      <c r="G57" s="74"/>
      <c r="H57" s="3"/>
      <c r="I57" s="34"/>
      <c r="J57" s="28"/>
      <c r="K57" s="26"/>
    </row>
    <row r="58" spans="1:11" x14ac:dyDescent="0.25">
      <c r="G58" s="48"/>
      <c r="H58" s="3"/>
      <c r="I58" s="34"/>
      <c r="J58" s="27"/>
      <c r="K58" s="26"/>
    </row>
    <row r="59" spans="1:11" x14ac:dyDescent="0.25">
      <c r="G59" s="48"/>
      <c r="H59" s="3"/>
      <c r="I59" s="34"/>
      <c r="J59" s="27"/>
      <c r="K59" s="26"/>
    </row>
    <row r="60" spans="1:11" x14ac:dyDescent="0.25">
      <c r="G60" s="48"/>
      <c r="H60" s="3"/>
      <c r="I60" s="34"/>
      <c r="J60" s="26"/>
      <c r="K60" s="26"/>
    </row>
    <row r="61" spans="1:11" x14ac:dyDescent="0.25">
      <c r="H61" s="3"/>
      <c r="I61" s="34"/>
      <c r="J61" s="28"/>
      <c r="K61" s="26"/>
    </row>
    <row r="62" spans="1:11" x14ac:dyDescent="0.25">
      <c r="G62" s="74"/>
      <c r="H62" s="3"/>
      <c r="I62" s="34"/>
      <c r="J62" s="27"/>
      <c r="K62" s="26"/>
    </row>
    <row r="65" spans="7:11" ht="14.5" x14ac:dyDescent="0.25">
      <c r="G65" s="13"/>
    </row>
    <row r="66" spans="7:11" x14ac:dyDescent="0.25">
      <c r="G66" s="37"/>
    </row>
    <row r="67" spans="7:11" ht="14.5" x14ac:dyDescent="0.25">
      <c r="G67" s="13"/>
    </row>
    <row r="68" spans="7:11" ht="14.5" x14ac:dyDescent="0.25">
      <c r="G68" s="13"/>
    </row>
    <row r="69" spans="7:11" ht="14.5" x14ac:dyDescent="0.25">
      <c r="K69" s="13"/>
    </row>
    <row r="70" spans="7:11" ht="14.5" x14ac:dyDescent="0.25">
      <c r="G70" s="13"/>
      <c r="H70" s="10"/>
      <c r="I70" s="70"/>
      <c r="J70" s="71"/>
      <c r="K70" s="36"/>
    </row>
    <row r="71" spans="7:11" x14ac:dyDescent="0.25">
      <c r="H71" s="10"/>
      <c r="I71" s="70"/>
      <c r="J71" s="71"/>
      <c r="K71" s="36"/>
    </row>
    <row r="72" spans="7:11" x14ac:dyDescent="0.25">
      <c r="H72" s="10"/>
      <c r="I72" s="70"/>
      <c r="J72" s="71"/>
      <c r="K72" s="36"/>
    </row>
    <row r="73" spans="7:11" x14ac:dyDescent="0.25">
      <c r="H73" s="10"/>
      <c r="I73" s="70"/>
      <c r="J73" s="71"/>
      <c r="K73" s="36"/>
    </row>
    <row r="74" spans="7:11" x14ac:dyDescent="0.25">
      <c r="H74" s="10"/>
      <c r="I74" s="70"/>
      <c r="J74" s="71"/>
      <c r="K74" s="36"/>
    </row>
    <row r="75" spans="7:11" x14ac:dyDescent="0.25">
      <c r="H75" s="10"/>
      <c r="I75" s="70"/>
      <c r="J75" s="71"/>
      <c r="K75" s="36"/>
    </row>
    <row r="76" spans="7:11" x14ac:dyDescent="0.25">
      <c r="H76" s="10"/>
      <c r="I76" s="70"/>
      <c r="J76" s="72"/>
      <c r="K76" s="36"/>
    </row>
    <row r="77" spans="7:11" x14ac:dyDescent="0.25">
      <c r="H77" s="10"/>
      <c r="I77" s="70"/>
      <c r="J77" s="72"/>
      <c r="K77" s="36"/>
    </row>
    <row r="78" spans="7:11" x14ac:dyDescent="0.25">
      <c r="H78" s="3"/>
      <c r="I78" s="34"/>
      <c r="J78" s="26"/>
      <c r="K78" s="36"/>
    </row>
    <row r="79" spans="7:11" x14ac:dyDescent="0.25">
      <c r="H79" s="10"/>
      <c r="I79" s="9"/>
      <c r="J79" s="9"/>
      <c r="K79" s="26"/>
    </row>
    <row r="80" spans="7:11" x14ac:dyDescent="0.25">
      <c r="K80" s="36"/>
    </row>
  </sheetData>
  <phoneticPr fontId="35" type="noConversion"/>
  <pageMargins left="0.91" right="0.28999999999999998" top="0.45" bottom="0.31" header="0.35" footer="0.27"/>
  <pageSetup firstPageNumber="31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A2" sqref="A2"/>
    </sheetView>
  </sheetViews>
  <sheetFormatPr defaultRowHeight="12.5" x14ac:dyDescent="0.25"/>
  <cols>
    <col min="1" max="1" width="8.81640625" customWidth="1"/>
    <col min="2" max="2" width="7.26953125" customWidth="1"/>
    <col min="4" max="4" width="8.7265625" customWidth="1"/>
    <col min="5" max="5" width="9.7265625" customWidth="1"/>
    <col min="6" max="6" width="3.453125" customWidth="1"/>
    <col min="7" max="7" width="8.81640625" customWidth="1"/>
    <col min="8" max="8" width="8" customWidth="1"/>
    <col min="9" max="9" width="9.7265625" customWidth="1"/>
    <col min="12" max="12" width="9.1796875" hidden="1" customWidth="1"/>
  </cols>
  <sheetData>
    <row r="1" spans="1:13" ht="15.5" x14ac:dyDescent="0.35">
      <c r="A1" s="2" t="s">
        <v>610</v>
      </c>
    </row>
    <row r="2" spans="1:13" ht="15.5" x14ac:dyDescent="0.35">
      <c r="B2" s="2" t="s">
        <v>611</v>
      </c>
      <c r="M2" s="65"/>
    </row>
    <row r="3" spans="1:13" ht="15.5" x14ac:dyDescent="0.35">
      <c r="B3" s="2" t="s">
        <v>609</v>
      </c>
    </row>
    <row r="4" spans="1:13" ht="15.5" x14ac:dyDescent="0.35">
      <c r="B4" s="2" t="s">
        <v>605</v>
      </c>
      <c r="G4" s="9"/>
      <c r="H4" s="9"/>
      <c r="I4" s="9"/>
      <c r="J4" s="9"/>
      <c r="K4" s="9"/>
      <c r="L4" s="9"/>
      <c r="M4" s="85"/>
    </row>
    <row r="5" spans="1:13" ht="15.5" x14ac:dyDescent="0.35">
      <c r="B5" s="2"/>
      <c r="G5" s="9"/>
      <c r="H5" s="9"/>
      <c r="I5" s="9"/>
      <c r="J5" s="9"/>
      <c r="K5" s="9"/>
      <c r="L5" s="9"/>
      <c r="M5" s="85"/>
    </row>
    <row r="6" spans="1:13" x14ac:dyDescent="0.25">
      <c r="A6" s="12"/>
      <c r="B6" s="12"/>
      <c r="C6" s="12"/>
      <c r="D6" s="12"/>
      <c r="E6" s="3" t="s">
        <v>32</v>
      </c>
      <c r="G6" s="12"/>
      <c r="H6" s="12"/>
      <c r="I6" s="12"/>
      <c r="J6" s="12"/>
      <c r="K6" s="3" t="s">
        <v>32</v>
      </c>
      <c r="L6" s="9"/>
      <c r="M6" s="9"/>
    </row>
    <row r="7" spans="1:13" ht="14.5" x14ac:dyDescent="0.25">
      <c r="A7" s="3" t="s">
        <v>18</v>
      </c>
      <c r="B7" s="3" t="s">
        <v>1</v>
      </c>
      <c r="C7" s="3" t="s">
        <v>33</v>
      </c>
      <c r="D7" s="3" t="s">
        <v>34</v>
      </c>
      <c r="E7" s="3" t="s">
        <v>35</v>
      </c>
      <c r="G7" s="3" t="s">
        <v>18</v>
      </c>
      <c r="H7" s="3" t="s">
        <v>1</v>
      </c>
      <c r="I7" s="3" t="s">
        <v>33</v>
      </c>
      <c r="J7" s="3" t="s">
        <v>34</v>
      </c>
      <c r="K7" s="3" t="s">
        <v>35</v>
      </c>
      <c r="L7" s="9"/>
      <c r="M7" s="9"/>
    </row>
    <row r="8" spans="1:13" x14ac:dyDescent="0.25">
      <c r="A8" s="4"/>
      <c r="B8" s="4"/>
      <c r="C8" s="4"/>
      <c r="D8" s="4"/>
      <c r="E8" s="4"/>
      <c r="G8" s="4"/>
      <c r="H8" s="4"/>
      <c r="I8" s="4"/>
      <c r="J8" s="4"/>
      <c r="K8" s="4"/>
      <c r="L8" s="9"/>
      <c r="M8" s="9"/>
    </row>
    <row r="9" spans="1:13" x14ac:dyDescent="0.25">
      <c r="A9" s="9"/>
      <c r="B9" s="9"/>
      <c r="C9" s="9"/>
      <c r="D9" s="9"/>
      <c r="E9" s="9"/>
      <c r="G9" s="9"/>
      <c r="H9" s="9"/>
      <c r="I9" s="9"/>
      <c r="J9" s="9"/>
      <c r="K9" s="9"/>
      <c r="L9" s="9"/>
      <c r="M9" s="9"/>
    </row>
    <row r="10" spans="1:13" x14ac:dyDescent="0.25">
      <c r="A10" s="143">
        <v>40465</v>
      </c>
      <c r="B10" s="97" t="s">
        <v>131</v>
      </c>
      <c r="C10" s="34">
        <v>1.067E-3</v>
      </c>
      <c r="D10" s="27">
        <v>14.817216</v>
      </c>
      <c r="E10" s="26">
        <f>D10/15*100</f>
        <v>98.781440000000003</v>
      </c>
      <c r="G10" s="143">
        <v>40465</v>
      </c>
      <c r="H10" s="97" t="s">
        <v>131</v>
      </c>
      <c r="I10" s="34">
        <v>4.73E-4</v>
      </c>
      <c r="J10" s="27">
        <v>15.007968</v>
      </c>
      <c r="K10" s="26">
        <f>J10/15*100</f>
        <v>100.05311999999999</v>
      </c>
      <c r="L10" s="9"/>
      <c r="M10" s="9"/>
    </row>
    <row r="11" spans="1:13" x14ac:dyDescent="0.25">
      <c r="A11" s="48" t="s">
        <v>36</v>
      </c>
      <c r="B11" s="3" t="s">
        <v>101</v>
      </c>
      <c r="C11" s="34">
        <v>-1.0240000000000001E-2</v>
      </c>
      <c r="D11" s="26">
        <v>202.91407799999999</v>
      </c>
      <c r="E11" s="26">
        <f>D11/200*100</f>
        <v>101.45703900000001</v>
      </c>
      <c r="G11" s="48" t="s">
        <v>128</v>
      </c>
      <c r="H11" s="3" t="s">
        <v>101</v>
      </c>
      <c r="I11" s="34">
        <v>-1.2834999999999999E-2</v>
      </c>
      <c r="J11" s="26">
        <v>202.51466300000001</v>
      </c>
      <c r="K11" s="26">
        <f>J11/200*100</f>
        <v>101.25733150000001</v>
      </c>
      <c r="L11" s="9"/>
      <c r="M11" s="9"/>
    </row>
    <row r="12" spans="1:13" x14ac:dyDescent="0.25">
      <c r="A12" s="48"/>
      <c r="B12" s="3" t="s">
        <v>100</v>
      </c>
      <c r="C12" s="34">
        <v>3.8000000000000002E-5</v>
      </c>
      <c r="D12" s="28">
        <v>4.0320710000000002</v>
      </c>
      <c r="E12" s="26">
        <f>D12/4*100</f>
        <v>100.80177500000001</v>
      </c>
      <c r="G12" s="48"/>
      <c r="H12" s="3" t="s">
        <v>100</v>
      </c>
      <c r="I12" s="34">
        <v>2.7999999999999998E-4</v>
      </c>
      <c r="J12" s="28">
        <v>3.9052389999999999</v>
      </c>
      <c r="K12" s="26">
        <f>J12/4*100</f>
        <v>97.630974999999992</v>
      </c>
      <c r="L12" s="9"/>
      <c r="M12" s="9"/>
    </row>
    <row r="13" spans="1:13" x14ac:dyDescent="0.25">
      <c r="A13" s="48"/>
      <c r="B13" s="3" t="s">
        <v>124</v>
      </c>
      <c r="C13" s="34">
        <v>2.356E-3</v>
      </c>
      <c r="D13" s="27">
        <v>15.166065</v>
      </c>
      <c r="E13" s="26">
        <f>D13/15*100</f>
        <v>101.1071</v>
      </c>
      <c r="G13" s="48"/>
      <c r="H13" s="3" t="s">
        <v>124</v>
      </c>
      <c r="I13" s="34">
        <v>1.702E-3</v>
      </c>
      <c r="J13" s="27">
        <v>14.747493</v>
      </c>
      <c r="K13" s="26">
        <f>J13/15*100</f>
        <v>98.31662</v>
      </c>
      <c r="L13" s="9"/>
      <c r="M13" s="9"/>
    </row>
    <row r="14" spans="1:13" x14ac:dyDescent="0.25">
      <c r="A14" s="74"/>
      <c r="B14" s="3"/>
      <c r="C14" s="34"/>
      <c r="D14" s="28"/>
      <c r="E14" s="26"/>
      <c r="G14" s="74"/>
      <c r="H14" s="3"/>
      <c r="I14" s="34"/>
      <c r="J14" s="28"/>
      <c r="K14" s="26"/>
      <c r="L14" s="9"/>
      <c r="M14" s="9"/>
    </row>
    <row r="15" spans="1:13" x14ac:dyDescent="0.25">
      <c r="A15" s="143">
        <v>40465</v>
      </c>
      <c r="B15" s="97" t="s">
        <v>131</v>
      </c>
      <c r="C15" s="34">
        <v>8.1700000000000002E-4</v>
      </c>
      <c r="D15" s="27">
        <v>14.756735000000001</v>
      </c>
      <c r="E15" s="26">
        <f>D15/15*100</f>
        <v>98.378233333333341</v>
      </c>
      <c r="G15" s="143">
        <v>40465</v>
      </c>
      <c r="H15" s="97" t="s">
        <v>131</v>
      </c>
      <c r="I15" s="34">
        <v>4.6299999999999998E-4</v>
      </c>
      <c r="J15" s="27">
        <v>14.907978</v>
      </c>
      <c r="K15" s="26">
        <f>J15/15*100</f>
        <v>99.386520000000004</v>
      </c>
      <c r="L15" s="9"/>
      <c r="M15" s="9"/>
    </row>
    <row r="16" spans="1:13" x14ac:dyDescent="0.25">
      <c r="A16" s="48" t="s">
        <v>37</v>
      </c>
      <c r="B16" s="3" t="s">
        <v>101</v>
      </c>
      <c r="C16" s="34">
        <v>-2.1283E-2</v>
      </c>
      <c r="D16" s="26">
        <v>202.005842</v>
      </c>
      <c r="E16" s="26">
        <f>D16/200*100</f>
        <v>101.00292099999999</v>
      </c>
      <c r="G16" s="106" t="s">
        <v>270</v>
      </c>
      <c r="H16" s="3" t="s">
        <v>101</v>
      </c>
      <c r="I16" s="34">
        <v>-1.9754000000000001E-2</v>
      </c>
      <c r="J16" s="26">
        <v>200.78448299999999</v>
      </c>
      <c r="K16" s="26">
        <f>J16/200*100</f>
        <v>100.39224149999998</v>
      </c>
      <c r="L16" s="9"/>
      <c r="M16" s="9"/>
    </row>
    <row r="17" spans="1:13" x14ac:dyDescent="0.25">
      <c r="A17" s="48"/>
      <c r="B17" s="3" t="s">
        <v>100</v>
      </c>
      <c r="C17" s="34">
        <v>1.7799999999999999E-4</v>
      </c>
      <c r="D17" s="28">
        <v>4.0138249999999998</v>
      </c>
      <c r="E17" s="26">
        <f>D17/4*100</f>
        <v>100.345625</v>
      </c>
      <c r="G17" s="48"/>
      <c r="H17" s="3" t="s">
        <v>100</v>
      </c>
      <c r="I17" s="34">
        <v>5.1599999999999997E-4</v>
      </c>
      <c r="J17" s="28">
        <v>3.882959</v>
      </c>
      <c r="K17" s="26">
        <f>J17/4*100</f>
        <v>97.073975000000004</v>
      </c>
      <c r="L17" s="9"/>
      <c r="M17" s="9"/>
    </row>
    <row r="18" spans="1:13" x14ac:dyDescent="0.25">
      <c r="A18" s="48"/>
      <c r="B18" s="3" t="s">
        <v>124</v>
      </c>
      <c r="C18" s="34">
        <v>-5.5000000000000002E-5</v>
      </c>
      <c r="D18" s="27">
        <v>14.994232</v>
      </c>
      <c r="E18" s="26">
        <f>D18/15*100</f>
        <v>99.961546666666663</v>
      </c>
      <c r="G18" s="48"/>
      <c r="H18" s="3" t="s">
        <v>124</v>
      </c>
      <c r="I18" s="34">
        <v>2.8400000000000002E-4</v>
      </c>
      <c r="J18" s="27">
        <v>14.830155</v>
      </c>
      <c r="K18" s="26">
        <f>J18/15*100</f>
        <v>98.867699999999985</v>
      </c>
      <c r="L18" s="9"/>
      <c r="M18" s="9"/>
    </row>
    <row r="19" spans="1:13" x14ac:dyDescent="0.25">
      <c r="A19" s="74"/>
      <c r="B19" s="3"/>
      <c r="C19" s="34"/>
      <c r="D19" s="28"/>
      <c r="E19" s="26"/>
      <c r="L19" s="9"/>
      <c r="M19" s="9"/>
    </row>
    <row r="20" spans="1:13" x14ac:dyDescent="0.25">
      <c r="A20" s="143">
        <v>40465</v>
      </c>
      <c r="B20" s="97" t="s">
        <v>131</v>
      </c>
      <c r="C20" s="34">
        <v>1.885E-3</v>
      </c>
      <c r="D20" s="27">
        <v>14.705679</v>
      </c>
      <c r="E20" s="26">
        <f>D20/15*100</f>
        <v>98.037859999999995</v>
      </c>
      <c r="G20" s="143">
        <v>40465</v>
      </c>
      <c r="H20" s="97" t="s">
        <v>131</v>
      </c>
      <c r="I20" s="34">
        <v>1.1249999999999999E-3</v>
      </c>
      <c r="J20" s="27">
        <v>15.019584999999999</v>
      </c>
      <c r="K20" s="26">
        <f>J20/15*100</f>
        <v>100.13056666666667</v>
      </c>
    </row>
    <row r="21" spans="1:13" x14ac:dyDescent="0.25">
      <c r="A21" s="48" t="s">
        <v>38</v>
      </c>
      <c r="B21" s="3" t="s">
        <v>101</v>
      </c>
      <c r="C21" s="34">
        <v>-2.0729000000000001E-2</v>
      </c>
      <c r="D21" s="26">
        <v>201.796018</v>
      </c>
      <c r="E21" s="26">
        <f>D21/200*100</f>
        <v>100.89800900000002</v>
      </c>
      <c r="G21" s="106" t="s">
        <v>281</v>
      </c>
      <c r="H21" s="3" t="s">
        <v>101</v>
      </c>
      <c r="I21" s="34">
        <v>-1.8661000000000001E-2</v>
      </c>
      <c r="J21" s="26">
        <v>203.05225999999999</v>
      </c>
      <c r="K21" s="26">
        <f>J21/200*100</f>
        <v>101.52612999999999</v>
      </c>
    </row>
    <row r="22" spans="1:13" x14ac:dyDescent="0.25">
      <c r="A22" s="48"/>
      <c r="B22" s="3" t="s">
        <v>100</v>
      </c>
      <c r="C22" s="34">
        <v>2.1000000000000001E-4</v>
      </c>
      <c r="D22" s="28">
        <v>3.9345370000000002</v>
      </c>
      <c r="E22" s="26">
        <f>D22/4*100</f>
        <v>98.363425000000007</v>
      </c>
      <c r="G22" s="48"/>
      <c r="H22" s="3" t="s">
        <v>100</v>
      </c>
      <c r="I22" s="34">
        <v>7.1199999999999996E-4</v>
      </c>
      <c r="J22" s="28">
        <v>3.8928509999999998</v>
      </c>
      <c r="K22" s="26">
        <f>J22/4*100</f>
        <v>97.321275</v>
      </c>
    </row>
    <row r="23" spans="1:13" x14ac:dyDescent="0.25">
      <c r="A23" s="48"/>
      <c r="B23" s="3" t="s">
        <v>124</v>
      </c>
      <c r="C23" s="34">
        <v>-2.22E-4</v>
      </c>
      <c r="D23" s="27">
        <v>14.775798</v>
      </c>
      <c r="E23" s="26">
        <f>D23/15*100</f>
        <v>98.505319999999998</v>
      </c>
      <c r="G23" s="48"/>
      <c r="H23" s="3" t="s">
        <v>124</v>
      </c>
      <c r="I23" s="34">
        <v>-3.4400000000000001E-4</v>
      </c>
      <c r="J23" s="27">
        <v>14.697346</v>
      </c>
      <c r="K23" s="26">
        <f>J23/15*100</f>
        <v>97.982306666666659</v>
      </c>
    </row>
    <row r="24" spans="1:13" x14ac:dyDescent="0.25">
      <c r="A24" s="74"/>
      <c r="B24" s="3"/>
      <c r="C24" s="34"/>
      <c r="D24" s="27"/>
      <c r="E24" s="26"/>
    </row>
    <row r="25" spans="1:13" x14ac:dyDescent="0.25">
      <c r="A25" s="143">
        <v>40465</v>
      </c>
      <c r="B25" s="97" t="s">
        <v>131</v>
      </c>
      <c r="C25" s="34">
        <v>-3.6600000000000001E-4</v>
      </c>
      <c r="D25" s="27">
        <v>14.832572000000001</v>
      </c>
      <c r="E25" s="26">
        <f>D25/15*100</f>
        <v>98.883813333333336</v>
      </c>
      <c r="G25" s="143">
        <v>40465</v>
      </c>
      <c r="H25" s="97" t="s">
        <v>131</v>
      </c>
      <c r="I25" s="34">
        <v>-9.9700000000000006E-4</v>
      </c>
      <c r="J25" s="27">
        <v>14.483867999999999</v>
      </c>
      <c r="K25" s="26">
        <f>J25/15*100</f>
        <v>96.559119999999993</v>
      </c>
      <c r="M25" s="65"/>
    </row>
    <row r="26" spans="1:13" x14ac:dyDescent="0.25">
      <c r="A26" s="48" t="s">
        <v>39</v>
      </c>
      <c r="B26" s="3" t="s">
        <v>101</v>
      </c>
      <c r="C26" s="34">
        <v>-1.7277000000000001E-2</v>
      </c>
      <c r="D26" s="26">
        <v>200.13637499999999</v>
      </c>
      <c r="E26" s="26">
        <f>D26/200*100</f>
        <v>100.06818749999999</v>
      </c>
      <c r="G26" s="146" t="s">
        <v>296</v>
      </c>
      <c r="H26" s="3" t="s">
        <v>101</v>
      </c>
      <c r="I26" s="34">
        <v>-2.8851999999999999E-2</v>
      </c>
      <c r="J26" s="26">
        <v>198.327517</v>
      </c>
      <c r="K26" s="26">
        <f>J26/200*100</f>
        <v>99.1637585</v>
      </c>
    </row>
    <row r="27" spans="1:13" ht="12.75" customHeight="1" x14ac:dyDescent="0.25">
      <c r="A27" s="48"/>
      <c r="B27" s="3" t="s">
        <v>100</v>
      </c>
      <c r="C27" s="34">
        <v>-1.08E-4</v>
      </c>
      <c r="D27" s="28">
        <v>3.911632</v>
      </c>
      <c r="E27" s="26">
        <f>D27/4*100</f>
        <v>97.790800000000004</v>
      </c>
      <c r="G27" s="48"/>
      <c r="H27" s="3" t="s">
        <v>100</v>
      </c>
      <c r="I27" s="34">
        <v>6.1600000000000001E-4</v>
      </c>
      <c r="J27" s="28">
        <v>3.8441429999999999</v>
      </c>
      <c r="K27" s="26">
        <f>J27/4*100</f>
        <v>96.103574999999992</v>
      </c>
    </row>
    <row r="28" spans="1:13" x14ac:dyDescent="0.25">
      <c r="A28" s="48"/>
      <c r="B28" s="3" t="s">
        <v>124</v>
      </c>
      <c r="C28" s="34">
        <v>7.2400000000000003E-4</v>
      </c>
      <c r="D28" s="27">
        <v>14.615798</v>
      </c>
      <c r="E28" s="26">
        <f>D28/15*100</f>
        <v>97.438653333333335</v>
      </c>
      <c r="G28" s="48"/>
      <c r="H28" s="3" t="s">
        <v>124</v>
      </c>
      <c r="I28" s="34">
        <v>-8.1599999999999999E-4</v>
      </c>
      <c r="J28" s="27">
        <v>14.374651</v>
      </c>
      <c r="K28" s="26">
        <f>J28/15*100</f>
        <v>95.831006666666667</v>
      </c>
    </row>
    <row r="29" spans="1:13" x14ac:dyDescent="0.25">
      <c r="A29" s="48"/>
      <c r="B29" s="3"/>
      <c r="C29" s="34"/>
      <c r="D29" s="26"/>
      <c r="E29" s="26"/>
      <c r="G29" s="48"/>
      <c r="H29" s="3"/>
      <c r="I29" s="34"/>
      <c r="J29" s="26"/>
      <c r="K29" s="26"/>
    </row>
    <row r="30" spans="1:13" x14ac:dyDescent="0.25">
      <c r="A30" s="143">
        <v>40465</v>
      </c>
      <c r="B30" s="97" t="s">
        <v>131</v>
      </c>
      <c r="C30" s="34">
        <v>-3.4299999999999999E-4</v>
      </c>
      <c r="D30" s="27">
        <v>14.6258</v>
      </c>
      <c r="E30" s="26">
        <f>D30/15*100</f>
        <v>97.50533333333334</v>
      </c>
      <c r="G30" s="99"/>
      <c r="H30" s="97"/>
      <c r="I30" s="34"/>
      <c r="J30" s="27"/>
      <c r="K30" s="26"/>
    </row>
    <row r="31" spans="1:13" x14ac:dyDescent="0.25">
      <c r="A31" s="48" t="s">
        <v>40</v>
      </c>
      <c r="B31" s="3" t="s">
        <v>101</v>
      </c>
      <c r="C31" s="34">
        <v>-2.3393000000000001E-2</v>
      </c>
      <c r="D31" s="26">
        <v>199.627579</v>
      </c>
      <c r="E31" s="26">
        <f>D31/200*100</f>
        <v>99.813789499999999</v>
      </c>
      <c r="G31" s="48"/>
      <c r="H31" s="3"/>
      <c r="I31" s="34"/>
      <c r="J31" s="26"/>
      <c r="K31" s="26"/>
    </row>
    <row r="32" spans="1:13" x14ac:dyDescent="0.25">
      <c r="A32" s="48"/>
      <c r="B32" s="3" t="s">
        <v>100</v>
      </c>
      <c r="C32" s="34">
        <v>1.1900000000000001E-4</v>
      </c>
      <c r="D32" s="28">
        <v>3.9183340000000002</v>
      </c>
      <c r="E32" s="26">
        <f>D32/4*100</f>
        <v>97.95835000000001</v>
      </c>
      <c r="G32" s="48"/>
      <c r="H32" s="3"/>
      <c r="I32" s="34"/>
      <c r="J32" s="28"/>
      <c r="K32" s="26"/>
    </row>
    <row r="33" spans="1:11" x14ac:dyDescent="0.25">
      <c r="A33" s="48"/>
      <c r="B33" s="3" t="s">
        <v>124</v>
      </c>
      <c r="C33" s="34">
        <v>-1.27E-4</v>
      </c>
      <c r="D33" s="27">
        <v>14.563255</v>
      </c>
      <c r="E33" s="26">
        <f>D33/15*100</f>
        <v>97.088366666666673</v>
      </c>
      <c r="G33" s="48"/>
      <c r="H33" s="3"/>
      <c r="I33" s="34"/>
      <c r="J33" s="27"/>
      <c r="K33" s="26"/>
    </row>
    <row r="34" spans="1:11" x14ac:dyDescent="0.25">
      <c r="A34" s="48"/>
      <c r="B34" s="3"/>
      <c r="C34" s="34"/>
      <c r="D34" s="28"/>
      <c r="E34" s="26"/>
      <c r="G34" s="48"/>
      <c r="H34" s="3"/>
      <c r="I34" s="34"/>
      <c r="J34" s="28"/>
      <c r="K34" s="26"/>
    </row>
    <row r="35" spans="1:11" x14ac:dyDescent="0.25">
      <c r="A35" s="143">
        <v>40465</v>
      </c>
      <c r="B35" s="97" t="s">
        <v>131</v>
      </c>
      <c r="C35" s="34">
        <v>-6.9899999999999997E-4</v>
      </c>
      <c r="D35" s="27">
        <v>14.413259999999999</v>
      </c>
      <c r="E35" s="26">
        <f>D35/15*100</f>
        <v>96.088399999999993</v>
      </c>
      <c r="G35" s="74"/>
      <c r="H35" s="3"/>
      <c r="I35" s="34"/>
      <c r="J35" s="27"/>
      <c r="K35" s="26"/>
    </row>
    <row r="36" spans="1:11" x14ac:dyDescent="0.25">
      <c r="A36" s="48" t="s">
        <v>41</v>
      </c>
      <c r="B36" s="3" t="s">
        <v>101</v>
      </c>
      <c r="C36" s="34">
        <v>-2.8917999999999999E-2</v>
      </c>
      <c r="D36" s="26">
        <v>197.89048600000001</v>
      </c>
      <c r="E36" s="26">
        <f>D36/200*100</f>
        <v>98.945243000000005</v>
      </c>
      <c r="G36" s="48"/>
      <c r="H36" s="3"/>
      <c r="I36" s="34"/>
      <c r="J36" s="26"/>
      <c r="K36" s="26"/>
    </row>
    <row r="37" spans="1:11" x14ac:dyDescent="0.25">
      <c r="A37" s="48"/>
      <c r="B37" s="3" t="s">
        <v>100</v>
      </c>
      <c r="C37" s="34">
        <v>3.7199999999999999E-4</v>
      </c>
      <c r="D37" s="28">
        <v>3.8490069999999998</v>
      </c>
      <c r="E37" s="26">
        <f>D37/4*100</f>
        <v>96.225174999999993</v>
      </c>
      <c r="G37" s="48"/>
      <c r="H37" s="3"/>
      <c r="I37" s="34"/>
      <c r="J37" s="28"/>
      <c r="K37" s="26"/>
    </row>
    <row r="38" spans="1:11" x14ac:dyDescent="0.25">
      <c r="A38" s="48"/>
      <c r="B38" s="3" t="s">
        <v>124</v>
      </c>
      <c r="C38" s="34">
        <v>-2.8499999999999999E-4</v>
      </c>
      <c r="D38" s="27">
        <v>14.499375000000001</v>
      </c>
      <c r="E38" s="26">
        <f>D38/15*100</f>
        <v>96.662500000000009</v>
      </c>
      <c r="G38" s="48"/>
      <c r="H38" s="3"/>
      <c r="I38" s="34"/>
      <c r="J38" s="28"/>
      <c r="K38" s="26"/>
    </row>
    <row r="39" spans="1:11" x14ac:dyDescent="0.25">
      <c r="B39" s="3"/>
      <c r="C39" s="34"/>
      <c r="D39" s="28"/>
      <c r="E39" s="26"/>
      <c r="H39" s="3"/>
      <c r="I39" s="34"/>
      <c r="J39" s="28"/>
      <c r="K39" s="26"/>
    </row>
    <row r="40" spans="1:11" x14ac:dyDescent="0.25">
      <c r="A40" s="143">
        <v>40465</v>
      </c>
      <c r="B40" s="97" t="s">
        <v>131</v>
      </c>
      <c r="C40" s="34">
        <v>-7.3300000000000004E-4</v>
      </c>
      <c r="D40" s="27">
        <v>14.934566</v>
      </c>
      <c r="E40" s="26">
        <f>D40/15*100</f>
        <v>99.563773333333344</v>
      </c>
      <c r="G40" s="74"/>
      <c r="H40" s="3"/>
      <c r="I40" s="34"/>
      <c r="J40" s="27"/>
      <c r="K40" s="26"/>
    </row>
    <row r="41" spans="1:11" x14ac:dyDescent="0.25">
      <c r="A41" s="48" t="s">
        <v>45</v>
      </c>
      <c r="B41" s="3" t="s">
        <v>101</v>
      </c>
      <c r="C41" s="34">
        <v>-1.6619999999999999E-2</v>
      </c>
      <c r="D41" s="26">
        <v>203.06017399999999</v>
      </c>
      <c r="E41" s="26">
        <f>D41/200*100</f>
        <v>101.53008699999999</v>
      </c>
      <c r="G41" s="48"/>
      <c r="H41" s="3"/>
      <c r="I41" s="34"/>
      <c r="J41" s="26"/>
      <c r="K41" s="26"/>
    </row>
    <row r="42" spans="1:11" x14ac:dyDescent="0.25">
      <c r="A42" s="48"/>
      <c r="B42" s="3" t="s">
        <v>100</v>
      </c>
      <c r="C42" s="34">
        <v>1.2E-4</v>
      </c>
      <c r="D42" s="28">
        <v>3.9654099999999999</v>
      </c>
      <c r="E42" s="26">
        <f>D42/4*100</f>
        <v>99.135249999999999</v>
      </c>
      <c r="G42" s="48"/>
      <c r="H42" s="3"/>
      <c r="I42" s="34"/>
      <c r="J42" s="28"/>
      <c r="K42" s="26"/>
    </row>
    <row r="43" spans="1:11" x14ac:dyDescent="0.25">
      <c r="A43" s="48"/>
      <c r="B43" s="3" t="s">
        <v>124</v>
      </c>
      <c r="C43" s="34">
        <v>2.3E-5</v>
      </c>
      <c r="D43" s="27">
        <v>14.901377</v>
      </c>
      <c r="E43" s="26">
        <f>D43/15*100</f>
        <v>99.342513333333343</v>
      </c>
      <c r="G43" s="48"/>
      <c r="H43" s="3"/>
      <c r="I43" s="34"/>
      <c r="J43" s="28"/>
      <c r="K43" s="26"/>
    </row>
    <row r="44" spans="1:11" x14ac:dyDescent="0.25">
      <c r="A44" s="74"/>
      <c r="B44" s="3"/>
      <c r="C44" s="34"/>
      <c r="D44" s="27"/>
      <c r="E44" s="26"/>
      <c r="G44" s="74"/>
      <c r="H44" s="3"/>
      <c r="I44" s="34"/>
      <c r="J44" s="27"/>
      <c r="K44" s="26"/>
    </row>
    <row r="45" spans="1:11" x14ac:dyDescent="0.25">
      <c r="A45" s="143">
        <v>40465</v>
      </c>
      <c r="B45" s="97" t="s">
        <v>131</v>
      </c>
      <c r="C45" s="34">
        <v>5.2800000000000004E-4</v>
      </c>
      <c r="D45" s="27">
        <v>15.079528</v>
      </c>
      <c r="E45" s="26">
        <f>D45/15*100</f>
        <v>100.53018666666667</v>
      </c>
      <c r="G45" s="74"/>
      <c r="H45" s="3"/>
      <c r="I45" s="34"/>
      <c r="J45" s="27"/>
      <c r="K45" s="26"/>
    </row>
    <row r="46" spans="1:11" x14ac:dyDescent="0.25">
      <c r="A46" s="48" t="s">
        <v>109</v>
      </c>
      <c r="B46" s="3" t="s">
        <v>101</v>
      </c>
      <c r="C46" s="34">
        <v>-1.5518000000000001E-2</v>
      </c>
      <c r="D46" s="26">
        <v>205.17715100000001</v>
      </c>
      <c r="E46" s="26">
        <f>D46/200*100</f>
        <v>102.5885755</v>
      </c>
      <c r="G46" s="48"/>
      <c r="H46" s="3"/>
      <c r="I46" s="34"/>
      <c r="J46" s="26"/>
      <c r="K46" s="26"/>
    </row>
    <row r="47" spans="1:11" x14ac:dyDescent="0.25">
      <c r="A47" s="48"/>
      <c r="B47" s="3" t="s">
        <v>100</v>
      </c>
      <c r="C47" s="34">
        <v>-3.3E-4</v>
      </c>
      <c r="D47" s="28">
        <v>3.9613589999999999</v>
      </c>
      <c r="E47" s="26">
        <f>D47/4*100</f>
        <v>99.033974999999998</v>
      </c>
      <c r="G47" s="48"/>
      <c r="H47" s="3"/>
      <c r="I47" s="34"/>
      <c r="J47" s="28"/>
      <c r="K47" s="26"/>
    </row>
    <row r="48" spans="1:11" x14ac:dyDescent="0.25">
      <c r="A48" s="48"/>
      <c r="B48" s="3" t="s">
        <v>124</v>
      </c>
      <c r="C48" s="34">
        <v>-4.4099999999999999E-4</v>
      </c>
      <c r="D48" s="27">
        <v>14.863652999999999</v>
      </c>
      <c r="E48" s="26">
        <f>D48/15*100</f>
        <v>99.09102</v>
      </c>
      <c r="G48" s="48"/>
      <c r="H48" s="3"/>
      <c r="I48" s="34"/>
      <c r="J48" s="28"/>
      <c r="K48" s="26"/>
    </row>
    <row r="49" spans="1:11" x14ac:dyDescent="0.25">
      <c r="A49" s="4"/>
      <c r="B49" s="4"/>
      <c r="C49" s="4"/>
      <c r="D49" s="4"/>
      <c r="E49" s="4"/>
      <c r="G49" s="4"/>
      <c r="H49" s="4"/>
      <c r="I49" s="4"/>
      <c r="J49" s="4"/>
      <c r="K49" s="4"/>
    </row>
    <row r="50" spans="1:11" x14ac:dyDescent="0.25">
      <c r="H50" s="3"/>
      <c r="I50" s="34"/>
      <c r="J50" s="27"/>
      <c r="K50" s="26"/>
    </row>
    <row r="51" spans="1:11" ht="14.5" x14ac:dyDescent="0.25">
      <c r="A51" s="13" t="s">
        <v>42</v>
      </c>
      <c r="H51" s="3"/>
      <c r="I51" s="34"/>
      <c r="J51" s="28"/>
      <c r="K51" s="26"/>
    </row>
    <row r="52" spans="1:11" x14ac:dyDescent="0.25">
      <c r="A52" s="37" t="s">
        <v>98</v>
      </c>
      <c r="H52" s="3"/>
      <c r="I52" s="34"/>
      <c r="J52" s="27"/>
      <c r="K52" s="26"/>
    </row>
    <row r="53" spans="1:11" ht="14.5" x14ac:dyDescent="0.25">
      <c r="A53" s="13" t="s">
        <v>43</v>
      </c>
      <c r="H53" s="3"/>
      <c r="I53" s="34"/>
      <c r="J53" s="27"/>
      <c r="K53" s="26"/>
    </row>
    <row r="54" spans="1:11" ht="14.5" x14ac:dyDescent="0.25">
      <c r="A54" s="13" t="s">
        <v>44</v>
      </c>
      <c r="H54" s="3"/>
      <c r="I54" s="34"/>
      <c r="J54" s="26"/>
      <c r="K54" s="26"/>
    </row>
    <row r="55" spans="1:11" ht="14.5" x14ac:dyDescent="0.25">
      <c r="A55" t="s">
        <v>137</v>
      </c>
      <c r="G55" s="13"/>
      <c r="H55" s="3"/>
      <c r="I55" s="34"/>
      <c r="J55" s="28"/>
      <c r="K55" s="26"/>
    </row>
    <row r="56" spans="1:11" x14ac:dyDescent="0.25">
      <c r="H56" s="3"/>
      <c r="I56" s="34"/>
      <c r="J56" s="27"/>
      <c r="K56" s="26"/>
    </row>
    <row r="57" spans="1:11" x14ac:dyDescent="0.25">
      <c r="G57" s="74"/>
      <c r="H57" s="3"/>
      <c r="I57" s="34"/>
      <c r="J57" s="28"/>
      <c r="K57" s="26"/>
    </row>
    <row r="58" spans="1:11" x14ac:dyDescent="0.25">
      <c r="G58" s="48"/>
      <c r="H58" s="3"/>
      <c r="I58" s="34"/>
      <c r="J58" s="27"/>
      <c r="K58" s="26"/>
    </row>
    <row r="59" spans="1:11" x14ac:dyDescent="0.25">
      <c r="G59" s="48"/>
      <c r="H59" s="3"/>
      <c r="I59" s="34"/>
      <c r="J59" s="27"/>
      <c r="K59" s="26"/>
    </row>
    <row r="60" spans="1:11" x14ac:dyDescent="0.25">
      <c r="G60" s="48"/>
      <c r="H60" s="3"/>
      <c r="I60" s="34"/>
      <c r="J60" s="26"/>
      <c r="K60" s="26"/>
    </row>
    <row r="61" spans="1:11" x14ac:dyDescent="0.25">
      <c r="H61" s="3"/>
      <c r="I61" s="34"/>
      <c r="J61" s="28"/>
      <c r="K61" s="26"/>
    </row>
    <row r="62" spans="1:11" x14ac:dyDescent="0.25">
      <c r="G62" s="74"/>
      <c r="H62" s="3"/>
      <c r="I62" s="34"/>
      <c r="J62" s="27"/>
      <c r="K62" s="26"/>
    </row>
    <row r="65" spans="7:11" ht="14.5" x14ac:dyDescent="0.25">
      <c r="G65" s="13"/>
    </row>
    <row r="66" spans="7:11" x14ac:dyDescent="0.25">
      <c r="G66" s="37"/>
    </row>
    <row r="67" spans="7:11" ht="14.5" x14ac:dyDescent="0.25">
      <c r="G67" s="13"/>
    </row>
    <row r="68" spans="7:11" ht="14.5" x14ac:dyDescent="0.25">
      <c r="G68" s="13"/>
    </row>
    <row r="69" spans="7:11" ht="14.5" x14ac:dyDescent="0.25">
      <c r="K69" s="13"/>
    </row>
    <row r="70" spans="7:11" ht="14.5" x14ac:dyDescent="0.25">
      <c r="G70" s="13"/>
      <c r="H70" s="10"/>
      <c r="I70" s="70"/>
      <c r="J70" s="71"/>
      <c r="K70" s="36"/>
    </row>
    <row r="71" spans="7:11" x14ac:dyDescent="0.25">
      <c r="H71" s="10"/>
      <c r="I71" s="70"/>
      <c r="J71" s="71"/>
      <c r="K71" s="36"/>
    </row>
    <row r="72" spans="7:11" x14ac:dyDescent="0.25">
      <c r="H72" s="10"/>
      <c r="I72" s="70"/>
      <c r="J72" s="71"/>
      <c r="K72" s="36"/>
    </row>
    <row r="73" spans="7:11" x14ac:dyDescent="0.25">
      <c r="H73" s="10"/>
      <c r="I73" s="70"/>
      <c r="J73" s="71"/>
      <c r="K73" s="36"/>
    </row>
    <row r="74" spans="7:11" x14ac:dyDescent="0.25">
      <c r="H74" s="10"/>
      <c r="I74" s="70"/>
      <c r="J74" s="71"/>
      <c r="K74" s="36"/>
    </row>
    <row r="75" spans="7:11" x14ac:dyDescent="0.25">
      <c r="H75" s="10"/>
      <c r="I75" s="70"/>
      <c r="J75" s="71"/>
      <c r="K75" s="36"/>
    </row>
    <row r="76" spans="7:11" x14ac:dyDescent="0.25">
      <c r="H76" s="10"/>
      <c r="I76" s="70"/>
      <c r="J76" s="72"/>
      <c r="K76" s="36"/>
    </row>
    <row r="77" spans="7:11" x14ac:dyDescent="0.25">
      <c r="H77" s="10"/>
      <c r="I77" s="70"/>
      <c r="J77" s="72"/>
      <c r="K77" s="36"/>
    </row>
    <row r="78" spans="7:11" x14ac:dyDescent="0.25">
      <c r="H78" s="3"/>
      <c r="I78" s="34"/>
      <c r="J78" s="26"/>
      <c r="K78" s="36"/>
    </row>
    <row r="79" spans="7:11" x14ac:dyDescent="0.25">
      <c r="H79" s="10"/>
      <c r="I79" s="9"/>
      <c r="J79" s="9"/>
      <c r="K79" s="26"/>
    </row>
    <row r="80" spans="7:11" x14ac:dyDescent="0.25">
      <c r="K80" s="36"/>
    </row>
  </sheetData>
  <phoneticPr fontId="35" type="noConversion"/>
  <pageMargins left="0.91" right="0.28999999999999998" top="0.45" bottom="0.31" header="0.35" footer="0.27"/>
  <pageSetup firstPageNumber="32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workbookViewId="0">
      <selection activeCell="A3" sqref="A3"/>
    </sheetView>
  </sheetViews>
  <sheetFormatPr defaultRowHeight="12.5" x14ac:dyDescent="0.25"/>
  <cols>
    <col min="1" max="1" width="10" customWidth="1"/>
    <col min="2" max="2" width="10.1796875" bestFit="1" customWidth="1"/>
    <col min="3" max="3" width="12" customWidth="1"/>
    <col min="5" max="5" width="13.81640625" customWidth="1"/>
    <col min="13" max="13" width="21.1796875" customWidth="1"/>
    <col min="14" max="14" width="17" customWidth="1"/>
  </cols>
  <sheetData>
    <row r="1" spans="1:17" ht="15.5" x14ac:dyDescent="0.35">
      <c r="A1" s="2" t="s">
        <v>613</v>
      </c>
      <c r="B1" s="2"/>
    </row>
    <row r="2" spans="1:17" ht="15.5" x14ac:dyDescent="0.35">
      <c r="A2" s="2"/>
      <c r="B2" s="2" t="s">
        <v>142</v>
      </c>
      <c r="M2" s="65"/>
    </row>
    <row r="3" spans="1:17" ht="15.5" x14ac:dyDescent="0.35">
      <c r="A3" s="2"/>
      <c r="B3" s="2" t="s">
        <v>601</v>
      </c>
    </row>
    <row r="4" spans="1:17" ht="15.5" x14ac:dyDescent="0.35">
      <c r="A4" s="2"/>
      <c r="B4" s="2"/>
    </row>
    <row r="5" spans="1:17" x14ac:dyDescent="0.25">
      <c r="F5" s="3" t="s">
        <v>0</v>
      </c>
      <c r="Q5" s="12"/>
    </row>
    <row r="6" spans="1:17" x14ac:dyDescent="0.25">
      <c r="A6" s="49" t="s">
        <v>0</v>
      </c>
      <c r="B6" s="50" t="s">
        <v>46</v>
      </c>
      <c r="C6" s="50" t="s">
        <v>47</v>
      </c>
      <c r="D6" s="49"/>
      <c r="E6" s="50" t="s">
        <v>48</v>
      </c>
      <c r="F6" s="50" t="s">
        <v>49</v>
      </c>
      <c r="G6" s="49" t="s">
        <v>0</v>
      </c>
      <c r="H6" s="49" t="s">
        <v>0</v>
      </c>
      <c r="I6" s="49" t="s">
        <v>0</v>
      </c>
      <c r="J6" s="49"/>
      <c r="K6" s="49"/>
      <c r="L6" s="49"/>
    </row>
    <row r="7" spans="1:17" ht="14.5" x14ac:dyDescent="0.25">
      <c r="A7" s="52" t="s">
        <v>2</v>
      </c>
      <c r="B7" s="52" t="s">
        <v>50</v>
      </c>
      <c r="C7" s="52" t="s">
        <v>51</v>
      </c>
      <c r="D7" s="51" t="s">
        <v>1</v>
      </c>
      <c r="E7" s="52" t="s">
        <v>12</v>
      </c>
      <c r="F7" s="52" t="s">
        <v>12</v>
      </c>
      <c r="G7" s="52" t="s">
        <v>103</v>
      </c>
      <c r="H7" s="52" t="s">
        <v>16</v>
      </c>
      <c r="I7" s="51" t="s">
        <v>52</v>
      </c>
      <c r="J7" s="53"/>
      <c r="K7" s="53"/>
      <c r="L7" s="53"/>
    </row>
    <row r="8" spans="1:17" x14ac:dyDescent="0.25">
      <c r="A8" s="53"/>
      <c r="B8" s="54"/>
      <c r="C8" s="54"/>
      <c r="D8" s="53"/>
      <c r="E8" s="54"/>
      <c r="F8" s="54"/>
      <c r="G8" s="54"/>
      <c r="H8" s="54"/>
      <c r="I8" s="53"/>
      <c r="J8" s="53"/>
      <c r="K8" s="53"/>
      <c r="L8" s="53"/>
    </row>
    <row r="9" spans="1:17" ht="14.5" x14ac:dyDescent="0.25">
      <c r="A9" s="82">
        <v>40381</v>
      </c>
      <c r="B9" s="82">
        <v>40381</v>
      </c>
      <c r="C9" s="3" t="s">
        <v>184</v>
      </c>
      <c r="D9" s="3" t="s">
        <v>131</v>
      </c>
      <c r="E9" s="3" t="s">
        <v>132</v>
      </c>
      <c r="F9" s="27">
        <v>21.292217999999998</v>
      </c>
      <c r="G9" s="26">
        <v>95</v>
      </c>
      <c r="H9" s="3" t="s">
        <v>21</v>
      </c>
      <c r="I9" s="37" t="s">
        <v>123</v>
      </c>
      <c r="J9" s="37"/>
      <c r="K9" s="37"/>
      <c r="L9" s="37"/>
      <c r="Q9" s="12"/>
    </row>
    <row r="10" spans="1:17" ht="14.5" x14ac:dyDescent="0.25">
      <c r="A10" s="82">
        <v>40381</v>
      </c>
      <c r="B10" s="82">
        <v>40381</v>
      </c>
      <c r="C10" s="3" t="s">
        <v>185</v>
      </c>
      <c r="D10" s="3" t="s">
        <v>101</v>
      </c>
      <c r="E10" s="3" t="s">
        <v>102</v>
      </c>
      <c r="F10" s="26">
        <v>209.18435700000001</v>
      </c>
      <c r="G10" s="26">
        <v>100</v>
      </c>
      <c r="H10" s="3" t="s">
        <v>21</v>
      </c>
      <c r="I10" s="37" t="s">
        <v>123</v>
      </c>
      <c r="J10" s="37"/>
      <c r="K10" s="37"/>
      <c r="L10" s="37"/>
    </row>
    <row r="11" spans="1:17" ht="14.5" x14ac:dyDescent="0.25">
      <c r="A11" s="82">
        <v>40381</v>
      </c>
      <c r="B11" s="82">
        <v>40381</v>
      </c>
      <c r="C11" s="3" t="s">
        <v>186</v>
      </c>
      <c r="D11" s="3" t="s">
        <v>100</v>
      </c>
      <c r="E11" s="3" t="s">
        <v>286</v>
      </c>
      <c r="F11" s="28">
        <v>4.1468439999999998</v>
      </c>
      <c r="G11" s="26">
        <v>102</v>
      </c>
      <c r="H11" s="3" t="s">
        <v>21</v>
      </c>
      <c r="I11" s="37" t="s">
        <v>123</v>
      </c>
      <c r="J11" s="37"/>
      <c r="K11" s="37"/>
      <c r="L11" s="37"/>
    </row>
    <row r="12" spans="1:17" ht="14.5" x14ac:dyDescent="0.25">
      <c r="A12" s="82">
        <v>40381</v>
      </c>
      <c r="B12" s="82">
        <v>40381</v>
      </c>
      <c r="C12" s="3" t="s">
        <v>186</v>
      </c>
      <c r="D12" s="3" t="s">
        <v>124</v>
      </c>
      <c r="E12" s="3" t="s">
        <v>287</v>
      </c>
      <c r="F12" s="27">
        <v>12.643616</v>
      </c>
      <c r="G12" s="26">
        <v>104</v>
      </c>
      <c r="H12" s="3" t="s">
        <v>21</v>
      </c>
      <c r="I12" s="37" t="s">
        <v>123</v>
      </c>
      <c r="J12" s="37"/>
      <c r="K12" s="37"/>
      <c r="L12" s="37"/>
      <c r="Q12" s="12"/>
    </row>
    <row r="13" spans="1:17" x14ac:dyDescent="0.25">
      <c r="A13" s="82"/>
      <c r="B13" s="82"/>
      <c r="C13" s="3"/>
      <c r="D13" s="3"/>
      <c r="E13" s="3"/>
      <c r="F13" s="27"/>
      <c r="G13" s="26"/>
      <c r="H13" s="3"/>
      <c r="I13" s="37"/>
      <c r="J13" s="37"/>
      <c r="K13" s="37"/>
      <c r="L13" s="37"/>
    </row>
    <row r="14" spans="1:17" ht="14.5" x14ac:dyDescent="0.25">
      <c r="A14" s="82">
        <v>40386</v>
      </c>
      <c r="B14" s="82">
        <v>40386</v>
      </c>
      <c r="C14" s="3" t="s">
        <v>184</v>
      </c>
      <c r="D14" s="97" t="s">
        <v>131</v>
      </c>
      <c r="E14" s="3" t="s">
        <v>132</v>
      </c>
      <c r="F14" s="27">
        <v>21.778283999999999</v>
      </c>
      <c r="G14" s="26">
        <v>97</v>
      </c>
      <c r="H14" s="3" t="s">
        <v>21</v>
      </c>
      <c r="I14" s="37" t="s">
        <v>123</v>
      </c>
      <c r="J14" s="37"/>
      <c r="K14" s="37"/>
      <c r="L14" s="37"/>
      <c r="N14" s="12"/>
    </row>
    <row r="15" spans="1:17" ht="14.5" x14ac:dyDescent="0.25">
      <c r="A15" s="82">
        <v>40386</v>
      </c>
      <c r="B15" s="82">
        <v>40386</v>
      </c>
      <c r="C15" s="3" t="s">
        <v>185</v>
      </c>
      <c r="D15" s="3" t="s">
        <v>101</v>
      </c>
      <c r="E15" s="3" t="s">
        <v>102</v>
      </c>
      <c r="F15" s="26">
        <v>199.09761800000001</v>
      </c>
      <c r="G15" s="26">
        <v>100</v>
      </c>
      <c r="H15" s="3" t="s">
        <v>21</v>
      </c>
      <c r="I15" s="37" t="s">
        <v>123</v>
      </c>
      <c r="J15" s="37"/>
      <c r="K15" s="37"/>
      <c r="L15" s="37"/>
    </row>
    <row r="16" spans="1:17" ht="14.5" x14ac:dyDescent="0.25">
      <c r="A16" s="82">
        <v>40386</v>
      </c>
      <c r="B16" s="82">
        <v>40386</v>
      </c>
      <c r="C16" s="3" t="s">
        <v>186</v>
      </c>
      <c r="D16" s="3" t="s">
        <v>100</v>
      </c>
      <c r="E16" s="3" t="s">
        <v>286</v>
      </c>
      <c r="F16" s="28">
        <v>3.9149500000000002</v>
      </c>
      <c r="G16" s="26">
        <v>100</v>
      </c>
      <c r="H16" s="3" t="s">
        <v>21</v>
      </c>
      <c r="I16" s="37" t="s">
        <v>123</v>
      </c>
      <c r="J16" s="37"/>
      <c r="K16" s="37"/>
      <c r="L16" s="37"/>
    </row>
    <row r="17" spans="1:16" ht="14.5" x14ac:dyDescent="0.25">
      <c r="A17" s="82">
        <v>40386</v>
      </c>
      <c r="B17" s="82">
        <v>40386</v>
      </c>
      <c r="C17" s="3" t="s">
        <v>186</v>
      </c>
      <c r="D17" s="3" t="s">
        <v>124</v>
      </c>
      <c r="E17" s="3" t="s">
        <v>287</v>
      </c>
      <c r="F17" s="27">
        <v>12.201036</v>
      </c>
      <c r="G17" s="26">
        <v>100</v>
      </c>
      <c r="H17" s="97" t="s">
        <v>21</v>
      </c>
      <c r="I17" s="37" t="s">
        <v>123</v>
      </c>
      <c r="J17" s="37"/>
      <c r="K17" s="37"/>
      <c r="L17" s="37"/>
      <c r="P17" s="12"/>
    </row>
    <row r="18" spans="1:16" x14ac:dyDescent="0.25">
      <c r="A18" s="82"/>
      <c r="B18" s="82"/>
      <c r="C18" s="3"/>
      <c r="D18" s="3"/>
      <c r="E18" s="3"/>
      <c r="F18" s="27"/>
      <c r="G18" s="26"/>
      <c r="H18" s="3"/>
      <c r="I18" s="37"/>
      <c r="J18" s="37"/>
      <c r="K18" s="37"/>
      <c r="L18" s="37"/>
      <c r="P18" s="12"/>
    </row>
    <row r="19" spans="1:16" ht="14.5" x14ac:dyDescent="0.25">
      <c r="A19" s="82">
        <v>40388</v>
      </c>
      <c r="B19" s="82">
        <v>40388</v>
      </c>
      <c r="C19" s="3" t="s">
        <v>184</v>
      </c>
      <c r="D19" s="97" t="s">
        <v>131</v>
      </c>
      <c r="E19" s="3" t="s">
        <v>132</v>
      </c>
      <c r="F19" s="27">
        <v>21.980356</v>
      </c>
      <c r="G19" s="26">
        <v>98</v>
      </c>
      <c r="H19" s="3" t="s">
        <v>21</v>
      </c>
      <c r="I19" s="37" t="s">
        <v>123</v>
      </c>
      <c r="J19" s="37"/>
      <c r="K19" s="37"/>
      <c r="L19" s="37"/>
    </row>
    <row r="20" spans="1:16" ht="14.5" x14ac:dyDescent="0.25">
      <c r="A20" s="82">
        <v>40388</v>
      </c>
      <c r="B20" s="82">
        <v>40388</v>
      </c>
      <c r="C20" s="3" t="s">
        <v>185</v>
      </c>
      <c r="D20" s="3" t="s">
        <v>101</v>
      </c>
      <c r="E20" s="3" t="s">
        <v>102</v>
      </c>
      <c r="F20" s="26">
        <v>199.90834699999999</v>
      </c>
      <c r="G20" s="26">
        <v>100</v>
      </c>
      <c r="H20" s="3" t="s">
        <v>21</v>
      </c>
      <c r="I20" s="37" t="s">
        <v>123</v>
      </c>
      <c r="J20" s="37"/>
      <c r="K20" s="37"/>
      <c r="L20" s="37"/>
    </row>
    <row r="21" spans="1:16" ht="14.5" x14ac:dyDescent="0.25">
      <c r="A21" s="82">
        <v>40388</v>
      </c>
      <c r="B21" s="82">
        <v>40388</v>
      </c>
      <c r="C21" s="3" t="s">
        <v>186</v>
      </c>
      <c r="D21" s="3" t="s">
        <v>100</v>
      </c>
      <c r="E21" s="3" t="s">
        <v>286</v>
      </c>
      <c r="F21" s="28">
        <v>3.9313479999999998</v>
      </c>
      <c r="G21" s="26">
        <v>100</v>
      </c>
      <c r="H21" s="3" t="s">
        <v>21</v>
      </c>
      <c r="I21" s="37" t="s">
        <v>123</v>
      </c>
      <c r="J21" s="37"/>
      <c r="K21" s="37"/>
      <c r="L21" s="37"/>
    </row>
    <row r="22" spans="1:16" x14ac:dyDescent="0.25">
      <c r="A22" s="82"/>
      <c r="B22" s="82"/>
      <c r="C22" s="3"/>
      <c r="D22" s="3"/>
      <c r="E22" s="3"/>
      <c r="F22" s="28"/>
      <c r="G22" s="26"/>
      <c r="H22" s="3"/>
      <c r="I22" s="37"/>
      <c r="J22" s="37"/>
      <c r="K22" s="37"/>
      <c r="L22" s="37"/>
    </row>
    <row r="23" spans="1:16" ht="14.5" x14ac:dyDescent="0.25">
      <c r="A23" s="82">
        <v>40393</v>
      </c>
      <c r="B23" s="82">
        <v>40393</v>
      </c>
      <c r="C23" s="3" t="s">
        <v>184</v>
      </c>
      <c r="D23" s="97" t="s">
        <v>131</v>
      </c>
      <c r="E23" s="3" t="s">
        <v>132</v>
      </c>
      <c r="F23" s="27">
        <v>21.922006</v>
      </c>
      <c r="G23" s="26">
        <v>98</v>
      </c>
      <c r="H23" s="3" t="s">
        <v>21</v>
      </c>
      <c r="I23" s="37" t="s">
        <v>123</v>
      </c>
      <c r="J23" s="37"/>
      <c r="K23" s="37"/>
      <c r="L23" s="37"/>
    </row>
    <row r="24" spans="1:16" ht="14.5" x14ac:dyDescent="0.25">
      <c r="A24" s="82">
        <v>40393</v>
      </c>
      <c r="B24" s="82">
        <v>40393</v>
      </c>
      <c r="C24" s="3" t="s">
        <v>185</v>
      </c>
      <c r="D24" s="3" t="s">
        <v>101</v>
      </c>
      <c r="E24" s="3" t="s">
        <v>102</v>
      </c>
      <c r="F24" s="26">
        <v>198.28524999999999</v>
      </c>
      <c r="G24" s="26">
        <v>100</v>
      </c>
      <c r="H24" s="3" t="s">
        <v>21</v>
      </c>
      <c r="I24" s="37" t="s">
        <v>123</v>
      </c>
      <c r="J24" s="37"/>
      <c r="K24" s="37"/>
      <c r="L24" s="37"/>
    </row>
    <row r="25" spans="1:16" ht="14.5" x14ac:dyDescent="0.25">
      <c r="A25" s="82">
        <v>40393</v>
      </c>
      <c r="B25" s="82">
        <v>40393</v>
      </c>
      <c r="C25" s="3" t="s">
        <v>186</v>
      </c>
      <c r="D25" s="3" t="s">
        <v>100</v>
      </c>
      <c r="E25" s="3" t="s">
        <v>286</v>
      </c>
      <c r="F25" s="28">
        <v>3.8303980000000002</v>
      </c>
      <c r="G25" s="26">
        <v>98</v>
      </c>
      <c r="H25" s="3" t="s">
        <v>21</v>
      </c>
      <c r="I25" s="37" t="s">
        <v>123</v>
      </c>
      <c r="J25" s="37"/>
      <c r="K25" s="37"/>
      <c r="L25" s="37"/>
    </row>
    <row r="26" spans="1:16" ht="14.5" x14ac:dyDescent="0.25">
      <c r="A26" s="82">
        <v>40393</v>
      </c>
      <c r="B26" s="82">
        <v>40393</v>
      </c>
      <c r="C26" s="3" t="s">
        <v>186</v>
      </c>
      <c r="D26" s="3" t="s">
        <v>124</v>
      </c>
      <c r="E26" s="3" t="s">
        <v>287</v>
      </c>
      <c r="F26" s="27">
        <v>12.06063</v>
      </c>
      <c r="G26" s="26">
        <v>100</v>
      </c>
      <c r="H26" s="3" t="s">
        <v>21</v>
      </c>
      <c r="I26" s="37" t="s">
        <v>123</v>
      </c>
      <c r="J26" s="37"/>
      <c r="K26" s="37"/>
      <c r="L26" s="37"/>
    </row>
    <row r="27" spans="1:16" x14ac:dyDescent="0.25">
      <c r="A27" s="82"/>
      <c r="B27" s="82"/>
      <c r="C27" s="3"/>
      <c r="D27" s="3"/>
      <c r="E27" s="3"/>
      <c r="F27" s="28"/>
      <c r="G27" s="26"/>
      <c r="H27" s="3"/>
      <c r="I27" s="37"/>
      <c r="J27" s="37"/>
      <c r="K27" s="37"/>
      <c r="L27" s="37"/>
    </row>
    <row r="28" spans="1:16" ht="14.5" x14ac:dyDescent="0.25">
      <c r="A28" s="82">
        <v>40399</v>
      </c>
      <c r="B28" s="82">
        <v>40399</v>
      </c>
      <c r="C28" s="3" t="s">
        <v>184</v>
      </c>
      <c r="D28" s="97" t="s">
        <v>131</v>
      </c>
      <c r="E28" s="3" t="s">
        <v>132</v>
      </c>
      <c r="F28" s="27">
        <v>22.209209999999999</v>
      </c>
      <c r="G28" s="26">
        <v>99</v>
      </c>
      <c r="H28" s="3" t="s">
        <v>21</v>
      </c>
      <c r="I28" s="37" t="s">
        <v>123</v>
      </c>
      <c r="J28" s="37"/>
      <c r="K28" s="37"/>
      <c r="L28" s="37"/>
    </row>
    <row r="29" spans="1:16" ht="14.5" x14ac:dyDescent="0.25">
      <c r="A29" s="82">
        <v>40399</v>
      </c>
      <c r="B29" s="82">
        <v>40399</v>
      </c>
      <c r="C29" s="3" t="s">
        <v>185</v>
      </c>
      <c r="D29" s="3" t="s">
        <v>101</v>
      </c>
      <c r="E29" s="3" t="s">
        <v>102</v>
      </c>
      <c r="F29" s="26">
        <v>204.82989799999999</v>
      </c>
      <c r="G29" s="26">
        <v>100</v>
      </c>
      <c r="H29" s="3" t="s">
        <v>21</v>
      </c>
      <c r="I29" s="37" t="s">
        <v>123</v>
      </c>
      <c r="J29" s="37"/>
      <c r="K29" s="37"/>
      <c r="L29" s="37"/>
    </row>
    <row r="30" spans="1:16" ht="14.5" x14ac:dyDescent="0.25">
      <c r="A30" s="82">
        <v>40399</v>
      </c>
      <c r="B30" s="82">
        <v>40399</v>
      </c>
      <c r="C30" s="3" t="s">
        <v>186</v>
      </c>
      <c r="D30" s="3" t="s">
        <v>100</v>
      </c>
      <c r="E30" s="3" t="s">
        <v>286</v>
      </c>
      <c r="F30" s="28">
        <v>3.9717039999999999</v>
      </c>
      <c r="G30" s="26">
        <v>100</v>
      </c>
      <c r="H30" s="3" t="s">
        <v>21</v>
      </c>
      <c r="I30" s="37" t="s">
        <v>123</v>
      </c>
      <c r="J30" s="37"/>
      <c r="K30" s="37"/>
      <c r="L30" s="37"/>
    </row>
    <row r="31" spans="1:16" ht="14.5" x14ac:dyDescent="0.25">
      <c r="A31" s="82">
        <v>40399</v>
      </c>
      <c r="B31" s="82">
        <v>40399</v>
      </c>
      <c r="C31" s="3" t="s">
        <v>186</v>
      </c>
      <c r="D31" s="3" t="s">
        <v>124</v>
      </c>
      <c r="E31" s="3" t="s">
        <v>287</v>
      </c>
      <c r="F31" s="27">
        <v>12.296811999999999</v>
      </c>
      <c r="G31" s="26">
        <v>101</v>
      </c>
      <c r="H31" s="3" t="s">
        <v>21</v>
      </c>
      <c r="I31" s="37" t="s">
        <v>123</v>
      </c>
      <c r="J31" s="37"/>
      <c r="K31" s="37"/>
      <c r="L31" s="37"/>
    </row>
    <row r="32" spans="1:16" x14ac:dyDescent="0.25">
      <c r="A32" s="82"/>
      <c r="B32" s="82"/>
      <c r="C32" s="3"/>
      <c r="D32" s="3"/>
      <c r="E32" s="3"/>
      <c r="F32" s="27"/>
      <c r="G32" s="26"/>
      <c r="H32" s="3"/>
      <c r="I32" s="37"/>
      <c r="J32" s="37"/>
      <c r="K32" s="37"/>
      <c r="L32" s="37"/>
    </row>
    <row r="33" spans="1:14" ht="14.5" x14ac:dyDescent="0.25">
      <c r="A33" s="82">
        <v>40403</v>
      </c>
      <c r="B33" s="82">
        <v>40403</v>
      </c>
      <c r="C33" s="3" t="s">
        <v>184</v>
      </c>
      <c r="D33" s="97" t="s">
        <v>131</v>
      </c>
      <c r="E33" s="3" t="s">
        <v>132</v>
      </c>
      <c r="F33" s="27">
        <v>21.08231</v>
      </c>
      <c r="G33" s="26">
        <v>94</v>
      </c>
      <c r="H33" s="3" t="s">
        <v>21</v>
      </c>
      <c r="I33" s="37" t="s">
        <v>123</v>
      </c>
      <c r="J33" s="37"/>
      <c r="K33" s="37"/>
      <c r="L33" s="37"/>
    </row>
    <row r="34" spans="1:14" ht="14.5" x14ac:dyDescent="0.25">
      <c r="A34" s="82">
        <v>40403</v>
      </c>
      <c r="B34" s="82">
        <v>40403</v>
      </c>
      <c r="C34" s="3" t="s">
        <v>185</v>
      </c>
      <c r="D34" s="3" t="s">
        <v>101</v>
      </c>
      <c r="E34" s="3" t="s">
        <v>102</v>
      </c>
      <c r="F34" s="26">
        <v>206.39008999999999</v>
      </c>
      <c r="G34" s="26">
        <v>100</v>
      </c>
      <c r="H34" s="3" t="s">
        <v>21</v>
      </c>
      <c r="I34" s="37" t="s">
        <v>123</v>
      </c>
      <c r="J34" s="37"/>
      <c r="K34" s="37"/>
      <c r="L34" s="37"/>
    </row>
    <row r="35" spans="1:14" ht="14.5" x14ac:dyDescent="0.25">
      <c r="A35" s="82">
        <v>40403</v>
      </c>
      <c r="B35" s="82">
        <v>40403</v>
      </c>
      <c r="C35" s="3" t="s">
        <v>186</v>
      </c>
      <c r="D35" s="3" t="s">
        <v>100</v>
      </c>
      <c r="E35" s="3" t="s">
        <v>286</v>
      </c>
      <c r="F35" s="28">
        <v>4.2976840000000003</v>
      </c>
      <c r="G35" s="26">
        <v>106</v>
      </c>
      <c r="H35" s="3" t="s">
        <v>21</v>
      </c>
      <c r="I35" s="37" t="s">
        <v>123</v>
      </c>
      <c r="J35" s="9"/>
      <c r="K35" s="9"/>
      <c r="L35" s="9"/>
    </row>
    <row r="36" spans="1:14" ht="14.5" x14ac:dyDescent="0.25">
      <c r="A36" s="82">
        <v>40403</v>
      </c>
      <c r="B36" s="82">
        <v>40403</v>
      </c>
      <c r="C36" s="3" t="s">
        <v>186</v>
      </c>
      <c r="D36" s="3" t="s">
        <v>124</v>
      </c>
      <c r="E36" s="3" t="s">
        <v>287</v>
      </c>
      <c r="F36" s="27">
        <v>13.060306000000001</v>
      </c>
      <c r="G36" s="26">
        <v>108</v>
      </c>
      <c r="H36" s="3" t="s">
        <v>21</v>
      </c>
      <c r="I36" s="37" t="s">
        <v>123</v>
      </c>
    </row>
    <row r="37" spans="1:14" x14ac:dyDescent="0.25">
      <c r="A37" s="82"/>
      <c r="B37" s="82"/>
      <c r="C37" s="3"/>
      <c r="D37" s="3"/>
      <c r="E37" s="3"/>
      <c r="F37" s="27"/>
      <c r="G37" s="26"/>
      <c r="H37" s="3"/>
      <c r="I37" s="37"/>
    </row>
    <row r="38" spans="1:14" ht="14.5" x14ac:dyDescent="0.25">
      <c r="A38" s="82">
        <v>40407</v>
      </c>
      <c r="B38" s="82">
        <v>40407</v>
      </c>
      <c r="C38" s="3" t="s">
        <v>184</v>
      </c>
      <c r="D38" s="97" t="s">
        <v>131</v>
      </c>
      <c r="E38" s="3" t="s">
        <v>132</v>
      </c>
      <c r="F38" s="27">
        <v>21.879002</v>
      </c>
      <c r="G38" s="26">
        <v>98</v>
      </c>
      <c r="H38" s="3" t="s">
        <v>21</v>
      </c>
      <c r="I38" s="37" t="s">
        <v>123</v>
      </c>
    </row>
    <row r="39" spans="1:14" ht="14.5" x14ac:dyDescent="0.25">
      <c r="A39" s="82">
        <v>40407</v>
      </c>
      <c r="B39" s="82">
        <v>40407</v>
      </c>
      <c r="C39" s="3" t="s">
        <v>185</v>
      </c>
      <c r="D39" s="3" t="s">
        <v>101</v>
      </c>
      <c r="E39" s="3" t="s">
        <v>102</v>
      </c>
      <c r="F39" s="26">
        <v>203.54266699999999</v>
      </c>
      <c r="G39" s="26">
        <v>100</v>
      </c>
      <c r="H39" s="3" t="s">
        <v>21</v>
      </c>
      <c r="I39" s="37" t="s">
        <v>123</v>
      </c>
    </row>
    <row r="40" spans="1:14" ht="14.5" x14ac:dyDescent="0.25">
      <c r="A40" s="82">
        <v>40407</v>
      </c>
      <c r="B40" s="82">
        <v>40407</v>
      </c>
      <c r="C40" s="3" t="s">
        <v>186</v>
      </c>
      <c r="D40" s="3" t="s">
        <v>100</v>
      </c>
      <c r="E40" s="3" t="s">
        <v>286</v>
      </c>
      <c r="F40" s="28">
        <v>3.8058960000000002</v>
      </c>
      <c r="G40" s="26">
        <v>97</v>
      </c>
      <c r="H40" s="3" t="s">
        <v>21</v>
      </c>
      <c r="I40" s="37" t="s">
        <v>123</v>
      </c>
      <c r="M40" s="65"/>
    </row>
    <row r="41" spans="1:14" ht="14.5" x14ac:dyDescent="0.25">
      <c r="A41" s="82">
        <v>40407</v>
      </c>
      <c r="B41" s="82">
        <v>40407</v>
      </c>
      <c r="C41" s="3" t="s">
        <v>186</v>
      </c>
      <c r="D41" s="3" t="s">
        <v>124</v>
      </c>
      <c r="E41" s="3" t="s">
        <v>287</v>
      </c>
      <c r="F41" s="27">
        <v>11.797542</v>
      </c>
      <c r="G41" s="26">
        <v>98</v>
      </c>
      <c r="H41" s="3" t="s">
        <v>21</v>
      </c>
      <c r="I41" s="37" t="s">
        <v>123</v>
      </c>
    </row>
    <row r="42" spans="1:14" x14ac:dyDescent="0.25">
      <c r="A42" s="82"/>
      <c r="B42" s="82"/>
      <c r="C42" s="3"/>
      <c r="D42" s="3"/>
      <c r="E42" s="3"/>
      <c r="F42" s="27"/>
      <c r="G42" s="26"/>
      <c r="H42" s="3"/>
      <c r="I42" s="37"/>
    </row>
    <row r="43" spans="1:14" ht="14.5" x14ac:dyDescent="0.25">
      <c r="A43" s="82">
        <v>40408</v>
      </c>
      <c r="B43" s="82">
        <v>40408</v>
      </c>
      <c r="C43" s="3" t="s">
        <v>184</v>
      </c>
      <c r="D43" s="97" t="s">
        <v>131</v>
      </c>
      <c r="E43" s="3" t="s">
        <v>132</v>
      </c>
      <c r="F43" s="27">
        <v>21.455781999999999</v>
      </c>
      <c r="G43" s="26">
        <v>96</v>
      </c>
      <c r="H43" s="3" t="s">
        <v>21</v>
      </c>
      <c r="I43" s="37" t="s">
        <v>123</v>
      </c>
    </row>
    <row r="44" spans="1:14" ht="14.5" x14ac:dyDescent="0.25">
      <c r="A44" s="82">
        <v>40408</v>
      </c>
      <c r="B44" s="82">
        <v>40408</v>
      </c>
      <c r="C44" s="3" t="s">
        <v>185</v>
      </c>
      <c r="D44" s="3" t="s">
        <v>101</v>
      </c>
      <c r="E44" s="3" t="s">
        <v>102</v>
      </c>
      <c r="F44" s="26">
        <v>200.53978499999999</v>
      </c>
      <c r="G44" s="26">
        <v>100</v>
      </c>
      <c r="H44" s="3" t="s">
        <v>21</v>
      </c>
      <c r="I44" s="37" t="s">
        <v>123</v>
      </c>
    </row>
    <row r="45" spans="1:14" ht="14.5" x14ac:dyDescent="0.25">
      <c r="A45" s="82">
        <v>40408</v>
      </c>
      <c r="B45" s="82">
        <v>40408</v>
      </c>
      <c r="C45" s="3" t="s">
        <v>186</v>
      </c>
      <c r="D45" s="3" t="s">
        <v>100</v>
      </c>
      <c r="E45" s="3" t="s">
        <v>286</v>
      </c>
      <c r="F45" s="28">
        <v>3.9517139999999999</v>
      </c>
      <c r="G45" s="26">
        <v>100</v>
      </c>
      <c r="H45" s="3" t="s">
        <v>21</v>
      </c>
      <c r="I45" s="37" t="s">
        <v>123</v>
      </c>
      <c r="N45" s="12"/>
    </row>
    <row r="46" spans="1:14" ht="14.5" x14ac:dyDescent="0.25">
      <c r="A46" s="82">
        <v>40408</v>
      </c>
      <c r="B46" s="82">
        <v>40408</v>
      </c>
      <c r="C46" s="3" t="s">
        <v>186</v>
      </c>
      <c r="D46" s="3" t="s">
        <v>124</v>
      </c>
      <c r="E46" s="3" t="s">
        <v>287</v>
      </c>
      <c r="F46" s="27">
        <v>12.30955</v>
      </c>
      <c r="G46" s="26">
        <v>101</v>
      </c>
      <c r="H46" s="3" t="s">
        <v>21</v>
      </c>
      <c r="I46" s="37" t="s">
        <v>123</v>
      </c>
    </row>
    <row r="47" spans="1:14" x14ac:dyDescent="0.25">
      <c r="A47" s="4"/>
      <c r="B47" s="4"/>
      <c r="C47" s="16"/>
      <c r="D47" s="16"/>
      <c r="E47" s="16"/>
      <c r="F47" s="55"/>
      <c r="G47" s="22"/>
      <c r="H47" s="4"/>
      <c r="I47" s="4"/>
    </row>
    <row r="48" spans="1:14" x14ac:dyDescent="0.25">
      <c r="A48" s="17"/>
      <c r="B48" s="17"/>
      <c r="C48" s="3"/>
      <c r="D48" s="3"/>
      <c r="E48" s="3"/>
      <c r="F48" s="30"/>
      <c r="G48" s="26"/>
    </row>
    <row r="49" spans="1:14" ht="14.5" x14ac:dyDescent="0.25">
      <c r="A49" s="13" t="s">
        <v>111</v>
      </c>
    </row>
    <row r="50" spans="1:14" ht="14.5" x14ac:dyDescent="0.25">
      <c r="A50" s="76" t="s">
        <v>112</v>
      </c>
      <c r="B50" s="17"/>
    </row>
    <row r="51" spans="1:14" x14ac:dyDescent="0.25">
      <c r="A51" s="17"/>
      <c r="B51" s="77" t="s">
        <v>110</v>
      </c>
    </row>
    <row r="52" spans="1:14" ht="14.5" x14ac:dyDescent="0.25">
      <c r="A52" s="13" t="s">
        <v>121</v>
      </c>
    </row>
    <row r="53" spans="1:14" x14ac:dyDescent="0.25">
      <c r="A53" t="s">
        <v>53</v>
      </c>
      <c r="B53" s="56" t="s">
        <v>122</v>
      </c>
      <c r="M53" s="65"/>
    </row>
    <row r="58" spans="1:14" x14ac:dyDescent="0.25">
      <c r="N58" s="12"/>
    </row>
  </sheetData>
  <phoneticPr fontId="0" type="noConversion"/>
  <pageMargins left="0.55000000000000004" right="0.25" top="0.45" bottom="0.23" header="0.5" footer="0.5"/>
  <pageSetup firstPageNumber="33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workbookViewId="0">
      <selection activeCell="A2" sqref="A2"/>
    </sheetView>
  </sheetViews>
  <sheetFormatPr defaultRowHeight="12.5" x14ac:dyDescent="0.25"/>
  <cols>
    <col min="1" max="1" width="10" customWidth="1"/>
    <col min="2" max="2" width="10.1796875" bestFit="1" customWidth="1"/>
    <col min="3" max="3" width="12" customWidth="1"/>
    <col min="5" max="5" width="13.81640625" customWidth="1"/>
    <col min="13" max="13" width="21.1796875" customWidth="1"/>
    <col min="14" max="14" width="17" customWidth="1"/>
  </cols>
  <sheetData>
    <row r="1" spans="1:17" ht="15.5" x14ac:dyDescent="0.35">
      <c r="A1" s="2" t="s">
        <v>612</v>
      </c>
      <c r="B1" s="2"/>
    </row>
    <row r="2" spans="1:17" ht="15.5" x14ac:dyDescent="0.35">
      <c r="A2" s="2"/>
      <c r="B2" s="2" t="s">
        <v>142</v>
      </c>
      <c r="M2" s="65"/>
    </row>
    <row r="3" spans="1:17" ht="15.5" x14ac:dyDescent="0.35">
      <c r="A3" s="2"/>
      <c r="B3" s="2" t="s">
        <v>601</v>
      </c>
    </row>
    <row r="4" spans="1:17" ht="15.5" x14ac:dyDescent="0.35">
      <c r="A4" s="2"/>
      <c r="B4" s="2"/>
    </row>
    <row r="5" spans="1:17" x14ac:dyDescent="0.25">
      <c r="F5" s="3" t="s">
        <v>0</v>
      </c>
      <c r="Q5" s="12"/>
    </row>
    <row r="6" spans="1:17" x14ac:dyDescent="0.25">
      <c r="A6" s="49" t="s">
        <v>0</v>
      </c>
      <c r="B6" s="50" t="s">
        <v>46</v>
      </c>
      <c r="C6" s="50" t="s">
        <v>47</v>
      </c>
      <c r="D6" s="49"/>
      <c r="E6" s="50" t="s">
        <v>48</v>
      </c>
      <c r="F6" s="50" t="s">
        <v>49</v>
      </c>
      <c r="G6" s="49" t="s">
        <v>0</v>
      </c>
      <c r="H6" s="49" t="s">
        <v>0</v>
      </c>
      <c r="I6" s="49" t="s">
        <v>0</v>
      </c>
      <c r="J6" s="49"/>
      <c r="K6" s="49"/>
      <c r="L6" s="49"/>
    </row>
    <row r="7" spans="1:17" ht="14.5" x14ac:dyDescent="0.25">
      <c r="A7" s="52" t="s">
        <v>2</v>
      </c>
      <c r="B7" s="52" t="s">
        <v>50</v>
      </c>
      <c r="C7" s="52" t="s">
        <v>51</v>
      </c>
      <c r="D7" s="51" t="s">
        <v>1</v>
      </c>
      <c r="E7" s="52" t="s">
        <v>12</v>
      </c>
      <c r="F7" s="52" t="s">
        <v>12</v>
      </c>
      <c r="G7" s="52" t="s">
        <v>103</v>
      </c>
      <c r="H7" s="52" t="s">
        <v>16</v>
      </c>
      <c r="I7" s="51" t="s">
        <v>52</v>
      </c>
      <c r="J7" s="53"/>
      <c r="K7" s="53"/>
      <c r="L7" s="53"/>
    </row>
    <row r="8" spans="1:17" x14ac:dyDescent="0.25">
      <c r="A8" s="53"/>
      <c r="B8" s="54"/>
      <c r="C8" s="54"/>
      <c r="D8" s="53"/>
      <c r="E8" s="54"/>
      <c r="F8" s="54"/>
      <c r="G8" s="54"/>
      <c r="H8" s="54"/>
      <c r="I8" s="53"/>
      <c r="J8" s="53"/>
      <c r="K8" s="53"/>
      <c r="L8" s="53"/>
    </row>
    <row r="9" spans="1:17" ht="14.5" x14ac:dyDescent="0.25">
      <c r="A9" s="82">
        <v>40416</v>
      </c>
      <c r="B9" s="82">
        <v>40414</v>
      </c>
      <c r="C9" s="3" t="s">
        <v>184</v>
      </c>
      <c r="D9" s="3" t="s">
        <v>131</v>
      </c>
      <c r="E9" s="3" t="s">
        <v>132</v>
      </c>
      <c r="F9" s="27">
        <v>21.46968</v>
      </c>
      <c r="G9" s="26">
        <v>96</v>
      </c>
      <c r="H9" s="3" t="s">
        <v>21</v>
      </c>
      <c r="I9" s="37" t="s">
        <v>123</v>
      </c>
      <c r="J9" s="37"/>
      <c r="K9" s="37"/>
      <c r="L9" s="37"/>
      <c r="Q9" s="12"/>
    </row>
    <row r="10" spans="1:17" ht="14.5" x14ac:dyDescent="0.25">
      <c r="A10" s="82">
        <v>40416</v>
      </c>
      <c r="B10" s="82">
        <v>40414</v>
      </c>
      <c r="C10" s="3" t="s">
        <v>185</v>
      </c>
      <c r="D10" s="3" t="s">
        <v>101</v>
      </c>
      <c r="E10" s="3" t="s">
        <v>102</v>
      </c>
      <c r="F10" s="26">
        <v>203.98322899999999</v>
      </c>
      <c r="G10" s="26">
        <v>100</v>
      </c>
      <c r="H10" s="3" t="s">
        <v>21</v>
      </c>
      <c r="I10" s="37" t="s">
        <v>123</v>
      </c>
      <c r="J10" s="37"/>
      <c r="K10" s="37"/>
      <c r="L10" s="37"/>
    </row>
    <row r="11" spans="1:17" ht="14.5" x14ac:dyDescent="0.25">
      <c r="A11" s="82">
        <v>40416</v>
      </c>
      <c r="B11" s="82">
        <v>40414</v>
      </c>
      <c r="C11" s="3" t="s">
        <v>186</v>
      </c>
      <c r="D11" s="3" t="s">
        <v>100</v>
      </c>
      <c r="E11" s="3" t="s">
        <v>286</v>
      </c>
      <c r="F11" s="28">
        <v>3.832776</v>
      </c>
      <c r="G11" s="26">
        <v>98</v>
      </c>
      <c r="H11" s="3" t="s">
        <v>21</v>
      </c>
      <c r="I11" s="37" t="s">
        <v>123</v>
      </c>
      <c r="J11" s="37"/>
      <c r="K11" s="37"/>
      <c r="L11" s="37"/>
    </row>
    <row r="12" spans="1:17" ht="14.5" x14ac:dyDescent="0.25">
      <c r="A12" s="82">
        <v>40416</v>
      </c>
      <c r="B12" s="82">
        <v>40414</v>
      </c>
      <c r="C12" s="3" t="s">
        <v>186</v>
      </c>
      <c r="D12" s="3" t="s">
        <v>124</v>
      </c>
      <c r="E12" s="3" t="s">
        <v>287</v>
      </c>
      <c r="F12" s="27">
        <v>11.980796</v>
      </c>
      <c r="G12" s="26">
        <v>100</v>
      </c>
      <c r="H12" s="3" t="s">
        <v>21</v>
      </c>
      <c r="I12" s="37" t="s">
        <v>123</v>
      </c>
      <c r="J12" s="37"/>
      <c r="K12" s="37"/>
      <c r="L12" s="37"/>
      <c r="Q12" s="12"/>
    </row>
    <row r="13" spans="1:17" x14ac:dyDescent="0.25">
      <c r="A13" s="82"/>
      <c r="B13" s="82"/>
      <c r="C13" s="3"/>
      <c r="D13" s="3"/>
      <c r="E13" s="3"/>
      <c r="F13" s="27"/>
      <c r="G13" s="26"/>
      <c r="H13" s="3"/>
      <c r="I13" s="37"/>
      <c r="J13" s="37"/>
      <c r="K13" s="37"/>
      <c r="L13" s="37"/>
    </row>
    <row r="14" spans="1:17" ht="14.5" x14ac:dyDescent="0.25">
      <c r="A14" s="82">
        <v>40428</v>
      </c>
      <c r="B14" s="82">
        <v>40428</v>
      </c>
      <c r="C14" s="3" t="s">
        <v>184</v>
      </c>
      <c r="D14" s="97" t="s">
        <v>131</v>
      </c>
      <c r="E14" s="3" t="s">
        <v>132</v>
      </c>
      <c r="F14" s="27">
        <v>22.128613999999999</v>
      </c>
      <c r="G14" s="26">
        <v>98</v>
      </c>
      <c r="H14" s="3" t="s">
        <v>21</v>
      </c>
      <c r="I14" s="37" t="s">
        <v>123</v>
      </c>
      <c r="J14" s="37"/>
      <c r="K14" s="37"/>
      <c r="L14" s="37"/>
      <c r="N14" s="12"/>
    </row>
    <row r="15" spans="1:17" ht="14.5" x14ac:dyDescent="0.25">
      <c r="A15" s="82">
        <v>40428</v>
      </c>
      <c r="B15" s="82">
        <v>40428</v>
      </c>
      <c r="C15" s="3" t="s">
        <v>185</v>
      </c>
      <c r="D15" s="3" t="s">
        <v>101</v>
      </c>
      <c r="E15" s="3" t="s">
        <v>102</v>
      </c>
      <c r="F15" s="26">
        <v>208.277984</v>
      </c>
      <c r="G15" s="26">
        <v>100</v>
      </c>
      <c r="H15" s="3" t="s">
        <v>21</v>
      </c>
      <c r="I15" s="37" t="s">
        <v>123</v>
      </c>
      <c r="J15" s="37"/>
      <c r="K15" s="37"/>
      <c r="L15" s="37"/>
    </row>
    <row r="16" spans="1:17" ht="14.5" x14ac:dyDescent="0.25">
      <c r="A16" s="82">
        <v>40428</v>
      </c>
      <c r="B16" s="82">
        <v>40428</v>
      </c>
      <c r="C16" s="3" t="s">
        <v>186</v>
      </c>
      <c r="D16" s="3" t="s">
        <v>100</v>
      </c>
      <c r="E16" s="3" t="s">
        <v>286</v>
      </c>
      <c r="F16" s="28">
        <v>4.0372700000000004</v>
      </c>
      <c r="G16" s="26">
        <v>100</v>
      </c>
      <c r="H16" s="3" t="s">
        <v>21</v>
      </c>
      <c r="I16" s="37" t="s">
        <v>123</v>
      </c>
      <c r="J16" s="37"/>
      <c r="K16" s="37"/>
      <c r="L16" s="37"/>
    </row>
    <row r="17" spans="1:21" ht="14.5" x14ac:dyDescent="0.25">
      <c r="A17" s="82">
        <v>40428</v>
      </c>
      <c r="B17" s="82">
        <v>40428</v>
      </c>
      <c r="C17" s="3" t="s">
        <v>186</v>
      </c>
      <c r="D17" s="3" t="s">
        <v>124</v>
      </c>
      <c r="E17" s="3" t="s">
        <v>287</v>
      </c>
      <c r="F17" s="27">
        <v>12.607127999999999</v>
      </c>
      <c r="G17" s="26">
        <v>104</v>
      </c>
      <c r="H17" s="97" t="s">
        <v>21</v>
      </c>
      <c r="I17" s="37" t="s">
        <v>123</v>
      </c>
      <c r="J17" s="37"/>
      <c r="K17" s="37"/>
      <c r="L17" s="37"/>
      <c r="P17" s="12"/>
    </row>
    <row r="18" spans="1:21" x14ac:dyDescent="0.25">
      <c r="A18" s="82"/>
      <c r="B18" s="82"/>
      <c r="C18" s="3"/>
      <c r="D18" s="3"/>
      <c r="E18" s="3"/>
      <c r="F18" s="27"/>
      <c r="G18" s="26"/>
      <c r="H18" s="3"/>
      <c r="I18" s="37"/>
      <c r="J18" s="37"/>
      <c r="K18" s="37"/>
      <c r="L18" s="37"/>
      <c r="P18" s="12"/>
    </row>
    <row r="19" spans="1:21" ht="14.5" x14ac:dyDescent="0.25">
      <c r="A19" s="82">
        <v>40431</v>
      </c>
      <c r="B19" s="82">
        <v>40431</v>
      </c>
      <c r="C19" s="3" t="s">
        <v>184</v>
      </c>
      <c r="D19" s="97" t="s">
        <v>131</v>
      </c>
      <c r="E19" s="3" t="s">
        <v>132</v>
      </c>
      <c r="F19" s="27">
        <v>21.887385999999999</v>
      </c>
      <c r="G19" s="26">
        <v>98</v>
      </c>
      <c r="H19" s="3" t="s">
        <v>21</v>
      </c>
      <c r="I19" s="37" t="s">
        <v>123</v>
      </c>
      <c r="J19" s="37"/>
      <c r="K19" s="37"/>
      <c r="L19" s="37"/>
      <c r="R19" s="49"/>
      <c r="T19" s="49"/>
      <c r="U19" s="49"/>
    </row>
    <row r="20" spans="1:21" ht="14.5" x14ac:dyDescent="0.25">
      <c r="A20" s="82">
        <v>40431</v>
      </c>
      <c r="B20" s="82">
        <v>40431</v>
      </c>
      <c r="C20" s="3" t="s">
        <v>185</v>
      </c>
      <c r="D20" s="3" t="s">
        <v>101</v>
      </c>
      <c r="E20" s="3" t="s">
        <v>102</v>
      </c>
      <c r="F20" s="26">
        <v>211.210218</v>
      </c>
      <c r="G20" s="26">
        <v>100</v>
      </c>
      <c r="H20" s="3" t="s">
        <v>21</v>
      </c>
      <c r="I20" s="37" t="s">
        <v>123</v>
      </c>
      <c r="J20" s="37"/>
      <c r="K20" s="37"/>
      <c r="L20" s="37"/>
    </row>
    <row r="21" spans="1:21" ht="14.5" x14ac:dyDescent="0.25">
      <c r="A21" s="82">
        <v>40431</v>
      </c>
      <c r="B21" s="82">
        <v>40431</v>
      </c>
      <c r="C21" s="3" t="s">
        <v>186</v>
      </c>
      <c r="D21" s="3" t="s">
        <v>100</v>
      </c>
      <c r="E21" s="3" t="s">
        <v>286</v>
      </c>
      <c r="F21" s="28">
        <v>4.0112240000000003</v>
      </c>
      <c r="G21" s="26">
        <v>100</v>
      </c>
      <c r="H21" s="3" t="s">
        <v>21</v>
      </c>
      <c r="I21" s="37" t="s">
        <v>123</v>
      </c>
      <c r="J21" s="37"/>
      <c r="K21" s="37"/>
      <c r="L21" s="37"/>
    </row>
    <row r="22" spans="1:21" ht="14.5" x14ac:dyDescent="0.25">
      <c r="A22" s="82">
        <v>40431</v>
      </c>
      <c r="B22" s="82">
        <v>40431</v>
      </c>
      <c r="C22" s="3" t="s">
        <v>186</v>
      </c>
      <c r="D22" s="3" t="s">
        <v>124</v>
      </c>
      <c r="E22" s="3" t="s">
        <v>287</v>
      </c>
      <c r="F22" s="27">
        <v>12.740148</v>
      </c>
      <c r="G22" s="26">
        <v>105</v>
      </c>
      <c r="H22" s="3" t="s">
        <v>21</v>
      </c>
      <c r="I22" s="37" t="s">
        <v>123</v>
      </c>
      <c r="J22" s="37"/>
      <c r="K22" s="37"/>
      <c r="L22" s="37"/>
    </row>
    <row r="23" spans="1:21" x14ac:dyDescent="0.25">
      <c r="A23" s="82"/>
      <c r="B23" s="82"/>
      <c r="C23" s="3"/>
      <c r="D23" s="3"/>
      <c r="E23" s="3"/>
      <c r="F23" s="28"/>
      <c r="G23" s="26"/>
      <c r="H23" s="3"/>
      <c r="I23" s="37"/>
      <c r="J23" s="37"/>
      <c r="K23" s="37"/>
      <c r="L23" s="37"/>
    </row>
    <row r="24" spans="1:21" ht="14.5" x14ac:dyDescent="0.25">
      <c r="A24" s="82">
        <v>40450</v>
      </c>
      <c r="B24" s="82">
        <v>40450</v>
      </c>
      <c r="C24" s="3" t="s">
        <v>184</v>
      </c>
      <c r="D24" s="97" t="s">
        <v>131</v>
      </c>
      <c r="E24" s="3" t="s">
        <v>132</v>
      </c>
      <c r="F24" s="27">
        <v>21.245968000000001</v>
      </c>
      <c r="G24" s="26">
        <v>94</v>
      </c>
      <c r="H24" s="3" t="s">
        <v>21</v>
      </c>
      <c r="I24" s="37" t="s">
        <v>123</v>
      </c>
      <c r="J24" s="37"/>
      <c r="K24" s="37"/>
      <c r="L24" s="37"/>
    </row>
    <row r="25" spans="1:21" ht="14.5" x14ac:dyDescent="0.25">
      <c r="A25" s="82">
        <v>40450</v>
      </c>
      <c r="B25" s="82">
        <v>40450</v>
      </c>
      <c r="C25" s="3" t="s">
        <v>185</v>
      </c>
      <c r="D25" s="3" t="s">
        <v>101</v>
      </c>
      <c r="E25" s="3" t="s">
        <v>102</v>
      </c>
      <c r="F25" s="26">
        <v>207.63033999999999</v>
      </c>
      <c r="G25" s="26">
        <v>100</v>
      </c>
      <c r="H25" s="3" t="s">
        <v>21</v>
      </c>
      <c r="I25" s="37" t="s">
        <v>123</v>
      </c>
      <c r="J25" s="37"/>
      <c r="K25" s="37"/>
      <c r="L25" s="37"/>
    </row>
    <row r="26" spans="1:21" ht="14.5" x14ac:dyDescent="0.25">
      <c r="A26" s="82">
        <v>40450</v>
      </c>
      <c r="B26" s="82">
        <v>40450</v>
      </c>
      <c r="C26" s="3" t="s">
        <v>186</v>
      </c>
      <c r="D26" s="3" t="s">
        <v>100</v>
      </c>
      <c r="E26" s="3" t="s">
        <v>286</v>
      </c>
      <c r="F26" s="28">
        <v>3.8462679999999998</v>
      </c>
      <c r="G26" s="26">
        <v>98</v>
      </c>
      <c r="H26" s="3" t="s">
        <v>21</v>
      </c>
      <c r="I26" s="37" t="s">
        <v>123</v>
      </c>
      <c r="J26" s="37"/>
      <c r="K26" s="37"/>
      <c r="L26" s="37"/>
    </row>
    <row r="27" spans="1:21" ht="14.5" x14ac:dyDescent="0.25">
      <c r="A27" s="82">
        <v>40450</v>
      </c>
      <c r="B27" s="82">
        <v>40450</v>
      </c>
      <c r="C27" s="3" t="s">
        <v>186</v>
      </c>
      <c r="D27" s="3" t="s">
        <v>124</v>
      </c>
      <c r="E27" s="3" t="s">
        <v>287</v>
      </c>
      <c r="F27" s="27">
        <v>11.892398</v>
      </c>
      <c r="G27" s="26">
        <v>99</v>
      </c>
      <c r="H27" s="3" t="s">
        <v>21</v>
      </c>
      <c r="I27" s="37" t="s">
        <v>123</v>
      </c>
      <c r="J27" s="37"/>
      <c r="K27" s="37"/>
      <c r="L27" s="37"/>
    </row>
    <row r="28" spans="1:21" x14ac:dyDescent="0.25">
      <c r="A28" s="82"/>
      <c r="B28" s="82"/>
      <c r="C28" s="3"/>
      <c r="D28" s="3"/>
      <c r="E28" s="3"/>
      <c r="F28" s="28"/>
      <c r="G28" s="26"/>
      <c r="H28" s="3"/>
      <c r="I28" s="37"/>
      <c r="J28" s="37"/>
      <c r="K28" s="37"/>
      <c r="L28" s="37"/>
    </row>
    <row r="29" spans="1:21" ht="14.5" x14ac:dyDescent="0.25">
      <c r="A29" s="82">
        <v>40456</v>
      </c>
      <c r="B29" s="82">
        <v>40457</v>
      </c>
      <c r="C29" s="3" t="s">
        <v>184</v>
      </c>
      <c r="D29" s="97" t="s">
        <v>131</v>
      </c>
      <c r="E29" s="3" t="s">
        <v>132</v>
      </c>
      <c r="F29" s="27">
        <v>21.728166000000002</v>
      </c>
      <c r="G29" s="26">
        <v>100</v>
      </c>
      <c r="H29" s="3" t="s">
        <v>21</v>
      </c>
      <c r="I29" s="37" t="s">
        <v>123</v>
      </c>
      <c r="J29" s="37"/>
      <c r="K29" s="37"/>
      <c r="L29" s="37"/>
    </row>
    <row r="30" spans="1:21" ht="14.5" x14ac:dyDescent="0.25">
      <c r="A30" s="82">
        <v>40456</v>
      </c>
      <c r="B30" s="82">
        <v>40457</v>
      </c>
      <c r="C30" s="3" t="s">
        <v>185</v>
      </c>
      <c r="D30" s="3" t="s">
        <v>101</v>
      </c>
      <c r="E30" s="3" t="s">
        <v>102</v>
      </c>
      <c r="F30" s="26">
        <v>199.529561</v>
      </c>
      <c r="G30" s="26">
        <v>100</v>
      </c>
      <c r="H30" s="3" t="s">
        <v>21</v>
      </c>
      <c r="I30" s="37" t="s">
        <v>123</v>
      </c>
      <c r="J30" s="37"/>
      <c r="K30" s="37"/>
      <c r="L30" s="37"/>
    </row>
    <row r="31" spans="1:21" ht="14.5" x14ac:dyDescent="0.25">
      <c r="A31" s="82">
        <v>40456</v>
      </c>
      <c r="B31" s="82">
        <v>40457</v>
      </c>
      <c r="C31" s="3" t="s">
        <v>186</v>
      </c>
      <c r="D31" s="3" t="s">
        <v>100</v>
      </c>
      <c r="E31" s="3" t="s">
        <v>286</v>
      </c>
      <c r="F31" s="28">
        <v>3.8783660000000002</v>
      </c>
      <c r="G31" s="26">
        <v>99</v>
      </c>
      <c r="H31" s="3" t="s">
        <v>21</v>
      </c>
      <c r="I31" s="37" t="s">
        <v>123</v>
      </c>
      <c r="J31" s="37"/>
      <c r="K31" s="37"/>
      <c r="L31" s="37"/>
    </row>
    <row r="32" spans="1:21" ht="14.5" x14ac:dyDescent="0.25">
      <c r="A32" s="82">
        <v>40456</v>
      </c>
      <c r="B32" s="82">
        <v>40457</v>
      </c>
      <c r="C32" s="3" t="s">
        <v>186</v>
      </c>
      <c r="D32" s="3" t="s">
        <v>124</v>
      </c>
      <c r="E32" s="3" t="s">
        <v>287</v>
      </c>
      <c r="F32" s="27">
        <v>12.035043999999999</v>
      </c>
      <c r="G32" s="26">
        <v>100</v>
      </c>
      <c r="H32" s="3" t="s">
        <v>21</v>
      </c>
      <c r="I32" s="37" t="s">
        <v>123</v>
      </c>
      <c r="J32" s="37"/>
      <c r="K32" s="37"/>
      <c r="L32" s="37"/>
    </row>
    <row r="33" spans="1:13" x14ac:dyDescent="0.25">
      <c r="A33" s="82"/>
      <c r="B33" s="82"/>
      <c r="C33" s="3"/>
      <c r="D33" s="3"/>
      <c r="E33" s="3"/>
      <c r="F33" s="27"/>
      <c r="G33" s="26"/>
      <c r="H33" s="3"/>
      <c r="I33" s="37"/>
      <c r="J33" s="37"/>
      <c r="K33" s="37"/>
      <c r="L33" s="37"/>
    </row>
    <row r="34" spans="1:13" ht="14.5" x14ac:dyDescent="0.25">
      <c r="A34" s="82">
        <v>40465</v>
      </c>
      <c r="B34" s="82">
        <v>40466</v>
      </c>
      <c r="C34" s="3" t="s">
        <v>184</v>
      </c>
      <c r="D34" s="97" t="s">
        <v>131</v>
      </c>
      <c r="E34" s="3" t="s">
        <v>132</v>
      </c>
      <c r="F34" s="27">
        <v>21.807202</v>
      </c>
      <c r="G34" s="26">
        <v>97</v>
      </c>
      <c r="H34" s="3" t="s">
        <v>21</v>
      </c>
      <c r="I34" s="37" t="s">
        <v>123</v>
      </c>
      <c r="J34" s="37"/>
      <c r="K34" s="37"/>
      <c r="L34" s="37"/>
    </row>
    <row r="35" spans="1:13" ht="14.5" x14ac:dyDescent="0.25">
      <c r="A35" s="82">
        <v>40465</v>
      </c>
      <c r="B35" s="82">
        <v>40466</v>
      </c>
      <c r="C35" s="3" t="s">
        <v>185</v>
      </c>
      <c r="D35" s="3" t="s">
        <v>101</v>
      </c>
      <c r="E35" s="3" t="s">
        <v>102</v>
      </c>
      <c r="F35" s="26">
        <v>201.38368800000001</v>
      </c>
      <c r="G35" s="26">
        <v>100</v>
      </c>
      <c r="H35" s="3" t="s">
        <v>21</v>
      </c>
      <c r="I35" s="37" t="s">
        <v>123</v>
      </c>
      <c r="J35" s="37"/>
      <c r="K35" s="37"/>
      <c r="L35" s="37"/>
    </row>
    <row r="36" spans="1:13" ht="14.5" x14ac:dyDescent="0.25">
      <c r="A36" s="82">
        <v>40465</v>
      </c>
      <c r="B36" s="82">
        <v>40466</v>
      </c>
      <c r="C36" s="3" t="s">
        <v>186</v>
      </c>
      <c r="D36" s="3" t="s">
        <v>100</v>
      </c>
      <c r="E36" s="3" t="s">
        <v>286</v>
      </c>
      <c r="F36" s="28">
        <v>3.8778519999999999</v>
      </c>
      <c r="G36" s="26">
        <v>99</v>
      </c>
      <c r="H36" s="3" t="s">
        <v>21</v>
      </c>
      <c r="I36" s="37" t="s">
        <v>123</v>
      </c>
      <c r="J36" s="9"/>
      <c r="K36" s="9"/>
      <c r="L36" s="9"/>
    </row>
    <row r="37" spans="1:13" ht="14.5" x14ac:dyDescent="0.25">
      <c r="A37" s="82">
        <v>40465</v>
      </c>
      <c r="B37" s="82">
        <v>40466</v>
      </c>
      <c r="C37" s="3" t="s">
        <v>186</v>
      </c>
      <c r="D37" s="3" t="s">
        <v>124</v>
      </c>
      <c r="E37" s="3" t="s">
        <v>287</v>
      </c>
      <c r="F37" s="27">
        <v>12.021649999999999</v>
      </c>
      <c r="G37" s="26">
        <v>100</v>
      </c>
      <c r="H37" s="3" t="s">
        <v>21</v>
      </c>
      <c r="I37" s="37" t="s">
        <v>123</v>
      </c>
    </row>
    <row r="38" spans="1:13" x14ac:dyDescent="0.25">
      <c r="A38" s="4"/>
      <c r="B38" s="4"/>
      <c r="C38" s="16"/>
      <c r="D38" s="16"/>
      <c r="E38" s="16"/>
      <c r="F38" s="55"/>
      <c r="G38" s="22"/>
      <c r="H38" s="4"/>
      <c r="I38" s="4"/>
    </row>
    <row r="39" spans="1:13" x14ac:dyDescent="0.25">
      <c r="A39" s="17"/>
      <c r="B39" s="17"/>
      <c r="C39" s="3"/>
      <c r="D39" s="3"/>
      <c r="E39" s="3"/>
      <c r="F39" s="30"/>
      <c r="G39" s="26"/>
    </row>
    <row r="40" spans="1:13" ht="14.5" x14ac:dyDescent="0.25">
      <c r="A40" s="13" t="s">
        <v>111</v>
      </c>
    </row>
    <row r="41" spans="1:13" ht="14.5" x14ac:dyDescent="0.25">
      <c r="A41" s="76" t="s">
        <v>112</v>
      </c>
      <c r="B41" s="17"/>
    </row>
    <row r="42" spans="1:13" x14ac:dyDescent="0.25">
      <c r="A42" s="17"/>
      <c r="B42" s="77" t="s">
        <v>110</v>
      </c>
    </row>
    <row r="43" spans="1:13" ht="14.5" x14ac:dyDescent="0.25">
      <c r="A43" s="13" t="s">
        <v>121</v>
      </c>
    </row>
    <row r="44" spans="1:13" x14ac:dyDescent="0.25">
      <c r="A44" t="s">
        <v>53</v>
      </c>
      <c r="B44" s="56" t="s">
        <v>122</v>
      </c>
      <c r="M44" s="65"/>
    </row>
    <row r="49" spans="14:14" x14ac:dyDescent="0.25">
      <c r="N49" s="12"/>
    </row>
  </sheetData>
  <phoneticPr fontId="35" type="noConversion"/>
  <pageMargins left="0.55000000000000004" right="0.25" top="0.45" bottom="0.23" header="0.5" footer="0.5"/>
  <pageSetup firstPageNumber="34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A2" sqref="A2"/>
    </sheetView>
  </sheetViews>
  <sheetFormatPr defaultRowHeight="12.5" x14ac:dyDescent="0.25"/>
  <cols>
    <col min="1" max="1" width="10" customWidth="1"/>
    <col min="2" max="2" width="10.1796875" bestFit="1" customWidth="1"/>
    <col min="4" max="4" width="13.81640625" customWidth="1"/>
    <col min="5" max="5" width="13" customWidth="1"/>
    <col min="6" max="6" width="8.1796875" customWidth="1"/>
    <col min="13" max="13" width="21.1796875" customWidth="1"/>
    <col min="14" max="14" width="17" customWidth="1"/>
  </cols>
  <sheetData>
    <row r="1" spans="1:18" ht="15.5" x14ac:dyDescent="0.35">
      <c r="A1" s="2" t="s">
        <v>615</v>
      </c>
      <c r="B1" s="2"/>
    </row>
    <row r="2" spans="1:18" ht="15.5" x14ac:dyDescent="0.35">
      <c r="A2" s="2"/>
      <c r="B2" s="2" t="s">
        <v>608</v>
      </c>
      <c r="M2" s="65"/>
    </row>
    <row r="3" spans="1:18" ht="15.5" x14ac:dyDescent="0.35">
      <c r="A3" s="2"/>
      <c r="B3" s="2" t="s">
        <v>607</v>
      </c>
    </row>
    <row r="4" spans="1:18" ht="15.5" x14ac:dyDescent="0.35">
      <c r="A4" s="2"/>
      <c r="B4" s="2"/>
    </row>
    <row r="5" spans="1:18" x14ac:dyDescent="0.25">
      <c r="E5" s="97" t="s">
        <v>7</v>
      </c>
      <c r="F5" s="3"/>
      <c r="Q5" s="12"/>
    </row>
    <row r="6" spans="1:18" x14ac:dyDescent="0.25">
      <c r="A6" s="49" t="s">
        <v>0</v>
      </c>
      <c r="B6" s="50" t="s">
        <v>46</v>
      </c>
      <c r="C6" s="49"/>
      <c r="D6" s="50" t="s">
        <v>48</v>
      </c>
      <c r="E6" s="97" t="s">
        <v>359</v>
      </c>
      <c r="F6" s="97"/>
      <c r="G6" s="49" t="s">
        <v>0</v>
      </c>
      <c r="H6" s="49" t="s">
        <v>0</v>
      </c>
      <c r="I6" s="49" t="s">
        <v>0</v>
      </c>
      <c r="J6" s="49"/>
      <c r="K6" s="49"/>
      <c r="L6" s="49"/>
      <c r="R6" s="126"/>
    </row>
    <row r="7" spans="1:18" ht="14.5" x14ac:dyDescent="0.25">
      <c r="A7" s="52" t="s">
        <v>2</v>
      </c>
      <c r="B7" s="52" t="s">
        <v>50</v>
      </c>
      <c r="C7" s="51" t="s">
        <v>1</v>
      </c>
      <c r="D7" s="100" t="s">
        <v>358</v>
      </c>
      <c r="E7" s="100" t="s">
        <v>360</v>
      </c>
      <c r="F7" s="100" t="s">
        <v>22</v>
      </c>
      <c r="G7" s="52" t="s">
        <v>103</v>
      </c>
      <c r="H7" s="52" t="s">
        <v>16</v>
      </c>
      <c r="I7" s="51" t="s">
        <v>52</v>
      </c>
      <c r="J7" s="53"/>
      <c r="K7" s="53"/>
      <c r="L7" s="53"/>
      <c r="R7" s="126"/>
    </row>
    <row r="8" spans="1:18" x14ac:dyDescent="0.25">
      <c r="A8" s="53"/>
      <c r="B8" s="54"/>
      <c r="C8" s="53"/>
      <c r="D8" s="54"/>
      <c r="E8" s="54"/>
      <c r="F8" s="54"/>
      <c r="G8" s="54"/>
      <c r="H8" s="54"/>
      <c r="I8" s="53"/>
      <c r="J8" s="53"/>
      <c r="K8" s="53"/>
      <c r="L8" s="53"/>
    </row>
    <row r="9" spans="1:18" x14ac:dyDescent="0.25">
      <c r="A9" s="82">
        <v>40381</v>
      </c>
      <c r="B9" s="82">
        <v>40381</v>
      </c>
      <c r="C9" s="3" t="s">
        <v>131</v>
      </c>
      <c r="D9" s="75">
        <v>0.5</v>
      </c>
      <c r="E9" s="75">
        <v>0.49359533333333333</v>
      </c>
      <c r="F9" s="11">
        <v>1.6221116895372425E-3</v>
      </c>
      <c r="G9" s="26">
        <v>98</v>
      </c>
      <c r="H9" s="3" t="s">
        <v>21</v>
      </c>
      <c r="I9" s="37" t="s">
        <v>123</v>
      </c>
      <c r="J9" s="37"/>
      <c r="K9" s="37"/>
      <c r="L9" s="37"/>
    </row>
    <row r="10" spans="1:18" x14ac:dyDescent="0.25">
      <c r="A10" s="82">
        <v>40381</v>
      </c>
      <c r="B10" s="82">
        <v>40381</v>
      </c>
      <c r="C10" s="3" t="s">
        <v>101</v>
      </c>
      <c r="D10" s="30">
        <v>7.5</v>
      </c>
      <c r="E10" s="30">
        <v>7.5736956666666666</v>
      </c>
      <c r="F10" s="11">
        <v>4.7866745631318347E-2</v>
      </c>
      <c r="G10" s="26">
        <v>101</v>
      </c>
      <c r="H10" s="3" t="s">
        <v>21</v>
      </c>
      <c r="I10" s="37" t="s">
        <v>123</v>
      </c>
      <c r="J10" s="37"/>
      <c r="K10" s="37"/>
      <c r="L10" s="37"/>
      <c r="Q10" s="12"/>
    </row>
    <row r="11" spans="1:18" x14ac:dyDescent="0.25">
      <c r="A11" s="82">
        <v>40381</v>
      </c>
      <c r="B11" s="82">
        <v>40381</v>
      </c>
      <c r="C11" s="3" t="s">
        <v>100</v>
      </c>
      <c r="D11" s="75">
        <v>0.15</v>
      </c>
      <c r="E11" s="75">
        <v>0.15127000000000002</v>
      </c>
      <c r="F11" s="11">
        <v>5.3859453209255679E-3</v>
      </c>
      <c r="G11" s="26">
        <v>100</v>
      </c>
      <c r="H11" s="3" t="s">
        <v>21</v>
      </c>
      <c r="I11" s="37" t="s">
        <v>123</v>
      </c>
      <c r="J11" s="37"/>
      <c r="K11" s="37"/>
      <c r="L11" s="37"/>
    </row>
    <row r="12" spans="1:18" x14ac:dyDescent="0.25">
      <c r="A12" s="82">
        <v>40381</v>
      </c>
      <c r="B12" s="82">
        <v>40381</v>
      </c>
      <c r="C12" s="3" t="s">
        <v>124</v>
      </c>
      <c r="D12" s="75">
        <v>0.5</v>
      </c>
      <c r="E12" s="75">
        <v>0.50111899999999998</v>
      </c>
      <c r="F12" s="11">
        <v>6.7503116224363916E-3</v>
      </c>
      <c r="G12" s="26">
        <v>100</v>
      </c>
      <c r="H12" s="3" t="s">
        <v>21</v>
      </c>
      <c r="I12" s="37" t="s">
        <v>123</v>
      </c>
      <c r="J12" s="37"/>
      <c r="K12" s="37"/>
      <c r="L12" s="37"/>
    </row>
    <row r="13" spans="1:18" x14ac:dyDescent="0.25">
      <c r="A13" s="82"/>
      <c r="B13" s="82"/>
      <c r="C13" s="3"/>
      <c r="D13" s="3"/>
      <c r="E13" s="27"/>
      <c r="F13" s="11"/>
      <c r="G13" s="26"/>
      <c r="H13" s="3"/>
      <c r="I13" s="37"/>
      <c r="J13" s="37"/>
      <c r="K13" s="37"/>
      <c r="L13" s="37"/>
      <c r="Q13" s="12"/>
    </row>
    <row r="14" spans="1:18" x14ac:dyDescent="0.25">
      <c r="A14" s="82">
        <v>40386</v>
      </c>
      <c r="B14" s="82">
        <v>40386</v>
      </c>
      <c r="C14" s="97" t="s">
        <v>131</v>
      </c>
      <c r="D14" s="75">
        <v>0.5</v>
      </c>
      <c r="E14" s="75">
        <v>0.54519633333333339</v>
      </c>
      <c r="F14" s="11">
        <v>8.6958749607692239E-3</v>
      </c>
      <c r="G14" s="26">
        <v>110</v>
      </c>
      <c r="H14" s="3" t="s">
        <v>21</v>
      </c>
      <c r="I14" s="37" t="s">
        <v>123</v>
      </c>
      <c r="J14" s="37"/>
      <c r="K14" s="37"/>
      <c r="L14" s="37"/>
      <c r="N14" s="12"/>
      <c r="R14" s="126"/>
    </row>
    <row r="15" spans="1:18" x14ac:dyDescent="0.25">
      <c r="A15" s="82">
        <v>40386</v>
      </c>
      <c r="B15" s="82">
        <v>40386</v>
      </c>
      <c r="C15" s="3" t="s">
        <v>101</v>
      </c>
      <c r="D15" s="30">
        <v>7.5</v>
      </c>
      <c r="E15" s="30">
        <v>8.5298489999999987</v>
      </c>
      <c r="F15" s="11">
        <v>7.7523930782695274E-2</v>
      </c>
      <c r="G15" s="26">
        <v>113</v>
      </c>
      <c r="H15" s="3" t="s">
        <v>21</v>
      </c>
      <c r="I15" s="37" t="s">
        <v>123</v>
      </c>
      <c r="J15" s="37"/>
      <c r="K15" s="37"/>
      <c r="L15" s="37"/>
      <c r="R15" s="126"/>
    </row>
    <row r="16" spans="1:18" x14ac:dyDescent="0.25">
      <c r="A16" s="82">
        <v>40386</v>
      </c>
      <c r="B16" s="82">
        <v>40386</v>
      </c>
      <c r="C16" s="3" t="s">
        <v>100</v>
      </c>
      <c r="D16" s="75">
        <v>0.15</v>
      </c>
      <c r="E16" s="75">
        <v>0.14630033333333334</v>
      </c>
      <c r="F16" s="11">
        <v>1.9509765076323475E-3</v>
      </c>
      <c r="G16" s="26">
        <v>100</v>
      </c>
      <c r="H16" s="3" t="s">
        <v>21</v>
      </c>
      <c r="I16" s="37" t="s">
        <v>123</v>
      </c>
      <c r="J16" s="37"/>
      <c r="K16" s="37"/>
      <c r="L16" s="37"/>
    </row>
    <row r="17" spans="1:18" x14ac:dyDescent="0.25">
      <c r="A17" s="82">
        <v>40386</v>
      </c>
      <c r="B17" s="82">
        <v>40386</v>
      </c>
      <c r="C17" s="3" t="s">
        <v>124</v>
      </c>
      <c r="D17" s="75">
        <v>0.5</v>
      </c>
      <c r="E17" s="75">
        <v>0.49684166666666663</v>
      </c>
      <c r="F17" s="11">
        <v>6.0022626844659982E-3</v>
      </c>
      <c r="G17" s="26">
        <v>100</v>
      </c>
      <c r="H17" s="97" t="s">
        <v>21</v>
      </c>
      <c r="I17" s="37" t="s">
        <v>123</v>
      </c>
      <c r="J17" s="37"/>
      <c r="K17" s="37"/>
      <c r="L17" s="37"/>
      <c r="P17" s="12"/>
    </row>
    <row r="18" spans="1:18" x14ac:dyDescent="0.25">
      <c r="A18" s="82"/>
      <c r="B18" s="82"/>
      <c r="C18" s="3"/>
      <c r="D18" s="3"/>
      <c r="E18" s="27"/>
      <c r="F18" s="11"/>
      <c r="G18" s="26"/>
      <c r="H18" s="3"/>
      <c r="I18" s="37"/>
      <c r="J18" s="37"/>
      <c r="K18" s="37"/>
      <c r="L18" s="37"/>
      <c r="P18" s="12"/>
    </row>
    <row r="19" spans="1:18" x14ac:dyDescent="0.25">
      <c r="A19" s="82">
        <v>40388</v>
      </c>
      <c r="B19" s="82">
        <v>40388</v>
      </c>
      <c r="C19" s="97" t="s">
        <v>131</v>
      </c>
      <c r="D19" s="75">
        <v>0.5</v>
      </c>
      <c r="E19" s="75">
        <v>0.53119899999999998</v>
      </c>
      <c r="F19" s="11">
        <v>8.6080257899242077E-3</v>
      </c>
      <c r="G19" s="26">
        <v>106</v>
      </c>
      <c r="H19" s="3" t="s">
        <v>21</v>
      </c>
      <c r="I19" s="37" t="s">
        <v>123</v>
      </c>
      <c r="J19" s="37"/>
      <c r="K19" s="37"/>
      <c r="L19" s="37"/>
    </row>
    <row r="20" spans="1:18" x14ac:dyDescent="0.25">
      <c r="A20" s="82">
        <v>40388</v>
      </c>
      <c r="B20" s="82">
        <v>40388</v>
      </c>
      <c r="C20" s="3" t="s">
        <v>101</v>
      </c>
      <c r="D20" s="30">
        <v>7.5</v>
      </c>
      <c r="E20" s="30">
        <v>8.2499633333333335</v>
      </c>
      <c r="F20" s="11">
        <v>3.6294637308193725E-2</v>
      </c>
      <c r="G20" s="26">
        <v>109</v>
      </c>
      <c r="H20" s="3" t="s">
        <v>21</v>
      </c>
      <c r="I20" s="37" t="s">
        <v>123</v>
      </c>
      <c r="J20" s="37"/>
      <c r="K20" s="37"/>
      <c r="L20" s="37"/>
    </row>
    <row r="21" spans="1:18" x14ac:dyDescent="0.25">
      <c r="A21" s="82">
        <v>40388</v>
      </c>
      <c r="B21" s="82">
        <v>40388</v>
      </c>
      <c r="C21" s="3" t="s">
        <v>100</v>
      </c>
      <c r="D21" s="75">
        <v>0.15</v>
      </c>
      <c r="E21" s="75">
        <v>0.15088266666666669</v>
      </c>
      <c r="F21" s="11">
        <v>2.8552674714172311E-3</v>
      </c>
      <c r="G21" s="26">
        <v>100</v>
      </c>
      <c r="H21" s="3" t="s">
        <v>21</v>
      </c>
      <c r="I21" s="37" t="s">
        <v>123</v>
      </c>
      <c r="J21" s="37"/>
      <c r="K21" s="37"/>
      <c r="L21" s="37"/>
    </row>
    <row r="22" spans="1:18" x14ac:dyDescent="0.25">
      <c r="A22" s="82"/>
      <c r="B22" s="82"/>
      <c r="C22" s="3"/>
      <c r="D22" s="3"/>
      <c r="E22" s="28"/>
      <c r="F22" s="28"/>
      <c r="G22" s="26"/>
      <c r="H22" s="3"/>
      <c r="I22" s="37"/>
      <c r="J22" s="37"/>
      <c r="K22" s="37"/>
      <c r="L22" s="37"/>
      <c r="R22" s="126"/>
    </row>
    <row r="23" spans="1:18" x14ac:dyDescent="0.25">
      <c r="A23" s="82">
        <v>40393</v>
      </c>
      <c r="B23" s="82">
        <v>40393</v>
      </c>
      <c r="C23" s="97" t="s">
        <v>131</v>
      </c>
      <c r="D23" s="75">
        <v>0.5</v>
      </c>
      <c r="E23" s="75">
        <v>0.54735200000000006</v>
      </c>
      <c r="F23" s="11">
        <v>1.2782104325970709E-2</v>
      </c>
      <c r="G23" s="26">
        <v>110</v>
      </c>
      <c r="H23" s="3" t="s">
        <v>21</v>
      </c>
      <c r="I23" s="37" t="s">
        <v>123</v>
      </c>
      <c r="J23" s="37"/>
      <c r="K23" s="37"/>
      <c r="L23" s="37"/>
      <c r="R23" s="126"/>
    </row>
    <row r="24" spans="1:18" x14ac:dyDescent="0.25">
      <c r="A24" s="82">
        <v>40393</v>
      </c>
      <c r="B24" s="82">
        <v>40393</v>
      </c>
      <c r="C24" s="3" t="s">
        <v>101</v>
      </c>
      <c r="D24" s="30">
        <v>7.5</v>
      </c>
      <c r="E24" s="30">
        <v>8.6771513333333328</v>
      </c>
      <c r="F24" s="8">
        <v>0.12498283639906323</v>
      </c>
      <c r="G24" s="26">
        <v>116</v>
      </c>
      <c r="H24" s="3" t="s">
        <v>21</v>
      </c>
      <c r="I24" s="37" t="s">
        <v>123</v>
      </c>
      <c r="J24" s="37"/>
      <c r="K24" s="37"/>
      <c r="L24" s="37"/>
    </row>
    <row r="25" spans="1:18" x14ac:dyDescent="0.25">
      <c r="A25" s="82">
        <v>40393</v>
      </c>
      <c r="B25" s="82">
        <v>40393</v>
      </c>
      <c r="C25" s="3" t="s">
        <v>100</v>
      </c>
      <c r="D25" s="75">
        <v>0.15</v>
      </c>
      <c r="E25" s="75">
        <v>0.14662</v>
      </c>
      <c r="F25" s="11">
        <v>2.8329449341630247E-3</v>
      </c>
      <c r="G25" s="26">
        <v>100</v>
      </c>
      <c r="H25" s="3" t="s">
        <v>21</v>
      </c>
      <c r="I25" s="37" t="s">
        <v>123</v>
      </c>
      <c r="J25" s="37"/>
      <c r="K25" s="37"/>
      <c r="L25" s="37"/>
    </row>
    <row r="26" spans="1:18" x14ac:dyDescent="0.25">
      <c r="A26" s="82">
        <v>40393</v>
      </c>
      <c r="B26" s="82">
        <v>40393</v>
      </c>
      <c r="C26" s="3" t="s">
        <v>124</v>
      </c>
      <c r="D26" s="75">
        <v>0.5</v>
      </c>
      <c r="E26" s="75">
        <v>0.50311066666666671</v>
      </c>
      <c r="F26" s="11">
        <v>1.3775871418292734E-3</v>
      </c>
      <c r="G26" s="26">
        <v>100</v>
      </c>
      <c r="H26" s="3" t="s">
        <v>21</v>
      </c>
      <c r="I26" s="37" t="s">
        <v>123</v>
      </c>
      <c r="J26" s="37"/>
      <c r="K26" s="37"/>
      <c r="L26" s="37"/>
    </row>
    <row r="27" spans="1:18" x14ac:dyDescent="0.25">
      <c r="A27" s="82"/>
      <c r="B27" s="82"/>
      <c r="C27" s="3"/>
      <c r="D27" s="3"/>
      <c r="E27" s="28"/>
      <c r="F27" s="28"/>
      <c r="G27" s="26"/>
      <c r="H27" s="3"/>
      <c r="I27" s="37"/>
      <c r="J27" s="37"/>
      <c r="K27" s="37"/>
      <c r="L27" s="37"/>
    </row>
    <row r="28" spans="1:18" x14ac:dyDescent="0.25">
      <c r="A28" s="82">
        <v>40399</v>
      </c>
      <c r="B28" s="82">
        <v>40399</v>
      </c>
      <c r="C28" s="97" t="s">
        <v>131</v>
      </c>
      <c r="D28" s="75">
        <v>0.5</v>
      </c>
      <c r="E28" s="75">
        <v>0.53117233333333325</v>
      </c>
      <c r="F28" s="11">
        <v>8.9585269622484993E-3</v>
      </c>
      <c r="G28" s="26">
        <v>106</v>
      </c>
      <c r="H28" s="3" t="s">
        <v>21</v>
      </c>
      <c r="I28" s="37" t="s">
        <v>123</v>
      </c>
      <c r="J28" s="37"/>
      <c r="K28" s="37"/>
      <c r="L28" s="37"/>
    </row>
    <row r="29" spans="1:18" x14ac:dyDescent="0.25">
      <c r="A29" s="82">
        <v>40399</v>
      </c>
      <c r="B29" s="82">
        <v>40399</v>
      </c>
      <c r="C29" s="3" t="s">
        <v>101</v>
      </c>
      <c r="D29" s="30">
        <v>7.5</v>
      </c>
      <c r="E29" s="30">
        <v>7.9877543333333323</v>
      </c>
      <c r="F29" s="11">
        <v>2.8898302378051636E-2</v>
      </c>
      <c r="G29" s="26">
        <v>107</v>
      </c>
      <c r="H29" s="3" t="s">
        <v>21</v>
      </c>
      <c r="I29" s="37" t="s">
        <v>123</v>
      </c>
      <c r="J29" s="37"/>
      <c r="K29" s="37"/>
      <c r="L29" s="37"/>
    </row>
    <row r="30" spans="1:18" x14ac:dyDescent="0.25">
      <c r="A30" s="82">
        <v>40399</v>
      </c>
      <c r="B30" s="82">
        <v>40399</v>
      </c>
      <c r="C30" s="3" t="s">
        <v>100</v>
      </c>
      <c r="D30" s="75">
        <v>0.15</v>
      </c>
      <c r="E30" s="75">
        <v>0.15539666666666666</v>
      </c>
      <c r="F30" s="11">
        <v>5.2798141381428599E-3</v>
      </c>
      <c r="G30" s="26">
        <v>107</v>
      </c>
      <c r="H30" s="3" t="s">
        <v>21</v>
      </c>
      <c r="I30" s="37" t="s">
        <v>123</v>
      </c>
      <c r="J30" s="37"/>
      <c r="K30" s="37"/>
      <c r="L30" s="37"/>
      <c r="R30" s="126"/>
    </row>
    <row r="31" spans="1:18" x14ac:dyDescent="0.25">
      <c r="A31" s="82">
        <v>40399</v>
      </c>
      <c r="B31" s="82">
        <v>40399</v>
      </c>
      <c r="C31" s="3" t="s">
        <v>124</v>
      </c>
      <c r="D31" s="75">
        <v>0.5</v>
      </c>
      <c r="E31" s="75">
        <v>0.50991266666666668</v>
      </c>
      <c r="F31" s="11">
        <v>4.6224224529280208E-3</v>
      </c>
      <c r="G31" s="26">
        <v>102</v>
      </c>
      <c r="H31" s="3" t="s">
        <v>21</v>
      </c>
      <c r="I31" s="37" t="s">
        <v>123</v>
      </c>
      <c r="J31" s="37"/>
      <c r="K31" s="37"/>
      <c r="L31" s="37"/>
      <c r="R31" s="126"/>
    </row>
    <row r="32" spans="1:18" x14ac:dyDescent="0.25">
      <c r="A32" s="82"/>
      <c r="B32" s="82"/>
      <c r="C32" s="3"/>
      <c r="D32" s="3"/>
      <c r="E32" s="27"/>
      <c r="F32" s="27"/>
      <c r="G32" s="26"/>
      <c r="H32" s="3"/>
      <c r="I32" s="37"/>
      <c r="J32" s="37"/>
      <c r="K32" s="37"/>
      <c r="L32" s="37"/>
    </row>
    <row r="33" spans="1:18" x14ac:dyDescent="0.25">
      <c r="A33" s="82">
        <v>40403</v>
      </c>
      <c r="B33" s="82">
        <v>40403</v>
      </c>
      <c r="C33" s="97" t="s">
        <v>131</v>
      </c>
      <c r="D33" s="75">
        <v>0.5</v>
      </c>
      <c r="E33" s="75">
        <v>0.48735566666666669</v>
      </c>
      <c r="F33" s="11">
        <v>7.7129412245480729E-3</v>
      </c>
      <c r="G33" s="26">
        <v>98</v>
      </c>
      <c r="H33" s="3" t="s">
        <v>21</v>
      </c>
      <c r="I33" s="37" t="s">
        <v>123</v>
      </c>
      <c r="J33" s="37"/>
      <c r="K33" s="37"/>
      <c r="L33" s="37"/>
    </row>
    <row r="34" spans="1:18" x14ac:dyDescent="0.25">
      <c r="A34" s="82">
        <v>40403</v>
      </c>
      <c r="B34" s="82">
        <v>40403</v>
      </c>
      <c r="C34" s="3" t="s">
        <v>101</v>
      </c>
      <c r="D34" s="30">
        <v>7.5</v>
      </c>
      <c r="E34" s="30">
        <v>7.5332446666666675</v>
      </c>
      <c r="F34" s="11">
        <v>5.4302830831673247E-2</v>
      </c>
      <c r="G34" s="26">
        <v>100</v>
      </c>
      <c r="H34" s="3" t="s">
        <v>21</v>
      </c>
      <c r="I34" s="37" t="s">
        <v>123</v>
      </c>
      <c r="J34" s="37"/>
      <c r="K34" s="37"/>
      <c r="L34" s="37"/>
    </row>
    <row r="35" spans="1:18" x14ac:dyDescent="0.25">
      <c r="A35" s="82">
        <v>40403</v>
      </c>
      <c r="B35" s="82">
        <v>40403</v>
      </c>
      <c r="C35" s="3" t="s">
        <v>100</v>
      </c>
      <c r="D35" s="75">
        <v>0.15</v>
      </c>
      <c r="E35" s="75">
        <v>0.14745166666666668</v>
      </c>
      <c r="F35" s="11">
        <v>2.2193479522898902E-3</v>
      </c>
      <c r="G35" s="26">
        <v>100</v>
      </c>
      <c r="H35" s="3" t="s">
        <v>21</v>
      </c>
      <c r="I35" s="37" t="s">
        <v>123</v>
      </c>
      <c r="J35" s="9"/>
      <c r="K35" s="9"/>
      <c r="L35" s="9"/>
    </row>
    <row r="36" spans="1:18" x14ac:dyDescent="0.25">
      <c r="A36" s="82">
        <v>40403</v>
      </c>
      <c r="B36" s="82">
        <v>40403</v>
      </c>
      <c r="C36" s="3" t="s">
        <v>124</v>
      </c>
      <c r="D36" s="75">
        <v>0.5</v>
      </c>
      <c r="E36" s="75">
        <v>0.49478299999999997</v>
      </c>
      <c r="F36" s="11">
        <v>4.4002672646102107E-3</v>
      </c>
      <c r="G36" s="26">
        <v>98</v>
      </c>
      <c r="H36" s="3" t="s">
        <v>21</v>
      </c>
      <c r="I36" s="37" t="s">
        <v>123</v>
      </c>
    </row>
    <row r="37" spans="1:18" x14ac:dyDescent="0.25">
      <c r="A37" s="82"/>
      <c r="B37" s="82"/>
      <c r="C37" s="3"/>
      <c r="D37" s="75"/>
      <c r="E37" s="75"/>
      <c r="F37" s="11"/>
      <c r="G37" s="26"/>
      <c r="H37" s="3"/>
      <c r="I37" s="37"/>
    </row>
    <row r="38" spans="1:18" x14ac:dyDescent="0.25">
      <c r="A38" s="82">
        <v>40407</v>
      </c>
      <c r="B38" s="82">
        <v>40407</v>
      </c>
      <c r="C38" s="97" t="s">
        <v>131</v>
      </c>
      <c r="D38" s="75">
        <v>0.5</v>
      </c>
      <c r="E38" s="75">
        <v>0.52454400000000001</v>
      </c>
      <c r="F38" s="11">
        <v>6.938011026223591E-3</v>
      </c>
      <c r="G38" s="26">
        <v>104</v>
      </c>
      <c r="H38" s="3" t="s">
        <v>21</v>
      </c>
      <c r="I38" s="37" t="s">
        <v>123</v>
      </c>
      <c r="R38" s="126"/>
    </row>
    <row r="39" spans="1:18" x14ac:dyDescent="0.25">
      <c r="A39" s="82">
        <v>40407</v>
      </c>
      <c r="B39" s="82">
        <v>40407</v>
      </c>
      <c r="C39" s="3" t="s">
        <v>101</v>
      </c>
      <c r="D39" s="30">
        <v>7.5</v>
      </c>
      <c r="E39" s="30">
        <v>8.4510436666666653</v>
      </c>
      <c r="F39" s="11">
        <v>4.3462006503764479E-2</v>
      </c>
      <c r="G39" s="26">
        <v>113</v>
      </c>
      <c r="H39" s="3" t="s">
        <v>21</v>
      </c>
      <c r="I39" s="37" t="s">
        <v>123</v>
      </c>
      <c r="R39" s="126"/>
    </row>
    <row r="40" spans="1:18" x14ac:dyDescent="0.25">
      <c r="A40" s="82">
        <v>40407</v>
      </c>
      <c r="B40" s="82">
        <v>40407</v>
      </c>
      <c r="C40" s="3" t="s">
        <v>100</v>
      </c>
      <c r="D40" s="75">
        <v>0.15</v>
      </c>
      <c r="E40" s="75">
        <v>0.16776933333333333</v>
      </c>
      <c r="F40" s="11">
        <v>1.6456343255211114E-3</v>
      </c>
      <c r="G40" s="26">
        <v>113</v>
      </c>
      <c r="H40" s="3" t="s">
        <v>21</v>
      </c>
      <c r="I40" s="37" t="s">
        <v>123</v>
      </c>
    </row>
    <row r="41" spans="1:18" x14ac:dyDescent="0.25">
      <c r="A41" s="82">
        <v>40407</v>
      </c>
      <c r="B41" s="82">
        <v>40407</v>
      </c>
      <c r="C41" s="3" t="s">
        <v>124</v>
      </c>
      <c r="D41" s="75">
        <v>0.5</v>
      </c>
      <c r="E41" s="75">
        <v>0.49818300000000004</v>
      </c>
      <c r="F41" s="11">
        <v>3.9383595569729155E-3</v>
      </c>
      <c r="G41" s="26">
        <v>100</v>
      </c>
      <c r="H41" s="3" t="s">
        <v>21</v>
      </c>
      <c r="I41" s="37" t="s">
        <v>123</v>
      </c>
    </row>
    <row r="42" spans="1:18" x14ac:dyDescent="0.25">
      <c r="A42" s="82"/>
      <c r="B42" s="82"/>
      <c r="C42" s="3"/>
      <c r="D42" s="75"/>
      <c r="E42" s="75"/>
      <c r="F42" s="11"/>
      <c r="G42" s="26"/>
      <c r="H42" s="3"/>
      <c r="I42" s="37"/>
      <c r="M42" s="65"/>
    </row>
    <row r="43" spans="1:18" x14ac:dyDescent="0.25">
      <c r="A43" s="82">
        <v>40408</v>
      </c>
      <c r="B43" s="82">
        <v>40408</v>
      </c>
      <c r="C43" s="97" t="s">
        <v>131</v>
      </c>
      <c r="D43" s="75">
        <v>0.5</v>
      </c>
      <c r="E43" s="75">
        <v>0.53155399999999997</v>
      </c>
      <c r="F43" s="11">
        <v>2.6728256583623379E-3</v>
      </c>
      <c r="G43" s="26">
        <v>106</v>
      </c>
      <c r="H43" s="3" t="s">
        <v>21</v>
      </c>
      <c r="I43" s="37" t="s">
        <v>123</v>
      </c>
    </row>
    <row r="44" spans="1:18" x14ac:dyDescent="0.25">
      <c r="A44" s="82">
        <v>40408</v>
      </c>
      <c r="B44" s="82">
        <v>40408</v>
      </c>
      <c r="C44" s="3" t="s">
        <v>101</v>
      </c>
      <c r="D44" s="30">
        <v>7.5</v>
      </c>
      <c r="E44" s="30">
        <v>8.1860746666666664</v>
      </c>
      <c r="F44" s="11">
        <v>2.8365282183209408E-3</v>
      </c>
      <c r="G44" s="26">
        <v>109</v>
      </c>
      <c r="H44" s="3" t="s">
        <v>21</v>
      </c>
      <c r="I44" s="37" t="s">
        <v>123</v>
      </c>
    </row>
    <row r="45" spans="1:18" x14ac:dyDescent="0.25">
      <c r="A45" s="82">
        <v>40408</v>
      </c>
      <c r="B45" s="82">
        <v>40408</v>
      </c>
      <c r="C45" s="3" t="s">
        <v>100</v>
      </c>
      <c r="D45" s="75">
        <v>0.15</v>
      </c>
      <c r="E45" s="75">
        <v>0.14656066666666667</v>
      </c>
      <c r="F45" s="11">
        <v>5.4844523275650097E-3</v>
      </c>
      <c r="G45" s="26">
        <v>100</v>
      </c>
      <c r="H45" s="3" t="s">
        <v>21</v>
      </c>
      <c r="I45" s="37" t="s">
        <v>123</v>
      </c>
    </row>
    <row r="46" spans="1:18" x14ac:dyDescent="0.25">
      <c r="A46" s="82">
        <v>40408</v>
      </c>
      <c r="B46" s="82">
        <v>40408</v>
      </c>
      <c r="C46" s="3" t="s">
        <v>124</v>
      </c>
      <c r="D46" s="75">
        <v>0.5</v>
      </c>
      <c r="E46" s="75">
        <v>0.49999566666666667</v>
      </c>
      <c r="F46" s="11">
        <v>8.6929972583300232E-3</v>
      </c>
      <c r="G46" s="26">
        <v>100</v>
      </c>
      <c r="H46" s="3" t="s">
        <v>21</v>
      </c>
      <c r="I46" s="37" t="s">
        <v>123</v>
      </c>
      <c r="R46" s="126"/>
    </row>
    <row r="47" spans="1:18" x14ac:dyDescent="0.25">
      <c r="A47" s="82"/>
      <c r="B47" s="82"/>
      <c r="C47" s="3"/>
      <c r="D47" s="75"/>
      <c r="E47" s="75"/>
      <c r="F47" s="11"/>
      <c r="G47" s="26"/>
      <c r="H47" s="3"/>
      <c r="I47" s="37"/>
      <c r="N47" s="12"/>
      <c r="R47" s="126"/>
    </row>
    <row r="48" spans="1:18" x14ac:dyDescent="0.25">
      <c r="A48" s="82">
        <v>40416</v>
      </c>
      <c r="B48" s="82">
        <v>40414</v>
      </c>
      <c r="C48" s="97" t="s">
        <v>131</v>
      </c>
      <c r="D48" s="75">
        <v>0.5</v>
      </c>
      <c r="E48" s="75">
        <v>0.51440733333333333</v>
      </c>
      <c r="F48" s="11">
        <v>7.7483899187724024E-3</v>
      </c>
      <c r="G48" s="26">
        <v>102</v>
      </c>
      <c r="H48" s="3" t="s">
        <v>21</v>
      </c>
      <c r="I48" s="37" t="s">
        <v>123</v>
      </c>
    </row>
    <row r="49" spans="1:18" x14ac:dyDescent="0.25">
      <c r="A49" s="82">
        <v>40416</v>
      </c>
      <c r="B49" s="82">
        <v>40414</v>
      </c>
      <c r="C49" s="3" t="s">
        <v>101</v>
      </c>
      <c r="D49" s="30">
        <v>7.5</v>
      </c>
      <c r="E49" s="30">
        <v>7.9380966666666666</v>
      </c>
      <c r="F49" s="11">
        <v>4.5953903178438664E-2</v>
      </c>
      <c r="G49" s="26">
        <v>105</v>
      </c>
      <c r="H49" s="3" t="s">
        <v>21</v>
      </c>
      <c r="I49" s="37" t="s">
        <v>123</v>
      </c>
    </row>
    <row r="50" spans="1:18" x14ac:dyDescent="0.25">
      <c r="A50" s="82">
        <v>40416</v>
      </c>
      <c r="B50" s="82">
        <v>40414</v>
      </c>
      <c r="C50" s="3" t="s">
        <v>100</v>
      </c>
      <c r="D50" s="75">
        <v>0.15</v>
      </c>
      <c r="E50" s="75">
        <v>0.14496200000000001</v>
      </c>
      <c r="F50" s="11">
        <v>4.061818681329832E-3</v>
      </c>
      <c r="G50" s="26">
        <v>93</v>
      </c>
      <c r="H50" s="3" t="s">
        <v>21</v>
      </c>
      <c r="I50" s="37" t="s">
        <v>123</v>
      </c>
    </row>
    <row r="51" spans="1:18" x14ac:dyDescent="0.25">
      <c r="A51" s="82">
        <v>40416</v>
      </c>
      <c r="B51" s="82">
        <v>40414</v>
      </c>
      <c r="C51" s="3" t="s">
        <v>124</v>
      </c>
      <c r="D51" s="75">
        <v>0.5</v>
      </c>
      <c r="E51" s="75">
        <v>0.48311199999999999</v>
      </c>
      <c r="F51" s="11">
        <v>1.7881227586494148E-3</v>
      </c>
      <c r="G51" s="26">
        <v>96</v>
      </c>
      <c r="H51" s="3" t="s">
        <v>21</v>
      </c>
      <c r="I51" s="37" t="s">
        <v>123</v>
      </c>
    </row>
    <row r="52" spans="1:18" x14ac:dyDescent="0.25">
      <c r="A52" s="4"/>
      <c r="B52" s="4"/>
      <c r="C52" s="16"/>
      <c r="D52" s="16"/>
      <c r="E52" s="55"/>
      <c r="F52" s="55"/>
      <c r="G52" s="22"/>
      <c r="H52" s="4"/>
      <c r="I52" s="4"/>
      <c r="R52" s="126"/>
    </row>
    <row r="53" spans="1:18" x14ac:dyDescent="0.25">
      <c r="A53" s="17"/>
      <c r="B53" s="17"/>
      <c r="C53" s="3"/>
      <c r="D53" s="3"/>
      <c r="E53" s="30"/>
      <c r="F53" s="30"/>
      <c r="G53" s="26"/>
      <c r="R53" s="126"/>
    </row>
    <row r="54" spans="1:18" ht="14.5" x14ac:dyDescent="0.25">
      <c r="A54" s="13" t="s">
        <v>111</v>
      </c>
    </row>
    <row r="55" spans="1:18" ht="14.5" x14ac:dyDescent="0.25">
      <c r="A55" s="76"/>
      <c r="B55" s="17"/>
    </row>
    <row r="56" spans="1:18" x14ac:dyDescent="0.25">
      <c r="A56" s="17"/>
      <c r="B56" s="77"/>
    </row>
    <row r="57" spans="1:18" ht="14.5" x14ac:dyDescent="0.25">
      <c r="A57" s="13"/>
    </row>
    <row r="58" spans="1:18" x14ac:dyDescent="0.25">
      <c r="B58" s="56"/>
    </row>
    <row r="60" spans="1:18" x14ac:dyDescent="0.25">
      <c r="R60" s="126"/>
    </row>
    <row r="61" spans="1:18" x14ac:dyDescent="0.25">
      <c r="R61" s="126"/>
    </row>
    <row r="69" spans="18:18" x14ac:dyDescent="0.25">
      <c r="R69" s="126"/>
    </row>
    <row r="70" spans="18:18" x14ac:dyDescent="0.25">
      <c r="R70" s="126"/>
    </row>
  </sheetData>
  <phoneticPr fontId="33" type="noConversion"/>
  <pageMargins left="0.55000000000000004" right="0.25" top="0.45" bottom="0.23" header="0.5" footer="0.5"/>
  <pageSetup firstPageNumber="35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A2" sqref="A2"/>
    </sheetView>
  </sheetViews>
  <sheetFormatPr defaultRowHeight="12.5" x14ac:dyDescent="0.25"/>
  <cols>
    <col min="1" max="1" width="10" customWidth="1"/>
    <col min="2" max="2" width="10.1796875" bestFit="1" customWidth="1"/>
    <col min="4" max="4" width="13.81640625" customWidth="1"/>
    <col min="5" max="5" width="11.54296875" customWidth="1"/>
    <col min="13" max="13" width="21.1796875" customWidth="1"/>
    <col min="14" max="14" width="17" customWidth="1"/>
  </cols>
  <sheetData>
    <row r="1" spans="1:14" ht="15.5" x14ac:dyDescent="0.35">
      <c r="A1" s="2" t="s">
        <v>614</v>
      </c>
      <c r="B1" s="2"/>
    </row>
    <row r="2" spans="1:14" ht="15.5" x14ac:dyDescent="0.35">
      <c r="A2" s="2"/>
      <c r="B2" s="2" t="s">
        <v>608</v>
      </c>
      <c r="M2" s="65"/>
    </row>
    <row r="3" spans="1:14" ht="15.5" x14ac:dyDescent="0.35">
      <c r="A3" s="2"/>
      <c r="B3" s="2" t="s">
        <v>607</v>
      </c>
    </row>
    <row r="4" spans="1:14" ht="15.5" x14ac:dyDescent="0.35">
      <c r="A4" s="2"/>
      <c r="B4" s="2"/>
    </row>
    <row r="5" spans="1:14" x14ac:dyDescent="0.25">
      <c r="E5" s="97" t="s">
        <v>7</v>
      </c>
      <c r="F5" s="3"/>
    </row>
    <row r="6" spans="1:14" x14ac:dyDescent="0.25">
      <c r="A6" s="49" t="s">
        <v>0</v>
      </c>
      <c r="B6" s="50" t="s">
        <v>46</v>
      </c>
      <c r="C6" s="49"/>
      <c r="D6" s="50" t="s">
        <v>48</v>
      </c>
      <c r="E6" s="97" t="s">
        <v>359</v>
      </c>
      <c r="F6" s="97"/>
      <c r="G6" s="49" t="s">
        <v>0</v>
      </c>
      <c r="H6" s="49" t="s">
        <v>0</v>
      </c>
      <c r="I6" s="49" t="s">
        <v>0</v>
      </c>
      <c r="J6" s="49"/>
      <c r="K6" s="49"/>
      <c r="L6" s="49"/>
      <c r="N6" s="12"/>
    </row>
    <row r="7" spans="1:14" ht="14.5" x14ac:dyDescent="0.25">
      <c r="A7" s="52" t="s">
        <v>2</v>
      </c>
      <c r="B7" s="52" t="s">
        <v>50</v>
      </c>
      <c r="C7" s="51" t="s">
        <v>1</v>
      </c>
      <c r="D7" s="100" t="s">
        <v>358</v>
      </c>
      <c r="E7" s="100" t="s">
        <v>360</v>
      </c>
      <c r="F7" s="100" t="s">
        <v>22</v>
      </c>
      <c r="G7" s="52" t="s">
        <v>103</v>
      </c>
      <c r="H7" s="52" t="s">
        <v>16</v>
      </c>
      <c r="I7" s="51" t="s">
        <v>52</v>
      </c>
      <c r="J7" s="53"/>
      <c r="K7" s="53"/>
      <c r="L7" s="53"/>
      <c r="N7" s="12"/>
    </row>
    <row r="8" spans="1:14" x14ac:dyDescent="0.25">
      <c r="A8" s="53"/>
      <c r="B8" s="54"/>
      <c r="C8" s="53"/>
      <c r="D8" s="54"/>
      <c r="E8" s="54"/>
      <c r="F8" s="54"/>
      <c r="G8" s="54"/>
      <c r="H8" s="54"/>
      <c r="I8" s="53"/>
      <c r="J8" s="53"/>
      <c r="K8" s="53"/>
      <c r="L8" s="53"/>
    </row>
    <row r="9" spans="1:14" x14ac:dyDescent="0.25">
      <c r="A9" s="82">
        <v>40428</v>
      </c>
      <c r="B9" s="82">
        <v>40428</v>
      </c>
      <c r="C9" s="3" t="s">
        <v>131</v>
      </c>
      <c r="D9" s="75">
        <v>0.5</v>
      </c>
      <c r="E9" s="75">
        <v>0.49964699999999995</v>
      </c>
      <c r="F9" s="11">
        <v>2.2247357146411594E-3</v>
      </c>
      <c r="G9" s="26">
        <v>100</v>
      </c>
      <c r="H9" s="3" t="s">
        <v>21</v>
      </c>
      <c r="I9" s="37" t="s">
        <v>123</v>
      </c>
      <c r="J9" s="37"/>
      <c r="K9" s="37"/>
      <c r="L9" s="37"/>
    </row>
    <row r="10" spans="1:14" x14ac:dyDescent="0.25">
      <c r="A10" s="82">
        <v>40428</v>
      </c>
      <c r="B10" s="82">
        <v>40428</v>
      </c>
      <c r="C10" s="3" t="s">
        <v>101</v>
      </c>
      <c r="D10" s="30">
        <v>7.5</v>
      </c>
      <c r="E10" s="30">
        <v>7.8342583333333335</v>
      </c>
      <c r="F10" s="11">
        <v>5.5325047070322641E-3</v>
      </c>
      <c r="G10" s="26">
        <v>103</v>
      </c>
      <c r="H10" s="3" t="s">
        <v>21</v>
      </c>
      <c r="I10" s="37" t="s">
        <v>123</v>
      </c>
      <c r="J10" s="37"/>
      <c r="K10" s="37"/>
      <c r="L10" s="37"/>
    </row>
    <row r="11" spans="1:14" x14ac:dyDescent="0.25">
      <c r="A11" s="82">
        <v>40428</v>
      </c>
      <c r="B11" s="82">
        <v>40428</v>
      </c>
      <c r="C11" s="3" t="s">
        <v>100</v>
      </c>
      <c r="D11" s="75">
        <v>0.15</v>
      </c>
      <c r="E11" s="75">
        <v>0.15039533333333333</v>
      </c>
      <c r="F11" s="11">
        <v>2.1111983169123079E-3</v>
      </c>
      <c r="G11" s="26">
        <v>100</v>
      </c>
      <c r="H11" s="3" t="s">
        <v>21</v>
      </c>
      <c r="I11" s="37" t="s">
        <v>123</v>
      </c>
      <c r="J11" s="37"/>
      <c r="K11" s="37"/>
      <c r="L11" s="37"/>
    </row>
    <row r="12" spans="1:14" x14ac:dyDescent="0.25">
      <c r="A12" s="82">
        <v>40428</v>
      </c>
      <c r="B12" s="82">
        <v>40428</v>
      </c>
      <c r="C12" s="3" t="s">
        <v>124</v>
      </c>
      <c r="D12" s="75">
        <v>0.5</v>
      </c>
      <c r="E12" s="75">
        <v>0.50419966666666671</v>
      </c>
      <c r="F12" s="11">
        <v>2.1543398834291162E-3</v>
      </c>
      <c r="G12" s="26">
        <v>100</v>
      </c>
      <c r="H12" s="3" t="s">
        <v>21</v>
      </c>
      <c r="I12" s="37" t="s">
        <v>123</v>
      </c>
      <c r="J12" s="37"/>
      <c r="K12" s="37"/>
      <c r="L12" s="37"/>
    </row>
    <row r="13" spans="1:14" x14ac:dyDescent="0.25">
      <c r="A13" s="82"/>
      <c r="B13" s="82"/>
      <c r="C13" s="3"/>
      <c r="D13" s="3"/>
      <c r="E13" s="27"/>
      <c r="F13" s="11"/>
      <c r="G13" s="26"/>
      <c r="H13" s="3"/>
      <c r="I13" s="37"/>
      <c r="J13" s="37"/>
      <c r="K13" s="37"/>
      <c r="L13" s="37"/>
    </row>
    <row r="14" spans="1:14" x14ac:dyDescent="0.25">
      <c r="A14" s="82">
        <v>40431</v>
      </c>
      <c r="B14" s="82">
        <v>40431</v>
      </c>
      <c r="C14" s="97" t="s">
        <v>131</v>
      </c>
      <c r="D14" s="75">
        <v>0.5</v>
      </c>
      <c r="E14" s="75">
        <v>0.49969666666666662</v>
      </c>
      <c r="F14" s="11">
        <v>1.6982391861375861E-3</v>
      </c>
      <c r="G14" s="26">
        <v>100</v>
      </c>
      <c r="H14" s="3" t="s">
        <v>21</v>
      </c>
      <c r="I14" s="37" t="s">
        <v>123</v>
      </c>
      <c r="J14" s="37"/>
      <c r="K14" s="37"/>
      <c r="L14" s="37"/>
      <c r="N14" s="12"/>
    </row>
    <row r="15" spans="1:14" x14ac:dyDescent="0.25">
      <c r="A15" s="82">
        <v>40431</v>
      </c>
      <c r="B15" s="82">
        <v>40431</v>
      </c>
      <c r="C15" s="3" t="s">
        <v>101</v>
      </c>
      <c r="D15" s="30">
        <v>7.5</v>
      </c>
      <c r="E15" s="30">
        <v>7.7011089999999998</v>
      </c>
      <c r="F15" s="11">
        <v>5.1654557407841674E-2</v>
      </c>
      <c r="G15" s="26">
        <v>103</v>
      </c>
      <c r="H15" s="3" t="s">
        <v>21</v>
      </c>
      <c r="I15" s="37" t="s">
        <v>123</v>
      </c>
      <c r="J15" s="37"/>
      <c r="K15" s="37"/>
      <c r="L15" s="37"/>
      <c r="N15" s="12"/>
    </row>
    <row r="16" spans="1:14" x14ac:dyDescent="0.25">
      <c r="A16" s="82">
        <v>40431</v>
      </c>
      <c r="B16" s="82">
        <v>40431</v>
      </c>
      <c r="C16" s="3" t="s">
        <v>100</v>
      </c>
      <c r="D16" s="75">
        <v>0.15</v>
      </c>
      <c r="E16" s="75">
        <v>0.154392</v>
      </c>
      <c r="F16" s="119">
        <v>5.0239426748324054E-5</v>
      </c>
      <c r="G16" s="26">
        <v>100</v>
      </c>
      <c r="H16" s="3" t="s">
        <v>21</v>
      </c>
      <c r="I16" s="37" t="s">
        <v>123</v>
      </c>
      <c r="J16" s="37"/>
      <c r="K16" s="37"/>
      <c r="L16" s="37"/>
      <c r="N16" s="12"/>
    </row>
    <row r="17" spans="1:14" x14ac:dyDescent="0.25">
      <c r="A17" s="82">
        <v>40431</v>
      </c>
      <c r="B17" s="82">
        <v>40431</v>
      </c>
      <c r="C17" s="3" t="s">
        <v>124</v>
      </c>
      <c r="D17" s="75">
        <v>0.5</v>
      </c>
      <c r="E17" s="75">
        <v>0.50320366666666672</v>
      </c>
      <c r="F17" s="11">
        <v>4.1710025573396181E-3</v>
      </c>
      <c r="G17" s="26">
        <v>100</v>
      </c>
      <c r="H17" s="97" t="s">
        <v>21</v>
      </c>
      <c r="I17" s="37" t="s">
        <v>123</v>
      </c>
      <c r="J17" s="37"/>
      <c r="K17" s="37"/>
      <c r="L17" s="37"/>
    </row>
    <row r="18" spans="1:14" x14ac:dyDescent="0.25">
      <c r="A18" s="82"/>
      <c r="B18" s="82"/>
      <c r="C18" s="3"/>
      <c r="D18" s="3"/>
      <c r="E18" s="28"/>
      <c r="F18" s="28"/>
      <c r="G18" s="26"/>
      <c r="H18" s="3"/>
      <c r="I18" s="37"/>
      <c r="J18" s="37"/>
      <c r="K18" s="37"/>
      <c r="L18" s="37"/>
    </row>
    <row r="19" spans="1:14" x14ac:dyDescent="0.25">
      <c r="A19" s="82">
        <v>40450</v>
      </c>
      <c r="B19" s="82">
        <v>40450</v>
      </c>
      <c r="C19" s="97" t="s">
        <v>131</v>
      </c>
      <c r="D19" s="75">
        <v>0.5</v>
      </c>
      <c r="E19" s="75">
        <v>0.5120136666666667</v>
      </c>
      <c r="F19" s="11">
        <v>5.9311387046108947E-3</v>
      </c>
      <c r="G19" s="26">
        <v>102</v>
      </c>
      <c r="H19" s="3" t="s">
        <v>21</v>
      </c>
      <c r="I19" s="37" t="s">
        <v>123</v>
      </c>
      <c r="J19" s="37"/>
      <c r="K19" s="37"/>
      <c r="L19" s="37"/>
    </row>
    <row r="20" spans="1:14" x14ac:dyDescent="0.25">
      <c r="A20" s="82">
        <v>40450</v>
      </c>
      <c r="B20" s="82">
        <v>40450</v>
      </c>
      <c r="C20" s="3" t="s">
        <v>101</v>
      </c>
      <c r="D20" s="30">
        <v>7.5</v>
      </c>
      <c r="E20" s="30">
        <v>8.3171099999999996</v>
      </c>
      <c r="F20" s="11">
        <v>5.5770948674018606E-2</v>
      </c>
      <c r="G20" s="26">
        <v>111</v>
      </c>
      <c r="H20" s="3" t="s">
        <v>21</v>
      </c>
      <c r="I20" s="37" t="s">
        <v>123</v>
      </c>
      <c r="J20" s="37"/>
      <c r="K20" s="37"/>
      <c r="L20" s="37"/>
    </row>
    <row r="21" spans="1:14" x14ac:dyDescent="0.25">
      <c r="A21" s="82">
        <v>40450</v>
      </c>
      <c r="B21" s="82">
        <v>40450</v>
      </c>
      <c r="C21" s="3" t="s">
        <v>100</v>
      </c>
      <c r="D21" s="75">
        <v>0.15</v>
      </c>
      <c r="E21" s="75">
        <v>0.14717033333333335</v>
      </c>
      <c r="F21" s="11">
        <v>1.9507727528682995E-3</v>
      </c>
      <c r="G21" s="26">
        <v>100</v>
      </c>
      <c r="H21" s="3" t="s">
        <v>21</v>
      </c>
      <c r="I21" s="37" t="s">
        <v>123</v>
      </c>
      <c r="J21" s="37"/>
      <c r="K21" s="37"/>
      <c r="L21" s="37"/>
    </row>
    <row r="22" spans="1:14" x14ac:dyDescent="0.25">
      <c r="A22" s="82">
        <v>40450</v>
      </c>
      <c r="B22" s="82">
        <v>40450</v>
      </c>
      <c r="C22" s="3" t="s">
        <v>124</v>
      </c>
      <c r="D22" s="75">
        <v>0.5</v>
      </c>
      <c r="E22" s="75">
        <v>0.48967900000000003</v>
      </c>
      <c r="F22" s="11">
        <v>5.083907060519516E-3</v>
      </c>
      <c r="G22" s="26">
        <v>98</v>
      </c>
      <c r="H22" s="3" t="s">
        <v>21</v>
      </c>
      <c r="I22" s="37" t="s">
        <v>123</v>
      </c>
      <c r="J22" s="37"/>
      <c r="K22" s="37"/>
      <c r="L22" s="37"/>
    </row>
    <row r="23" spans="1:14" x14ac:dyDescent="0.25">
      <c r="A23" s="82"/>
      <c r="B23" s="82"/>
      <c r="C23" s="3"/>
      <c r="D23" s="3"/>
      <c r="E23" s="28"/>
      <c r="F23" s="28"/>
      <c r="G23" s="26"/>
      <c r="H23" s="3"/>
      <c r="I23" s="37"/>
      <c r="J23" s="37"/>
      <c r="K23" s="37"/>
      <c r="L23" s="37"/>
    </row>
    <row r="24" spans="1:14" x14ac:dyDescent="0.25">
      <c r="A24" s="82">
        <v>40456</v>
      </c>
      <c r="B24" s="82">
        <v>40457</v>
      </c>
      <c r="C24" s="97" t="s">
        <v>131</v>
      </c>
      <c r="D24" s="75">
        <v>0.5</v>
      </c>
      <c r="E24" s="75">
        <v>0.50802999999999998</v>
      </c>
      <c r="F24" s="11">
        <v>8.0675277501846537E-3</v>
      </c>
      <c r="G24" s="26">
        <v>102</v>
      </c>
      <c r="H24" s="3" t="s">
        <v>21</v>
      </c>
      <c r="I24" s="37" t="s">
        <v>123</v>
      </c>
      <c r="J24" s="37"/>
      <c r="K24" s="37"/>
      <c r="L24" s="37"/>
      <c r="N24" s="12"/>
    </row>
    <row r="25" spans="1:14" x14ac:dyDescent="0.25">
      <c r="A25" s="82">
        <v>40456</v>
      </c>
      <c r="B25" s="82">
        <v>40457</v>
      </c>
      <c r="C25" s="3" t="s">
        <v>101</v>
      </c>
      <c r="D25" s="30">
        <v>7.5</v>
      </c>
      <c r="E25" s="30">
        <v>7.9438069999999996</v>
      </c>
      <c r="F25" s="11">
        <v>4.049836801650137E-2</v>
      </c>
      <c r="G25" s="26">
        <v>105</v>
      </c>
      <c r="H25" s="3" t="s">
        <v>21</v>
      </c>
      <c r="I25" s="37" t="s">
        <v>123</v>
      </c>
      <c r="J25" s="37"/>
      <c r="K25" s="37"/>
      <c r="L25" s="37"/>
      <c r="N25" s="12"/>
    </row>
    <row r="26" spans="1:14" x14ac:dyDescent="0.25">
      <c r="A26" s="82">
        <v>40456</v>
      </c>
      <c r="B26" s="82">
        <v>40457</v>
      </c>
      <c r="C26" s="3" t="s">
        <v>100</v>
      </c>
      <c r="D26" s="75">
        <v>0.15</v>
      </c>
      <c r="E26" s="75">
        <v>0.15649566666666667</v>
      </c>
      <c r="F26" s="119">
        <v>1.9652565566188068E-4</v>
      </c>
      <c r="G26" s="26">
        <v>107</v>
      </c>
      <c r="H26" s="3" t="s">
        <v>21</v>
      </c>
      <c r="I26" s="37" t="s">
        <v>123</v>
      </c>
      <c r="J26" s="37"/>
      <c r="K26" s="37"/>
      <c r="L26" s="37"/>
    </row>
    <row r="27" spans="1:14" x14ac:dyDescent="0.25">
      <c r="A27" s="82">
        <v>40456</v>
      </c>
      <c r="B27" s="82">
        <v>40457</v>
      </c>
      <c r="C27" s="3" t="s">
        <v>124</v>
      </c>
      <c r="D27" s="75">
        <v>0.5</v>
      </c>
      <c r="E27" s="75">
        <v>0.50816133333333335</v>
      </c>
      <c r="F27" s="11">
        <v>5.5941974699981207E-3</v>
      </c>
      <c r="G27" s="26">
        <v>102</v>
      </c>
      <c r="H27" s="3" t="s">
        <v>21</v>
      </c>
      <c r="I27" s="37" t="s">
        <v>123</v>
      </c>
      <c r="J27" s="37"/>
      <c r="K27" s="37"/>
      <c r="L27" s="37"/>
    </row>
    <row r="28" spans="1:14" x14ac:dyDescent="0.25">
      <c r="A28" s="82"/>
      <c r="B28" s="82"/>
      <c r="C28" s="3"/>
      <c r="D28" s="3"/>
      <c r="E28" s="27"/>
      <c r="F28" s="27"/>
      <c r="G28" s="26"/>
      <c r="H28" s="3"/>
      <c r="I28" s="37"/>
      <c r="J28" s="37"/>
      <c r="K28" s="37"/>
      <c r="L28" s="37"/>
    </row>
    <row r="29" spans="1:14" x14ac:dyDescent="0.25">
      <c r="A29" s="82">
        <v>40465</v>
      </c>
      <c r="B29" s="82">
        <v>40466</v>
      </c>
      <c r="C29" s="97" t="s">
        <v>131</v>
      </c>
      <c r="D29" s="75">
        <v>0.5</v>
      </c>
      <c r="E29" s="75">
        <v>0.50890066666666667</v>
      </c>
      <c r="F29" s="11">
        <v>2.2719653019650501E-3</v>
      </c>
      <c r="G29" s="26">
        <v>102</v>
      </c>
      <c r="H29" s="3" t="s">
        <v>21</v>
      </c>
      <c r="I29" s="37" t="s">
        <v>123</v>
      </c>
      <c r="J29" s="37"/>
      <c r="K29" s="37"/>
      <c r="L29" s="37"/>
    </row>
    <row r="30" spans="1:14" x14ac:dyDescent="0.25">
      <c r="A30" s="82">
        <v>40465</v>
      </c>
      <c r="B30" s="82">
        <v>40466</v>
      </c>
      <c r="C30" s="3" t="s">
        <v>101</v>
      </c>
      <c r="D30" s="30">
        <v>7.5</v>
      </c>
      <c r="E30" s="30">
        <v>7.6082399999999994</v>
      </c>
      <c r="F30" s="11">
        <v>4.0566985875216482E-2</v>
      </c>
      <c r="G30" s="26">
        <v>101</v>
      </c>
      <c r="H30" s="3" t="s">
        <v>21</v>
      </c>
      <c r="I30" s="37" t="s">
        <v>123</v>
      </c>
      <c r="J30" s="37"/>
      <c r="K30" s="37"/>
      <c r="L30" s="37"/>
    </row>
    <row r="31" spans="1:14" x14ac:dyDescent="0.25">
      <c r="A31" s="82">
        <v>40465</v>
      </c>
      <c r="B31" s="82">
        <v>40466</v>
      </c>
      <c r="C31" s="3" t="s">
        <v>100</v>
      </c>
      <c r="D31" s="75">
        <v>0.15</v>
      </c>
      <c r="E31" s="75">
        <v>0.14630066666666666</v>
      </c>
      <c r="F31" s="11">
        <v>1.5440208331927825E-3</v>
      </c>
      <c r="G31" s="26">
        <v>100</v>
      </c>
      <c r="H31" s="3" t="s">
        <v>21</v>
      </c>
      <c r="I31" s="37" t="s">
        <v>123</v>
      </c>
      <c r="J31" s="9"/>
      <c r="K31" s="9"/>
      <c r="L31" s="9"/>
    </row>
    <row r="32" spans="1:14" x14ac:dyDescent="0.25">
      <c r="A32" s="82">
        <v>40465</v>
      </c>
      <c r="B32" s="82">
        <v>40466</v>
      </c>
      <c r="C32" s="3" t="s">
        <v>124</v>
      </c>
      <c r="D32" s="75">
        <v>0.5</v>
      </c>
      <c r="E32" s="75">
        <v>0.49161600000000005</v>
      </c>
      <c r="F32" s="11">
        <v>2.0730173660633111E-3</v>
      </c>
      <c r="G32" s="26">
        <v>98</v>
      </c>
      <c r="H32" s="3" t="s">
        <v>21</v>
      </c>
      <c r="I32" s="37" t="s">
        <v>123</v>
      </c>
    </row>
    <row r="33" spans="1:9" x14ac:dyDescent="0.25">
      <c r="A33" s="4"/>
      <c r="B33" s="4"/>
      <c r="C33" s="16"/>
      <c r="D33" s="16"/>
      <c r="E33" s="55"/>
      <c r="F33" s="55"/>
      <c r="G33" s="22"/>
      <c r="H33" s="4"/>
      <c r="I33" s="4"/>
    </row>
    <row r="34" spans="1:9" x14ac:dyDescent="0.25">
      <c r="A34" s="17"/>
      <c r="B34" s="17"/>
      <c r="C34" s="3"/>
      <c r="D34" s="3"/>
      <c r="E34" s="30"/>
      <c r="F34" s="30"/>
      <c r="G34" s="26"/>
    </row>
    <row r="35" spans="1:9" ht="14.5" x14ac:dyDescent="0.25">
      <c r="A35" s="13" t="s">
        <v>111</v>
      </c>
    </row>
    <row r="36" spans="1:9" ht="14.5" x14ac:dyDescent="0.25">
      <c r="A36" s="76"/>
      <c r="B36" s="17"/>
    </row>
    <row r="37" spans="1:9" x14ac:dyDescent="0.25">
      <c r="A37" s="17"/>
      <c r="B37" s="77"/>
    </row>
    <row r="38" spans="1:9" ht="14.5" x14ac:dyDescent="0.25">
      <c r="A38" s="13"/>
    </row>
    <row r="39" spans="1:9" x14ac:dyDescent="0.25">
      <c r="B39" s="56"/>
    </row>
  </sheetData>
  <phoneticPr fontId="35" type="noConversion"/>
  <pageMargins left="0.55000000000000004" right="0.25" top="0.45" bottom="0.23" header="0.5" footer="0.5"/>
  <pageSetup firstPageNumber="36" orientation="portrait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workbookViewId="0">
      <selection activeCell="A2" sqref="A2"/>
    </sheetView>
  </sheetViews>
  <sheetFormatPr defaultRowHeight="12.5" x14ac:dyDescent="0.25"/>
  <cols>
    <col min="2" max="2" width="18.26953125" customWidth="1"/>
    <col min="5" max="5" width="9.54296875" customWidth="1"/>
    <col min="6" max="6" width="11.1796875" customWidth="1"/>
    <col min="7" max="7" width="11" customWidth="1"/>
    <col min="8" max="8" width="9.453125" customWidth="1"/>
    <col min="9" max="9" width="6.81640625" customWidth="1"/>
    <col min="10" max="10" width="7" customWidth="1"/>
    <col min="13" max="13" width="10.1796875" bestFit="1" customWidth="1"/>
    <col min="14" max="14" width="10.7265625" customWidth="1"/>
    <col min="15" max="15" width="11.7265625" customWidth="1"/>
    <col min="16" max="16" width="11.54296875" customWidth="1"/>
    <col min="17" max="17" width="55.7265625" customWidth="1"/>
  </cols>
  <sheetData>
    <row r="1" spans="1:16" ht="15.5" x14ac:dyDescent="0.35">
      <c r="A1" s="2" t="s">
        <v>617</v>
      </c>
      <c r="B1" s="2"/>
      <c r="N1" s="5"/>
      <c r="O1" s="5"/>
      <c r="P1" s="5"/>
    </row>
    <row r="2" spans="1:16" ht="15.5" x14ac:dyDescent="0.35">
      <c r="A2" s="2"/>
      <c r="B2" s="2" t="s">
        <v>600</v>
      </c>
      <c r="M2" s="65"/>
      <c r="N2" s="69"/>
    </row>
    <row r="3" spans="1:16" ht="15.5" x14ac:dyDescent="0.35">
      <c r="A3" s="2"/>
      <c r="B3" s="2"/>
      <c r="N3" s="5"/>
    </row>
    <row r="4" spans="1:16" ht="14.5" x14ac:dyDescent="0.25">
      <c r="A4" s="3" t="s">
        <v>18</v>
      </c>
      <c r="B4" s="3" t="s">
        <v>55</v>
      </c>
      <c r="C4" s="3" t="s">
        <v>10</v>
      </c>
      <c r="D4" s="3" t="s">
        <v>1</v>
      </c>
      <c r="E4" s="3" t="s">
        <v>30</v>
      </c>
      <c r="F4" s="3" t="s">
        <v>31</v>
      </c>
      <c r="G4" s="3" t="s">
        <v>56</v>
      </c>
      <c r="H4" s="3" t="s">
        <v>7</v>
      </c>
      <c r="I4" s="3" t="s">
        <v>57</v>
      </c>
      <c r="J4" s="3" t="s">
        <v>58</v>
      </c>
      <c r="K4" s="3" t="s">
        <v>52</v>
      </c>
      <c r="N4" s="5"/>
    </row>
    <row r="5" spans="1:16" x14ac:dyDescent="0.25">
      <c r="A5" s="4"/>
      <c r="B5" s="4"/>
      <c r="C5" s="4"/>
      <c r="D5" s="4"/>
      <c r="E5" s="4"/>
      <c r="F5" s="4"/>
      <c r="G5" s="4"/>
      <c r="H5" s="4"/>
      <c r="I5" s="4"/>
      <c r="J5" s="16"/>
      <c r="K5" s="4"/>
      <c r="N5" s="5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10"/>
      <c r="K6" s="9"/>
      <c r="N6" s="5"/>
    </row>
    <row r="7" spans="1:16" x14ac:dyDescent="0.25">
      <c r="A7" s="19">
        <v>40381</v>
      </c>
      <c r="B7" s="17" t="s">
        <v>187</v>
      </c>
      <c r="C7" s="3" t="s">
        <v>120</v>
      </c>
      <c r="D7" s="97" t="s">
        <v>131</v>
      </c>
      <c r="E7" s="27">
        <v>19.280298999999999</v>
      </c>
      <c r="F7" s="27">
        <v>19.323103</v>
      </c>
      <c r="G7" s="14">
        <f>ABS(E7-F7)</f>
        <v>4.2804000000000286E-2</v>
      </c>
      <c r="H7" s="27">
        <f>AVERAGE(E7:F7)</f>
        <v>19.301701000000001</v>
      </c>
      <c r="I7" s="7">
        <f>ABS(G7/H7*100)</f>
        <v>0.22176283841512354</v>
      </c>
      <c r="J7" s="3" t="s">
        <v>21</v>
      </c>
      <c r="K7" s="37" t="s">
        <v>123</v>
      </c>
      <c r="N7" s="12"/>
      <c r="P7" s="9"/>
    </row>
    <row r="8" spans="1:16" ht="13.5" customHeight="1" x14ac:dyDescent="0.25">
      <c r="A8" s="19">
        <v>40381</v>
      </c>
      <c r="B8" s="17" t="s">
        <v>187</v>
      </c>
      <c r="C8" s="3" t="s">
        <v>120</v>
      </c>
      <c r="D8" s="3" t="s">
        <v>101</v>
      </c>
      <c r="E8" s="26">
        <v>152.489633</v>
      </c>
      <c r="F8" s="26">
        <v>152.32945799999999</v>
      </c>
      <c r="G8" s="14">
        <f>ABS(E8-F8)</f>
        <v>0.1601750000000095</v>
      </c>
      <c r="H8" s="26">
        <f>AVERAGE(E8:F8)</f>
        <v>152.40954549999998</v>
      </c>
      <c r="I8" s="7">
        <f>ABS(G8/H8*100)</f>
        <v>0.10509512345472452</v>
      </c>
      <c r="J8" s="3" t="s">
        <v>21</v>
      </c>
      <c r="K8" s="37" t="s">
        <v>123</v>
      </c>
    </row>
    <row r="9" spans="1:16" ht="12" customHeight="1" x14ac:dyDescent="0.25">
      <c r="A9" s="19">
        <v>40381</v>
      </c>
      <c r="B9" s="17" t="s">
        <v>187</v>
      </c>
      <c r="C9" s="3" t="s">
        <v>120</v>
      </c>
      <c r="D9" s="3" t="s">
        <v>100</v>
      </c>
      <c r="E9" s="28">
        <v>5.970942</v>
      </c>
      <c r="F9" s="28">
        <v>5.9507399999999997</v>
      </c>
      <c r="G9" s="35">
        <f>ABS(E9-F9)</f>
        <v>2.0202000000000275E-2</v>
      </c>
      <c r="H9" s="28">
        <f>AVERAGE(E9:F9)</f>
        <v>5.9608410000000003</v>
      </c>
      <c r="I9" s="7">
        <f>ABS(G9/H9*100)</f>
        <v>0.33891190857129516</v>
      </c>
      <c r="J9" s="3" t="s">
        <v>21</v>
      </c>
      <c r="K9" s="37" t="s">
        <v>123</v>
      </c>
      <c r="M9" s="65"/>
    </row>
    <row r="10" spans="1:16" ht="12.75" customHeight="1" x14ac:dyDescent="0.25">
      <c r="A10" s="19">
        <v>40381</v>
      </c>
      <c r="B10" s="17" t="s">
        <v>187</v>
      </c>
      <c r="C10" s="3" t="s">
        <v>120</v>
      </c>
      <c r="D10" s="3" t="s">
        <v>124</v>
      </c>
      <c r="E10" s="27">
        <v>19.804725999999999</v>
      </c>
      <c r="F10" s="27">
        <v>19.714380999999999</v>
      </c>
      <c r="G10" s="35">
        <f>ABS(E10-F10)</f>
        <v>9.0344999999999231E-2</v>
      </c>
      <c r="H10" s="27">
        <f>AVERAGE(E10:F10)</f>
        <v>19.759553499999999</v>
      </c>
      <c r="I10" s="7">
        <f>ABS(G10/H10*100)</f>
        <v>0.45722186991724911</v>
      </c>
      <c r="J10" s="3" t="s">
        <v>21</v>
      </c>
      <c r="K10" s="37" t="s">
        <v>123</v>
      </c>
    </row>
    <row r="11" spans="1:16" ht="12" customHeight="1" x14ac:dyDescent="0.25">
      <c r="C11" s="3"/>
    </row>
    <row r="12" spans="1:16" ht="12" customHeight="1" x14ac:dyDescent="0.25">
      <c r="A12" s="19">
        <v>40381</v>
      </c>
      <c r="B12" s="17" t="s">
        <v>188</v>
      </c>
      <c r="C12" s="3" t="s">
        <v>120</v>
      </c>
      <c r="D12" s="97" t="s">
        <v>131</v>
      </c>
      <c r="E12" s="27">
        <v>19.397459999999999</v>
      </c>
      <c r="F12" s="27">
        <v>19.596513000000002</v>
      </c>
      <c r="G12" s="14">
        <f>ABS(E12-F12)</f>
        <v>0.19905300000000281</v>
      </c>
      <c r="H12" s="27">
        <f>AVERAGE(E12:F12)</f>
        <v>19.496986499999998</v>
      </c>
      <c r="I12" s="7">
        <f>ABS(G12/H12*100)</f>
        <v>1.0209423902509387</v>
      </c>
      <c r="J12" s="3" t="s">
        <v>21</v>
      </c>
      <c r="K12" s="37" t="s">
        <v>123</v>
      </c>
    </row>
    <row r="13" spans="1:16" ht="12" customHeight="1" x14ac:dyDescent="0.25">
      <c r="A13" s="19">
        <v>40381</v>
      </c>
      <c r="B13" s="17" t="s">
        <v>188</v>
      </c>
      <c r="C13" s="3" t="s">
        <v>120</v>
      </c>
      <c r="D13" s="3" t="s">
        <v>101</v>
      </c>
      <c r="E13" s="26">
        <v>153.16194400000001</v>
      </c>
      <c r="F13" s="26">
        <v>153.56747100000001</v>
      </c>
      <c r="G13" s="14">
        <f>ABS(E13-F13)</f>
        <v>0.40552700000000641</v>
      </c>
      <c r="H13" s="26">
        <f>AVERAGE(E13:F13)</f>
        <v>153.36470750000001</v>
      </c>
      <c r="I13" s="7">
        <f>ABS(G13/H13*100)</f>
        <v>0.26442002636102335</v>
      </c>
      <c r="J13" s="3" t="s">
        <v>21</v>
      </c>
      <c r="K13" s="37" t="s">
        <v>123</v>
      </c>
    </row>
    <row r="14" spans="1:16" ht="12" customHeight="1" x14ac:dyDescent="0.25">
      <c r="A14" s="19">
        <v>40381</v>
      </c>
      <c r="B14" s="17" t="s">
        <v>188</v>
      </c>
      <c r="C14" s="3" t="s">
        <v>120</v>
      </c>
      <c r="D14" s="3" t="s">
        <v>100</v>
      </c>
      <c r="E14" s="28">
        <v>6.1117270000000001</v>
      </c>
      <c r="F14" s="28">
        <v>6.1031120000000003</v>
      </c>
      <c r="G14" s="35">
        <f>ABS(E14-F14)</f>
        <v>8.6149999999998172E-3</v>
      </c>
      <c r="H14" s="28">
        <f>AVERAGE(E14:F14)</f>
        <v>6.1074195000000007</v>
      </c>
      <c r="I14" s="7">
        <f>ABS(G14/H14*100)</f>
        <v>0.14105793780826445</v>
      </c>
      <c r="J14" s="3" t="s">
        <v>21</v>
      </c>
      <c r="K14" s="37" t="s">
        <v>123</v>
      </c>
    </row>
    <row r="15" spans="1:16" ht="12" customHeight="1" x14ac:dyDescent="0.25">
      <c r="A15" s="19">
        <v>40381</v>
      </c>
      <c r="B15" s="17" t="s">
        <v>188</v>
      </c>
      <c r="C15" s="3" t="s">
        <v>120</v>
      </c>
      <c r="D15" s="3" t="s">
        <v>124</v>
      </c>
      <c r="E15" s="27">
        <v>19.853909000000002</v>
      </c>
      <c r="F15" s="27">
        <v>19.862718000000001</v>
      </c>
      <c r="G15" s="35">
        <f>ABS(E15-F15)</f>
        <v>8.8089999999994006E-3</v>
      </c>
      <c r="H15" s="27">
        <f>AVERAGE(E15:F15)</f>
        <v>19.858313500000001</v>
      </c>
      <c r="I15" s="7">
        <f>ABS(G15/H15*100)</f>
        <v>4.4359255381880236E-2</v>
      </c>
      <c r="J15" s="3" t="s">
        <v>21</v>
      </c>
      <c r="K15" s="37" t="s">
        <v>123</v>
      </c>
    </row>
    <row r="16" spans="1:16" ht="12" customHeight="1" x14ac:dyDescent="0.25">
      <c r="A16" s="19"/>
      <c r="B16" s="17"/>
      <c r="C16" s="3"/>
      <c r="D16" s="3"/>
      <c r="E16" s="27"/>
      <c r="F16" s="27"/>
      <c r="G16" s="14"/>
      <c r="H16" s="27"/>
      <c r="I16" s="7"/>
      <c r="J16" s="3"/>
      <c r="K16" s="37"/>
      <c r="M16" s="65"/>
    </row>
    <row r="17" spans="1:11" ht="12" customHeight="1" x14ac:dyDescent="0.25">
      <c r="A17" s="19">
        <v>40381</v>
      </c>
      <c r="B17" s="17" t="s">
        <v>189</v>
      </c>
      <c r="C17" s="3" t="s">
        <v>120</v>
      </c>
      <c r="D17" s="97" t="s">
        <v>131</v>
      </c>
      <c r="E17" s="27">
        <v>19.409400999999999</v>
      </c>
      <c r="F17" s="27">
        <v>19.151088000000001</v>
      </c>
      <c r="G17" s="14">
        <f>ABS(E17-F17)</f>
        <v>0.25831299999999757</v>
      </c>
      <c r="H17" s="27">
        <f>AVERAGE(E17:F17)</f>
        <v>19.280244500000002</v>
      </c>
      <c r="I17" s="7">
        <f>ABS(G17/H17*100)</f>
        <v>1.3397807273657631</v>
      </c>
      <c r="J17" s="3" t="s">
        <v>21</v>
      </c>
      <c r="K17" s="37" t="s">
        <v>123</v>
      </c>
    </row>
    <row r="18" spans="1:11" ht="12" customHeight="1" x14ac:dyDescent="0.25">
      <c r="A18" s="19">
        <v>40381</v>
      </c>
      <c r="B18" s="17" t="s">
        <v>189</v>
      </c>
      <c r="C18" s="3" t="s">
        <v>120</v>
      </c>
      <c r="D18" s="3" t="s">
        <v>101</v>
      </c>
      <c r="E18" s="26">
        <v>153.49297799999999</v>
      </c>
      <c r="F18" s="26">
        <v>152.01783699999999</v>
      </c>
      <c r="G18" s="14">
        <f>ABS(E18-F18)</f>
        <v>1.4751410000000078</v>
      </c>
      <c r="H18" s="26">
        <f>AVERAGE(E18:F18)</f>
        <v>152.75540749999999</v>
      </c>
      <c r="I18" s="7">
        <f>ABS(G18/H18*100)</f>
        <v>0.96568823594674247</v>
      </c>
      <c r="J18" s="3" t="s">
        <v>21</v>
      </c>
      <c r="K18" s="37" t="s">
        <v>123</v>
      </c>
    </row>
    <row r="19" spans="1:11" ht="12" customHeight="1" x14ac:dyDescent="0.25">
      <c r="A19" s="19">
        <v>40381</v>
      </c>
      <c r="B19" s="17" t="s">
        <v>189</v>
      </c>
      <c r="C19" s="3" t="s">
        <v>120</v>
      </c>
      <c r="D19" s="3" t="s">
        <v>100</v>
      </c>
      <c r="E19" s="28">
        <v>5.957789</v>
      </c>
      <c r="F19" s="28">
        <v>5.9536090000000002</v>
      </c>
      <c r="G19" s="35">
        <f>ABS(E19-F19)</f>
        <v>4.1799999999998505E-3</v>
      </c>
      <c r="H19" s="28">
        <f>AVERAGE(E19:F19)</f>
        <v>5.9556990000000001</v>
      </c>
      <c r="I19" s="7">
        <f>ABS(G19/H19*100)</f>
        <v>7.0184876703806728E-2</v>
      </c>
      <c r="J19" s="3" t="s">
        <v>21</v>
      </c>
      <c r="K19" s="37" t="s">
        <v>123</v>
      </c>
    </row>
    <row r="20" spans="1:11" ht="12" customHeight="1" x14ac:dyDescent="0.25">
      <c r="A20" s="19">
        <v>40381</v>
      </c>
      <c r="B20" s="17" t="s">
        <v>189</v>
      </c>
      <c r="C20" s="3" t="s">
        <v>120</v>
      </c>
      <c r="D20" s="3" t="s">
        <v>124</v>
      </c>
      <c r="E20" s="27">
        <v>19.75761</v>
      </c>
      <c r="F20" s="27">
        <v>19.944496999999998</v>
      </c>
      <c r="G20" s="35">
        <f>ABS(E20-F20)</f>
        <v>0.18688699999999869</v>
      </c>
      <c r="H20" s="27">
        <f>AVERAGE(E20:F20)</f>
        <v>19.851053499999999</v>
      </c>
      <c r="I20" s="7">
        <f>ABS(G20/H20*100)</f>
        <v>0.94144625624024791</v>
      </c>
      <c r="J20" s="3" t="s">
        <v>21</v>
      </c>
      <c r="K20" s="37" t="s">
        <v>123</v>
      </c>
    </row>
    <row r="21" spans="1:11" ht="12" customHeight="1" x14ac:dyDescent="0.25">
      <c r="A21" s="19"/>
      <c r="B21" s="17"/>
      <c r="C21" s="3"/>
      <c r="D21" s="3"/>
      <c r="E21" s="28"/>
      <c r="F21" s="28"/>
      <c r="G21" s="14"/>
      <c r="H21" s="28"/>
      <c r="I21" s="7"/>
      <c r="J21" s="3"/>
      <c r="K21" s="37"/>
    </row>
    <row r="22" spans="1:11" ht="12" customHeight="1" x14ac:dyDescent="0.25">
      <c r="A22" s="19">
        <v>40386</v>
      </c>
      <c r="B22" s="107" t="s">
        <v>230</v>
      </c>
      <c r="C22" s="3" t="s">
        <v>120</v>
      </c>
      <c r="D22" s="97" t="s">
        <v>131</v>
      </c>
      <c r="E22" s="27">
        <v>19.496782</v>
      </c>
      <c r="F22" s="27">
        <v>19.324172999999998</v>
      </c>
      <c r="G22" s="14">
        <f>ABS(E22-F22)</f>
        <v>0.17260900000000134</v>
      </c>
      <c r="H22" s="27">
        <f>AVERAGE(E22:F22)</f>
        <v>19.410477499999999</v>
      </c>
      <c r="I22" s="7">
        <f>ABS(G22/H22*100)</f>
        <v>0.88925684594828402</v>
      </c>
      <c r="J22" s="3" t="s">
        <v>21</v>
      </c>
      <c r="K22" s="37" t="s">
        <v>123</v>
      </c>
    </row>
    <row r="23" spans="1:11" x14ac:dyDescent="0.25">
      <c r="A23" s="19">
        <v>40386</v>
      </c>
      <c r="B23" s="107" t="s">
        <v>230</v>
      </c>
      <c r="C23" s="3" t="s">
        <v>120</v>
      </c>
      <c r="D23" s="3" t="s">
        <v>101</v>
      </c>
      <c r="E23" s="26">
        <v>152.22722200000001</v>
      </c>
      <c r="F23" s="26">
        <v>149.82835399999999</v>
      </c>
      <c r="G23" s="14">
        <f>ABS(E23-F23)</f>
        <v>2.3988680000000215</v>
      </c>
      <c r="H23" s="26">
        <f>AVERAGE(E23:F23)</f>
        <v>151.02778799999999</v>
      </c>
      <c r="I23" s="7">
        <f>ABS(G23/H23*100)</f>
        <v>1.5883620039512343</v>
      </c>
      <c r="J23" s="3" t="s">
        <v>21</v>
      </c>
      <c r="K23" s="37" t="s">
        <v>123</v>
      </c>
    </row>
    <row r="24" spans="1:11" x14ac:dyDescent="0.25">
      <c r="A24" s="19">
        <v>40386</v>
      </c>
      <c r="B24" s="107" t="s">
        <v>230</v>
      </c>
      <c r="C24" s="3" t="s">
        <v>120</v>
      </c>
      <c r="D24" s="3" t="s">
        <v>100</v>
      </c>
      <c r="E24" s="28">
        <v>5.9196350000000004</v>
      </c>
      <c r="F24" s="28">
        <v>5.8753599999999997</v>
      </c>
      <c r="G24" s="35">
        <f>ABS(E24-F24)</f>
        <v>4.427500000000073E-2</v>
      </c>
      <c r="H24" s="28">
        <f>AVERAGE(E24:F24)</f>
        <v>5.8974975000000001</v>
      </c>
      <c r="I24" s="7">
        <f>ABS(G24/H24*100)</f>
        <v>0.75074215800855748</v>
      </c>
      <c r="J24" s="3" t="s">
        <v>21</v>
      </c>
      <c r="K24" s="37" t="s">
        <v>123</v>
      </c>
    </row>
    <row r="25" spans="1:11" x14ac:dyDescent="0.25">
      <c r="A25" s="19">
        <v>40386</v>
      </c>
      <c r="B25" s="107" t="s">
        <v>230</v>
      </c>
      <c r="C25" s="3" t="s">
        <v>120</v>
      </c>
      <c r="D25" s="3" t="s">
        <v>124</v>
      </c>
      <c r="E25" s="27">
        <v>19.771633000000001</v>
      </c>
      <c r="F25" s="27">
        <v>19.503948999999999</v>
      </c>
      <c r="G25" s="35">
        <f>ABS(E25-F25)</f>
        <v>0.2676840000000027</v>
      </c>
      <c r="H25" s="27">
        <f>AVERAGE(E25:F25)</f>
        <v>19.637791</v>
      </c>
      <c r="I25" s="7">
        <f>ABS(G25/H25*100)</f>
        <v>1.3631064715985759</v>
      </c>
      <c r="J25" s="3" t="s">
        <v>21</v>
      </c>
      <c r="K25" s="37" t="s">
        <v>123</v>
      </c>
    </row>
    <row r="26" spans="1:11" x14ac:dyDescent="0.25">
      <c r="A26" s="19"/>
      <c r="B26" s="17"/>
      <c r="C26" s="3"/>
      <c r="D26" s="3"/>
      <c r="E26" s="27"/>
      <c r="F26" s="27"/>
      <c r="G26" s="35"/>
      <c r="H26" s="27"/>
      <c r="I26" s="7"/>
      <c r="J26" s="3"/>
      <c r="K26" s="37"/>
    </row>
    <row r="27" spans="1:11" x14ac:dyDescent="0.25">
      <c r="A27" s="19">
        <v>40386</v>
      </c>
      <c r="B27" s="107" t="s">
        <v>231</v>
      </c>
      <c r="C27" s="3" t="s">
        <v>120</v>
      </c>
      <c r="D27" s="3" t="s">
        <v>131</v>
      </c>
      <c r="E27" s="27">
        <v>19.246428000000002</v>
      </c>
      <c r="F27" s="27">
        <v>19.323291999999999</v>
      </c>
      <c r="G27" s="35">
        <f>ABS(E27-F27)</f>
        <v>7.6863999999996935E-2</v>
      </c>
      <c r="H27" s="27">
        <f>AVERAGE(E27:F27)</f>
        <v>19.284860000000002</v>
      </c>
      <c r="I27" s="7">
        <f>ABS(G27/H27*100)</f>
        <v>0.39857172932547569</v>
      </c>
      <c r="J27" s="3" t="s">
        <v>21</v>
      </c>
      <c r="K27" s="37" t="s">
        <v>123</v>
      </c>
    </row>
    <row r="28" spans="1:11" x14ac:dyDescent="0.25">
      <c r="A28" s="19">
        <v>40386</v>
      </c>
      <c r="B28" s="107" t="s">
        <v>231</v>
      </c>
      <c r="C28" s="3" t="s">
        <v>120</v>
      </c>
      <c r="D28" s="97" t="s">
        <v>101</v>
      </c>
      <c r="E28" s="27">
        <v>154.43921399999999</v>
      </c>
      <c r="F28" s="27">
        <v>154.87293399999999</v>
      </c>
      <c r="G28" s="14">
        <f>ABS(E28-F28)</f>
        <v>0.43371999999999389</v>
      </c>
      <c r="H28" s="27">
        <f>AVERAGE(E28:F28)</f>
        <v>154.65607399999999</v>
      </c>
      <c r="I28" s="7">
        <f>ABS(G28/H28*100)</f>
        <v>0.28044162041769788</v>
      </c>
      <c r="J28" s="3" t="s">
        <v>21</v>
      </c>
      <c r="K28" s="37" t="s">
        <v>123</v>
      </c>
    </row>
    <row r="29" spans="1:11" x14ac:dyDescent="0.25">
      <c r="A29" s="19">
        <v>40386</v>
      </c>
      <c r="B29" s="107" t="s">
        <v>231</v>
      </c>
      <c r="C29" s="3" t="s">
        <v>120</v>
      </c>
      <c r="D29" s="97" t="s">
        <v>100</v>
      </c>
      <c r="E29" s="27">
        <v>5.9540800000000003</v>
      </c>
      <c r="F29" s="27">
        <v>5.9548920000000001</v>
      </c>
      <c r="G29" s="14">
        <f>ABS(E29-F29)</f>
        <v>8.1199999999981287E-4</v>
      </c>
      <c r="H29" s="27">
        <f>AVERAGE(E29:F29)</f>
        <v>5.9544860000000002</v>
      </c>
      <c r="I29" s="7">
        <f>ABS(G29/H29*100)</f>
        <v>1.3636777380949639E-2</v>
      </c>
      <c r="J29" s="3" t="s">
        <v>21</v>
      </c>
      <c r="K29" s="37" t="s">
        <v>123</v>
      </c>
    </row>
    <row r="30" spans="1:11" x14ac:dyDescent="0.25">
      <c r="A30" s="19">
        <v>40386</v>
      </c>
      <c r="B30" s="107" t="s">
        <v>231</v>
      </c>
      <c r="C30" s="3" t="s">
        <v>120</v>
      </c>
      <c r="D30" s="97" t="s">
        <v>124</v>
      </c>
      <c r="E30" s="27">
        <v>19.644901000000001</v>
      </c>
      <c r="F30" s="27">
        <v>19.232378000000001</v>
      </c>
      <c r="G30" s="35">
        <f>ABS(E30-F30)</f>
        <v>0.4125230000000002</v>
      </c>
      <c r="H30" s="27">
        <f>AVERAGE(E30:F30)</f>
        <v>19.438639500000001</v>
      </c>
      <c r="I30" s="7">
        <f>ABS(G30/H30*100)</f>
        <v>2.1221804128833202</v>
      </c>
      <c r="J30" s="3" t="s">
        <v>21</v>
      </c>
      <c r="K30" s="37" t="s">
        <v>123</v>
      </c>
    </row>
    <row r="31" spans="1:11" x14ac:dyDescent="0.25">
      <c r="A31" s="19"/>
      <c r="B31" s="17"/>
      <c r="C31" s="3"/>
      <c r="D31" s="3"/>
      <c r="E31" s="27"/>
      <c r="F31" s="27"/>
      <c r="G31" s="35"/>
      <c r="H31" s="27"/>
      <c r="I31" s="7"/>
      <c r="J31" s="3"/>
      <c r="K31" s="37"/>
    </row>
    <row r="32" spans="1:11" x14ac:dyDescent="0.25">
      <c r="A32" s="19">
        <v>40386</v>
      </c>
      <c r="B32" s="107" t="s">
        <v>232</v>
      </c>
      <c r="C32" s="3" t="s">
        <v>120</v>
      </c>
      <c r="D32" s="97" t="s">
        <v>131</v>
      </c>
      <c r="E32" s="27">
        <v>18.593046999999999</v>
      </c>
      <c r="F32" s="27">
        <v>18.858647999999999</v>
      </c>
      <c r="G32" s="14">
        <f>ABS(E32-F32)</f>
        <v>0.2656010000000002</v>
      </c>
      <c r="H32" s="27">
        <f>AVERAGE(E32:F32)</f>
        <v>18.7258475</v>
      </c>
      <c r="I32" s="7">
        <f>ABS(G32/H32*100)</f>
        <v>1.4183657108176289</v>
      </c>
      <c r="J32" s="3" t="s">
        <v>21</v>
      </c>
      <c r="K32" s="37" t="s">
        <v>123</v>
      </c>
    </row>
    <row r="33" spans="1:11" x14ac:dyDescent="0.25">
      <c r="A33" s="19">
        <v>40386</v>
      </c>
      <c r="B33" s="107" t="s">
        <v>232</v>
      </c>
      <c r="C33" s="3" t="s">
        <v>120</v>
      </c>
      <c r="D33" s="3" t="s">
        <v>101</v>
      </c>
      <c r="E33" s="26">
        <v>149.59077199999999</v>
      </c>
      <c r="F33" s="26">
        <v>150.00735399999999</v>
      </c>
      <c r="G33" s="14">
        <f>ABS(E33-F33)</f>
        <v>0.41658200000000534</v>
      </c>
      <c r="H33" s="26">
        <f>AVERAGE(E33:F33)</f>
        <v>149.79906299999999</v>
      </c>
      <c r="I33" s="7">
        <f>ABS(G33/H33*100)</f>
        <v>0.27809386230940936</v>
      </c>
      <c r="J33" s="3" t="s">
        <v>21</v>
      </c>
      <c r="K33" s="37" t="s">
        <v>123</v>
      </c>
    </row>
    <row r="34" spans="1:11" x14ac:dyDescent="0.25">
      <c r="A34" s="19">
        <v>40386</v>
      </c>
      <c r="B34" s="107" t="s">
        <v>232</v>
      </c>
      <c r="C34" s="3" t="s">
        <v>120</v>
      </c>
      <c r="D34" s="3" t="s">
        <v>100</v>
      </c>
      <c r="E34" s="28">
        <v>6.1703570000000001</v>
      </c>
      <c r="F34" s="28">
        <v>6.1953659999999999</v>
      </c>
      <c r="G34" s="35">
        <f>ABS(E34-F34)</f>
        <v>2.5008999999999837E-2</v>
      </c>
      <c r="H34" s="28">
        <f>AVERAGE(E34:F34)</f>
        <v>6.1828614999999996</v>
      </c>
      <c r="I34" s="7">
        <f>ABS(G34/H34*100)</f>
        <v>0.40448908648527615</v>
      </c>
      <c r="J34" s="3" t="s">
        <v>21</v>
      </c>
      <c r="K34" s="37" t="s">
        <v>123</v>
      </c>
    </row>
    <row r="35" spans="1:11" x14ac:dyDescent="0.25">
      <c r="A35" s="19">
        <v>40386</v>
      </c>
      <c r="B35" s="107" t="s">
        <v>232</v>
      </c>
      <c r="C35" s="3" t="s">
        <v>120</v>
      </c>
      <c r="D35" s="3" t="s">
        <v>124</v>
      </c>
      <c r="E35" s="27">
        <v>19.316896</v>
      </c>
      <c r="F35" s="27">
        <v>19.437913999999999</v>
      </c>
      <c r="G35" s="35">
        <f>ABS(E35-F35)</f>
        <v>0.1210179999999994</v>
      </c>
      <c r="H35" s="27">
        <f>AVERAGE(E35:F35)</f>
        <v>19.377405</v>
      </c>
      <c r="I35" s="7">
        <f>ABS(G35/H35*100)</f>
        <v>0.62453150976613947</v>
      </c>
      <c r="J35" s="3" t="s">
        <v>21</v>
      </c>
      <c r="K35" s="37" t="s">
        <v>123</v>
      </c>
    </row>
    <row r="36" spans="1:11" x14ac:dyDescent="0.25">
      <c r="A36" s="4"/>
      <c r="B36" s="4"/>
      <c r="C36" s="4"/>
      <c r="D36" s="4"/>
      <c r="E36" s="38"/>
      <c r="F36" s="38"/>
      <c r="G36" s="39"/>
      <c r="H36" s="57"/>
      <c r="I36" s="40"/>
      <c r="J36" s="16"/>
      <c r="K36" s="41"/>
    </row>
    <row r="37" spans="1:11" x14ac:dyDescent="0.25">
      <c r="E37" s="29"/>
      <c r="F37" s="29"/>
      <c r="G37" s="42"/>
      <c r="H37" s="58"/>
      <c r="I37" s="43"/>
      <c r="J37" s="10"/>
      <c r="K37" s="44"/>
    </row>
    <row r="38" spans="1:11" ht="14.5" x14ac:dyDescent="0.25">
      <c r="A38" s="13" t="s">
        <v>59</v>
      </c>
      <c r="B38" s="13"/>
      <c r="E38" s="6"/>
      <c r="F38" s="6"/>
      <c r="G38" s="15"/>
      <c r="H38" s="45"/>
      <c r="I38" s="46"/>
      <c r="J38" s="3"/>
      <c r="K38" s="37"/>
    </row>
    <row r="39" spans="1:11" x14ac:dyDescent="0.25">
      <c r="B39" s="37" t="s">
        <v>60</v>
      </c>
      <c r="E39" s="6"/>
      <c r="F39" s="6"/>
      <c r="G39" s="59"/>
      <c r="H39" s="45"/>
      <c r="I39" s="60"/>
      <c r="J39" s="3"/>
      <c r="K39" s="37"/>
    </row>
    <row r="40" spans="1:11" ht="14.5" x14ac:dyDescent="0.25">
      <c r="A40" s="13" t="s">
        <v>61</v>
      </c>
      <c r="B40" s="13"/>
    </row>
    <row r="41" spans="1:11" ht="14.5" x14ac:dyDescent="0.25">
      <c r="A41" s="13" t="s">
        <v>62</v>
      </c>
      <c r="B41" s="13"/>
    </row>
    <row r="42" spans="1:11" ht="14.5" x14ac:dyDescent="0.25">
      <c r="A42" s="13" t="s">
        <v>92</v>
      </c>
      <c r="B42" s="13"/>
    </row>
    <row r="43" spans="1:11" x14ac:dyDescent="0.25">
      <c r="C43" s="37"/>
    </row>
    <row r="44" spans="1:11" ht="14.5" x14ac:dyDescent="0.25">
      <c r="A44" s="13" t="s">
        <v>0</v>
      </c>
      <c r="B44" s="13"/>
    </row>
  </sheetData>
  <phoneticPr fontId="0" type="noConversion"/>
  <pageMargins left="0.98" right="0.86" top="0.99" bottom="0.18" header="0.52" footer="0.23"/>
  <pageSetup scale="98" firstPageNumber="37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5"/>
  <sheetViews>
    <sheetView zoomScaleNormal="75" workbookViewId="0">
      <selection activeCell="B3" sqref="B3"/>
    </sheetView>
  </sheetViews>
  <sheetFormatPr defaultRowHeight="12.5" x14ac:dyDescent="0.25"/>
  <cols>
    <col min="1" max="1" width="9.26953125" style="5" bestFit="1" customWidth="1"/>
    <col min="2" max="2" width="27" style="5" customWidth="1"/>
    <col min="3" max="3" width="9.453125" bestFit="1" customWidth="1"/>
    <col min="4" max="4" width="6.81640625" customWidth="1"/>
    <col min="5" max="5" width="14.453125" customWidth="1"/>
    <col min="6" max="6" width="14.26953125" customWidth="1"/>
    <col min="7" max="7" width="15.1796875" customWidth="1"/>
    <col min="8" max="8" width="6.453125" customWidth="1"/>
  </cols>
  <sheetData>
    <row r="1" spans="1:7" ht="27" customHeight="1" x14ac:dyDescent="0.35">
      <c r="A1" s="157" t="s">
        <v>603</v>
      </c>
      <c r="B1" s="157"/>
      <c r="C1" s="157"/>
      <c r="D1" s="157"/>
      <c r="E1" s="157"/>
      <c r="F1" s="157"/>
      <c r="G1" s="157"/>
    </row>
    <row r="2" spans="1:7" ht="36" customHeight="1" x14ac:dyDescent="0.25">
      <c r="A2" s="159" t="s">
        <v>581</v>
      </c>
      <c r="B2" s="159"/>
      <c r="C2" s="159"/>
      <c r="D2" s="159"/>
      <c r="E2" s="159"/>
      <c r="F2" s="159"/>
      <c r="G2" s="159"/>
    </row>
    <row r="4" spans="1:7" x14ac:dyDescent="0.25">
      <c r="A4" s="5" t="s">
        <v>5</v>
      </c>
      <c r="B4" s="94"/>
      <c r="C4" s="3" t="s">
        <v>119</v>
      </c>
      <c r="D4" s="3" t="s">
        <v>575</v>
      </c>
      <c r="E4" s="10" t="s">
        <v>131</v>
      </c>
      <c r="F4" s="10" t="s">
        <v>101</v>
      </c>
      <c r="G4" s="10" t="s">
        <v>100</v>
      </c>
    </row>
    <row r="5" spans="1:7" x14ac:dyDescent="0.25">
      <c r="A5" s="154" t="s">
        <v>577</v>
      </c>
      <c r="B5" s="151" t="s">
        <v>574</v>
      </c>
      <c r="C5" s="16" t="s">
        <v>50</v>
      </c>
      <c r="D5" s="100" t="s">
        <v>141</v>
      </c>
      <c r="E5" s="16" t="s">
        <v>138</v>
      </c>
      <c r="F5" s="16" t="s">
        <v>138</v>
      </c>
      <c r="G5" s="16" t="s">
        <v>138</v>
      </c>
    </row>
    <row r="7" spans="1:7" x14ac:dyDescent="0.25">
      <c r="A7" s="5">
        <v>51217</v>
      </c>
      <c r="B7" s="94" t="s">
        <v>193</v>
      </c>
      <c r="C7" s="88">
        <v>40375</v>
      </c>
      <c r="D7" s="111">
        <v>0</v>
      </c>
      <c r="E7" s="145" t="s">
        <v>474</v>
      </c>
      <c r="F7" s="94" t="s">
        <v>260</v>
      </c>
      <c r="G7" s="94" t="s">
        <v>263</v>
      </c>
    </row>
    <row r="8" spans="1:7" ht="13" x14ac:dyDescent="0.3">
      <c r="A8" s="5">
        <v>51218</v>
      </c>
      <c r="B8" s="94" t="s">
        <v>195</v>
      </c>
      <c r="C8" s="88">
        <v>40371</v>
      </c>
      <c r="D8" s="111">
        <v>0</v>
      </c>
      <c r="E8" s="144">
        <v>0.2</v>
      </c>
      <c r="F8" s="102" t="s">
        <v>183</v>
      </c>
      <c r="G8" s="102" t="s">
        <v>183</v>
      </c>
    </row>
    <row r="9" spans="1:7" ht="13" x14ac:dyDescent="0.3">
      <c r="A9" s="5">
        <v>51239</v>
      </c>
      <c r="B9" s="94" t="s">
        <v>194</v>
      </c>
      <c r="C9" s="88">
        <v>40371</v>
      </c>
      <c r="D9" s="111">
        <v>0</v>
      </c>
      <c r="E9" s="144">
        <v>0.18</v>
      </c>
      <c r="F9" s="102" t="s">
        <v>183</v>
      </c>
      <c r="G9" s="102" t="s">
        <v>183</v>
      </c>
    </row>
    <row r="10" spans="1:7" x14ac:dyDescent="0.25">
      <c r="A10" s="5">
        <v>51219</v>
      </c>
      <c r="B10" s="94" t="s">
        <v>196</v>
      </c>
      <c r="C10" s="88">
        <v>40371</v>
      </c>
      <c r="D10" s="111">
        <v>0</v>
      </c>
      <c r="E10" s="28">
        <v>1.44</v>
      </c>
      <c r="F10" s="102" t="s">
        <v>183</v>
      </c>
      <c r="G10" s="102" t="s">
        <v>183</v>
      </c>
    </row>
    <row r="11" spans="1:7" x14ac:dyDescent="0.25">
      <c r="A11" s="5">
        <v>51220</v>
      </c>
      <c r="B11" s="94" t="s">
        <v>197</v>
      </c>
      <c r="C11" s="88">
        <v>40371</v>
      </c>
      <c r="D11" s="111">
        <v>0</v>
      </c>
      <c r="E11" s="28">
        <v>2.58</v>
      </c>
      <c r="F11" s="102" t="s">
        <v>183</v>
      </c>
      <c r="G11" s="102" t="s">
        <v>183</v>
      </c>
    </row>
    <row r="12" spans="1:7" x14ac:dyDescent="0.25">
      <c r="A12" s="5">
        <v>51240</v>
      </c>
      <c r="B12" s="94" t="s">
        <v>583</v>
      </c>
      <c r="C12" s="88">
        <v>40371</v>
      </c>
      <c r="D12" s="111">
        <v>0</v>
      </c>
      <c r="E12" s="28">
        <v>2.68</v>
      </c>
      <c r="F12" s="102" t="s">
        <v>183</v>
      </c>
      <c r="G12" s="102" t="s">
        <v>183</v>
      </c>
    </row>
    <row r="13" spans="1:7" x14ac:dyDescent="0.25">
      <c r="A13" s="5">
        <v>51221</v>
      </c>
      <c r="B13" s="94" t="s">
        <v>198</v>
      </c>
      <c r="C13" s="88">
        <v>40371</v>
      </c>
      <c r="D13" s="111">
        <v>0</v>
      </c>
      <c r="E13" s="28">
        <v>5.23</v>
      </c>
      <c r="F13" s="102" t="s">
        <v>183</v>
      </c>
      <c r="G13" s="102" t="s">
        <v>183</v>
      </c>
    </row>
    <row r="14" spans="1:7" x14ac:dyDescent="0.25">
      <c r="A14" s="5">
        <v>51222</v>
      </c>
      <c r="B14" s="94" t="s">
        <v>199</v>
      </c>
      <c r="C14" s="88">
        <v>40371</v>
      </c>
      <c r="D14" s="111">
        <v>0</v>
      </c>
      <c r="E14" s="28">
        <v>5.15</v>
      </c>
      <c r="F14" s="102" t="s">
        <v>183</v>
      </c>
      <c r="G14" s="102" t="s">
        <v>183</v>
      </c>
    </row>
    <row r="15" spans="1:7" x14ac:dyDescent="0.25">
      <c r="A15" s="5">
        <v>51223</v>
      </c>
      <c r="B15" s="94" t="s">
        <v>200</v>
      </c>
      <c r="C15" s="88">
        <v>40371</v>
      </c>
      <c r="D15" s="111">
        <v>0</v>
      </c>
      <c r="E15" s="27">
        <v>10.3</v>
      </c>
      <c r="F15" s="102" t="s">
        <v>183</v>
      </c>
      <c r="G15" s="102" t="s">
        <v>183</v>
      </c>
    </row>
    <row r="16" spans="1:7" x14ac:dyDescent="0.25">
      <c r="A16" s="5">
        <v>51224</v>
      </c>
      <c r="B16" s="94" t="s">
        <v>201</v>
      </c>
      <c r="C16" s="88">
        <v>40371</v>
      </c>
      <c r="D16" s="111">
        <v>0</v>
      </c>
      <c r="E16" s="27">
        <v>23.700000000000003</v>
      </c>
      <c r="F16" s="102" t="s">
        <v>183</v>
      </c>
      <c r="G16" s="102" t="s">
        <v>183</v>
      </c>
    </row>
    <row r="17" spans="1:7" x14ac:dyDescent="0.25">
      <c r="B17" s="94"/>
      <c r="C17" s="88"/>
      <c r="D17" s="111"/>
      <c r="E17" s="7"/>
      <c r="F17" s="102"/>
      <c r="G17" s="102"/>
    </row>
    <row r="18" spans="1:7" x14ac:dyDescent="0.25">
      <c r="A18" s="5">
        <v>51225</v>
      </c>
      <c r="B18" s="94" t="s">
        <v>234</v>
      </c>
      <c r="C18" s="88">
        <v>40371</v>
      </c>
      <c r="D18" s="111">
        <v>0</v>
      </c>
      <c r="E18" s="102" t="s">
        <v>183</v>
      </c>
      <c r="F18" s="93" t="s">
        <v>260</v>
      </c>
      <c r="G18" s="102" t="s">
        <v>183</v>
      </c>
    </row>
    <row r="19" spans="1:7" x14ac:dyDescent="0.25">
      <c r="A19" s="5">
        <v>51241</v>
      </c>
      <c r="B19" s="94" t="s">
        <v>239</v>
      </c>
      <c r="C19" s="88">
        <v>40371</v>
      </c>
      <c r="D19" s="111">
        <v>0</v>
      </c>
      <c r="E19" s="102" t="s">
        <v>183</v>
      </c>
      <c r="F19" s="93" t="s">
        <v>260</v>
      </c>
      <c r="G19" s="102" t="s">
        <v>183</v>
      </c>
    </row>
    <row r="20" spans="1:7" x14ac:dyDescent="0.25">
      <c r="A20" s="5">
        <v>51226</v>
      </c>
      <c r="B20" s="94" t="s">
        <v>204</v>
      </c>
      <c r="C20" s="88">
        <v>40371</v>
      </c>
      <c r="D20" s="111">
        <v>0</v>
      </c>
      <c r="E20" s="102" t="s">
        <v>183</v>
      </c>
      <c r="F20" s="114">
        <v>21.1</v>
      </c>
      <c r="G20" s="102" t="s">
        <v>183</v>
      </c>
    </row>
    <row r="21" spans="1:7" x14ac:dyDescent="0.25">
      <c r="A21" s="5">
        <v>51227</v>
      </c>
      <c r="B21" s="94" t="s">
        <v>205</v>
      </c>
      <c r="C21" s="88">
        <v>40371</v>
      </c>
      <c r="D21" s="111">
        <v>0</v>
      </c>
      <c r="E21" s="102" t="s">
        <v>183</v>
      </c>
      <c r="F21" s="114">
        <v>36.300000000000004</v>
      </c>
      <c r="G21" s="102" t="s">
        <v>183</v>
      </c>
    </row>
    <row r="22" spans="1:7" x14ac:dyDescent="0.25">
      <c r="A22" s="5">
        <v>51242</v>
      </c>
      <c r="B22" s="94" t="s">
        <v>582</v>
      </c>
      <c r="C22" s="88">
        <v>40371</v>
      </c>
      <c r="D22" s="111">
        <v>0</v>
      </c>
      <c r="E22" s="102" t="s">
        <v>183</v>
      </c>
      <c r="F22" s="114">
        <v>28.3</v>
      </c>
      <c r="G22" s="102" t="s">
        <v>183</v>
      </c>
    </row>
    <row r="23" spans="1:7" x14ac:dyDescent="0.25">
      <c r="A23" s="5">
        <v>51228</v>
      </c>
      <c r="B23" s="94" t="s">
        <v>206</v>
      </c>
      <c r="C23" s="88">
        <v>40371</v>
      </c>
      <c r="D23" s="111">
        <v>0</v>
      </c>
      <c r="E23" s="102" t="s">
        <v>183</v>
      </c>
      <c r="F23" s="114">
        <v>66.8</v>
      </c>
      <c r="G23" s="102" t="s">
        <v>183</v>
      </c>
    </row>
    <row r="24" spans="1:7" x14ac:dyDescent="0.25">
      <c r="A24" s="5">
        <v>51229</v>
      </c>
      <c r="B24" s="94" t="s">
        <v>207</v>
      </c>
      <c r="C24" s="88">
        <v>40371</v>
      </c>
      <c r="D24" s="111">
        <v>0</v>
      </c>
      <c r="E24" s="102" t="s">
        <v>183</v>
      </c>
      <c r="F24" s="114">
        <v>67.2</v>
      </c>
      <c r="G24" s="102" t="s">
        <v>183</v>
      </c>
    </row>
    <row r="25" spans="1:7" x14ac:dyDescent="0.25">
      <c r="A25" s="5">
        <v>51230</v>
      </c>
      <c r="B25" s="94" t="s">
        <v>208</v>
      </c>
      <c r="C25" s="88">
        <v>40371</v>
      </c>
      <c r="D25" s="111">
        <v>0</v>
      </c>
      <c r="E25" s="102" t="s">
        <v>183</v>
      </c>
      <c r="F25" s="6">
        <v>113</v>
      </c>
      <c r="G25" s="102" t="s">
        <v>183</v>
      </c>
    </row>
    <row r="26" spans="1:7" x14ac:dyDescent="0.25">
      <c r="A26" s="5">
        <v>51231</v>
      </c>
      <c r="B26" s="94" t="s">
        <v>209</v>
      </c>
      <c r="C26" s="88">
        <v>40371</v>
      </c>
      <c r="D26" s="111">
        <v>0</v>
      </c>
      <c r="E26" s="102" t="s">
        <v>183</v>
      </c>
      <c r="F26" s="6">
        <v>274</v>
      </c>
      <c r="G26" s="102" t="s">
        <v>183</v>
      </c>
    </row>
    <row r="27" spans="1:7" x14ac:dyDescent="0.25">
      <c r="B27" s="94"/>
      <c r="C27" s="88"/>
      <c r="D27" s="111"/>
      <c r="E27" s="102"/>
      <c r="F27" s="6"/>
      <c r="G27" s="102"/>
    </row>
    <row r="28" spans="1:7" x14ac:dyDescent="0.25">
      <c r="A28" s="5">
        <v>51232</v>
      </c>
      <c r="B28" s="94" t="s">
        <v>211</v>
      </c>
      <c r="C28" s="88">
        <v>40371</v>
      </c>
      <c r="D28" s="111">
        <v>0</v>
      </c>
      <c r="E28" s="102" t="s">
        <v>183</v>
      </c>
      <c r="F28" s="102" t="s">
        <v>183</v>
      </c>
      <c r="G28" s="97" t="s">
        <v>266</v>
      </c>
    </row>
    <row r="29" spans="1:7" x14ac:dyDescent="0.25">
      <c r="A29" s="5">
        <v>51243</v>
      </c>
      <c r="B29" s="94" t="s">
        <v>240</v>
      </c>
      <c r="C29" s="88">
        <v>40371</v>
      </c>
      <c r="D29" s="111">
        <v>0</v>
      </c>
      <c r="E29" s="102" t="s">
        <v>183</v>
      </c>
      <c r="F29" s="102" t="s">
        <v>183</v>
      </c>
      <c r="G29" s="97" t="s">
        <v>266</v>
      </c>
    </row>
    <row r="30" spans="1:7" x14ac:dyDescent="0.25">
      <c r="A30" s="5">
        <v>51233</v>
      </c>
      <c r="B30" s="94" t="s">
        <v>212</v>
      </c>
      <c r="C30" s="88">
        <v>40371</v>
      </c>
      <c r="D30" s="111">
        <v>0</v>
      </c>
      <c r="E30" s="102" t="s">
        <v>183</v>
      </c>
      <c r="F30" s="102" t="s">
        <v>183</v>
      </c>
      <c r="G30" s="28">
        <v>1.78</v>
      </c>
    </row>
    <row r="31" spans="1:7" x14ac:dyDescent="0.25">
      <c r="A31" s="5">
        <v>51234</v>
      </c>
      <c r="B31" s="94" t="s">
        <v>213</v>
      </c>
      <c r="C31" s="88">
        <v>40371</v>
      </c>
      <c r="D31" s="111">
        <v>0</v>
      </c>
      <c r="E31" s="102" t="s">
        <v>183</v>
      </c>
      <c r="F31" s="102" t="s">
        <v>183</v>
      </c>
      <c r="G31" s="28">
        <v>3.93</v>
      </c>
    </row>
    <row r="32" spans="1:7" x14ac:dyDescent="0.25">
      <c r="A32" s="5">
        <v>51244</v>
      </c>
      <c r="B32" s="94" t="s">
        <v>584</v>
      </c>
      <c r="C32" s="88">
        <v>40371</v>
      </c>
      <c r="D32" s="111">
        <v>0</v>
      </c>
      <c r="E32" s="102" t="s">
        <v>183</v>
      </c>
      <c r="F32" s="102" t="s">
        <v>183</v>
      </c>
      <c r="G32" s="28">
        <v>4.1100000000000003</v>
      </c>
    </row>
    <row r="33" spans="1:7" x14ac:dyDescent="0.25">
      <c r="A33" s="5">
        <v>51235</v>
      </c>
      <c r="B33" s="94" t="s">
        <v>235</v>
      </c>
      <c r="C33" s="88">
        <v>40371</v>
      </c>
      <c r="D33" s="111">
        <v>0</v>
      </c>
      <c r="E33" s="102" t="s">
        <v>183</v>
      </c>
      <c r="F33" s="102" t="s">
        <v>183</v>
      </c>
      <c r="G33" s="28">
        <v>8.48</v>
      </c>
    </row>
    <row r="34" spans="1:7" x14ac:dyDescent="0.25">
      <c r="A34" s="5">
        <v>51236</v>
      </c>
      <c r="B34" s="94" t="s">
        <v>236</v>
      </c>
      <c r="C34" s="88">
        <v>40371</v>
      </c>
      <c r="D34" s="111">
        <v>0</v>
      </c>
      <c r="E34" s="102" t="s">
        <v>183</v>
      </c>
      <c r="F34" s="102" t="s">
        <v>183</v>
      </c>
      <c r="G34" s="28">
        <v>8.76</v>
      </c>
    </row>
    <row r="35" spans="1:7" x14ac:dyDescent="0.25">
      <c r="A35" s="5">
        <v>51237</v>
      </c>
      <c r="B35" s="94" t="s">
        <v>238</v>
      </c>
      <c r="C35" s="88">
        <v>40371</v>
      </c>
      <c r="D35" s="111">
        <v>0</v>
      </c>
      <c r="E35" s="102" t="s">
        <v>183</v>
      </c>
      <c r="F35" s="102" t="s">
        <v>183</v>
      </c>
      <c r="G35" s="27">
        <v>17.400000000000002</v>
      </c>
    </row>
    <row r="36" spans="1:7" x14ac:dyDescent="0.25">
      <c r="A36" s="5">
        <v>51238</v>
      </c>
      <c r="B36" s="94" t="s">
        <v>237</v>
      </c>
      <c r="C36" s="88">
        <v>40371</v>
      </c>
      <c r="D36" s="111">
        <v>0</v>
      </c>
      <c r="E36" s="102" t="s">
        <v>183</v>
      </c>
      <c r="F36" s="102" t="s">
        <v>183</v>
      </c>
      <c r="G36" s="27">
        <v>45.800000000000004</v>
      </c>
    </row>
    <row r="37" spans="1:7" x14ac:dyDescent="0.25">
      <c r="B37" s="94"/>
      <c r="C37" s="88"/>
      <c r="D37" s="111"/>
      <c r="E37" s="102"/>
      <c r="F37" s="102"/>
      <c r="G37" s="27"/>
    </row>
    <row r="38" spans="1:7" x14ac:dyDescent="0.25">
      <c r="A38" s="5">
        <v>51375</v>
      </c>
      <c r="B38" s="94" t="s">
        <v>193</v>
      </c>
      <c r="C38" s="88">
        <v>40385</v>
      </c>
      <c r="D38" s="111">
        <v>0</v>
      </c>
      <c r="E38" s="49" t="s">
        <v>474</v>
      </c>
      <c r="F38" s="93" t="s">
        <v>260</v>
      </c>
      <c r="G38" s="97" t="s">
        <v>266</v>
      </c>
    </row>
    <row r="39" spans="1:7" x14ac:dyDescent="0.25">
      <c r="A39" s="5">
        <v>51376</v>
      </c>
      <c r="B39" s="94" t="s">
        <v>194</v>
      </c>
      <c r="C39" s="88">
        <v>40385</v>
      </c>
      <c r="D39" s="111">
        <v>0</v>
      </c>
      <c r="E39" s="28">
        <v>0.43</v>
      </c>
      <c r="F39" s="102" t="s">
        <v>183</v>
      </c>
      <c r="G39" s="102" t="s">
        <v>183</v>
      </c>
    </row>
    <row r="40" spans="1:7" ht="13" x14ac:dyDescent="0.3">
      <c r="A40" s="5">
        <v>51377</v>
      </c>
      <c r="B40" s="94" t="s">
        <v>195</v>
      </c>
      <c r="C40" s="88">
        <v>40385</v>
      </c>
      <c r="D40" s="111">
        <v>0</v>
      </c>
      <c r="E40" s="144">
        <v>0.18</v>
      </c>
      <c r="F40" s="102" t="s">
        <v>183</v>
      </c>
      <c r="G40" s="102" t="s">
        <v>183</v>
      </c>
    </row>
    <row r="41" spans="1:7" x14ac:dyDescent="0.25">
      <c r="A41" s="5">
        <v>51378</v>
      </c>
      <c r="B41" s="94" t="s">
        <v>241</v>
      </c>
      <c r="C41" s="88">
        <v>40385</v>
      </c>
      <c r="D41" s="111">
        <v>0</v>
      </c>
      <c r="E41" s="28">
        <v>4.0200000000000005</v>
      </c>
      <c r="F41" s="102" t="s">
        <v>183</v>
      </c>
      <c r="G41" s="102" t="s">
        <v>183</v>
      </c>
    </row>
    <row r="42" spans="1:7" x14ac:dyDescent="0.25">
      <c r="A42" s="5">
        <v>51379</v>
      </c>
      <c r="B42" s="94" t="s">
        <v>242</v>
      </c>
      <c r="C42" s="88">
        <v>40385</v>
      </c>
      <c r="D42" s="111">
        <v>0</v>
      </c>
      <c r="E42" s="28">
        <v>7.8100000000000005</v>
      </c>
      <c r="F42" s="102" t="s">
        <v>183</v>
      </c>
      <c r="G42" s="102" t="s">
        <v>183</v>
      </c>
    </row>
    <row r="43" spans="1:7" x14ac:dyDescent="0.25">
      <c r="A43" s="5">
        <v>51380</v>
      </c>
      <c r="B43" s="94" t="s">
        <v>585</v>
      </c>
      <c r="C43" s="88">
        <v>40385</v>
      </c>
      <c r="D43" s="111">
        <v>0</v>
      </c>
      <c r="E43" s="28">
        <v>8.1</v>
      </c>
      <c r="F43" s="102" t="s">
        <v>183</v>
      </c>
      <c r="G43" s="102" t="s">
        <v>183</v>
      </c>
    </row>
    <row r="44" spans="1:7" x14ac:dyDescent="0.25">
      <c r="A44" s="5">
        <v>51381</v>
      </c>
      <c r="B44" s="94" t="s">
        <v>243</v>
      </c>
      <c r="C44" s="88">
        <v>40385</v>
      </c>
      <c r="D44" s="111">
        <v>0</v>
      </c>
      <c r="E44" s="27">
        <v>15.600000000000001</v>
      </c>
      <c r="F44" s="102" t="s">
        <v>183</v>
      </c>
      <c r="G44" s="102" t="s">
        <v>183</v>
      </c>
    </row>
    <row r="45" spans="1:7" x14ac:dyDescent="0.25">
      <c r="A45" s="5">
        <v>51382</v>
      </c>
      <c r="B45" s="94" t="s">
        <v>244</v>
      </c>
      <c r="C45" s="88">
        <v>40385</v>
      </c>
      <c r="D45" s="111">
        <v>0</v>
      </c>
      <c r="E45" s="27">
        <v>15.8</v>
      </c>
      <c r="F45" s="102" t="s">
        <v>183</v>
      </c>
      <c r="G45" s="102" t="s">
        <v>183</v>
      </c>
    </row>
    <row r="46" spans="1:7" x14ac:dyDescent="0.25">
      <c r="A46" s="5">
        <v>51383</v>
      </c>
      <c r="B46" s="94" t="s">
        <v>245</v>
      </c>
      <c r="C46" s="88">
        <v>40385</v>
      </c>
      <c r="D46" s="111">
        <v>0</v>
      </c>
      <c r="E46" s="27">
        <v>31.8</v>
      </c>
      <c r="F46" s="102" t="s">
        <v>183</v>
      </c>
      <c r="G46" s="102" t="s">
        <v>183</v>
      </c>
    </row>
    <row r="47" spans="1:7" x14ac:dyDescent="0.25">
      <c r="A47" s="5">
        <v>51384</v>
      </c>
      <c r="B47" s="94" t="s">
        <v>246</v>
      </c>
      <c r="C47" s="88">
        <v>40385</v>
      </c>
      <c r="D47" s="111">
        <v>0</v>
      </c>
      <c r="E47" s="27">
        <v>73.5</v>
      </c>
      <c r="F47" s="102" t="s">
        <v>183</v>
      </c>
      <c r="G47" s="102" t="s">
        <v>183</v>
      </c>
    </row>
    <row r="48" spans="1:7" x14ac:dyDescent="0.25">
      <c r="B48" s="94"/>
      <c r="C48" s="88"/>
      <c r="D48" s="111"/>
      <c r="E48" s="7"/>
      <c r="F48" s="102"/>
      <c r="G48" s="102"/>
    </row>
    <row r="49" spans="1:7" x14ac:dyDescent="0.25">
      <c r="B49" s="94"/>
      <c r="C49" s="88"/>
      <c r="D49" s="111"/>
      <c r="E49" s="7"/>
      <c r="F49" s="102"/>
      <c r="G49" s="102"/>
    </row>
    <row r="51" spans="1:7" ht="30.75" customHeight="1" x14ac:dyDescent="0.35">
      <c r="A51" s="157" t="s">
        <v>578</v>
      </c>
      <c r="B51" s="157"/>
      <c r="C51" s="157"/>
      <c r="D51" s="157"/>
      <c r="E51" s="157"/>
      <c r="F51" s="157"/>
      <c r="G51" s="157"/>
    </row>
    <row r="52" spans="1:7" ht="36.75" customHeight="1" x14ac:dyDescent="0.25">
      <c r="A52" s="159" t="s">
        <v>581</v>
      </c>
      <c r="B52" s="159"/>
      <c r="C52" s="159"/>
      <c r="D52" s="159"/>
      <c r="E52" s="159"/>
      <c r="F52" s="159"/>
      <c r="G52" s="159"/>
    </row>
    <row r="54" spans="1:7" x14ac:dyDescent="0.25">
      <c r="A54" s="5" t="s">
        <v>5</v>
      </c>
      <c r="B54" s="94"/>
      <c r="C54" s="3" t="s">
        <v>119</v>
      </c>
      <c r="D54" s="3" t="s">
        <v>575</v>
      </c>
      <c r="E54" s="10" t="s">
        <v>131</v>
      </c>
      <c r="F54" s="10" t="s">
        <v>101</v>
      </c>
      <c r="G54" s="10" t="s">
        <v>100</v>
      </c>
    </row>
    <row r="55" spans="1:7" x14ac:dyDescent="0.25">
      <c r="A55" s="154" t="s">
        <v>577</v>
      </c>
      <c r="B55" s="151" t="s">
        <v>574</v>
      </c>
      <c r="C55" s="16" t="s">
        <v>50</v>
      </c>
      <c r="D55" s="100" t="s">
        <v>141</v>
      </c>
      <c r="E55" s="16" t="s">
        <v>138</v>
      </c>
      <c r="F55" s="16" t="s">
        <v>138</v>
      </c>
      <c r="G55" s="16" t="s">
        <v>138</v>
      </c>
    </row>
    <row r="56" spans="1:7" x14ac:dyDescent="0.25">
      <c r="B56" s="94"/>
      <c r="C56" s="88"/>
      <c r="D56" s="111"/>
      <c r="E56" s="7"/>
      <c r="F56" s="102"/>
      <c r="G56" s="102"/>
    </row>
    <row r="57" spans="1:7" x14ac:dyDescent="0.25">
      <c r="A57" s="5">
        <v>51385</v>
      </c>
      <c r="B57" s="94" t="s">
        <v>586</v>
      </c>
      <c r="C57" s="74">
        <v>40385</v>
      </c>
      <c r="D57" s="112">
        <v>0</v>
      </c>
      <c r="E57" s="102" t="s">
        <v>183</v>
      </c>
      <c r="F57" s="93" t="s">
        <v>260</v>
      </c>
      <c r="G57" s="102" t="s">
        <v>183</v>
      </c>
    </row>
    <row r="58" spans="1:7" x14ac:dyDescent="0.25">
      <c r="A58" s="5">
        <v>51386</v>
      </c>
      <c r="B58" s="94" t="s">
        <v>203</v>
      </c>
      <c r="C58" s="74">
        <v>40385</v>
      </c>
      <c r="D58" s="112">
        <v>0</v>
      </c>
      <c r="E58" s="102" t="s">
        <v>183</v>
      </c>
      <c r="F58" s="93" t="s">
        <v>260</v>
      </c>
      <c r="G58" s="102" t="s">
        <v>183</v>
      </c>
    </row>
    <row r="59" spans="1:7" x14ac:dyDescent="0.25">
      <c r="A59" s="5">
        <v>51387</v>
      </c>
      <c r="B59" s="94" t="s">
        <v>247</v>
      </c>
      <c r="C59" s="74">
        <v>40385</v>
      </c>
      <c r="D59" s="112">
        <v>0</v>
      </c>
      <c r="E59" s="102" t="s">
        <v>183</v>
      </c>
      <c r="F59" s="114">
        <v>77.2</v>
      </c>
      <c r="G59" s="102" t="s">
        <v>183</v>
      </c>
    </row>
    <row r="60" spans="1:7" x14ac:dyDescent="0.25">
      <c r="A60" s="5">
        <v>51388</v>
      </c>
      <c r="B60" s="94" t="s">
        <v>248</v>
      </c>
      <c r="C60" s="74">
        <v>40385</v>
      </c>
      <c r="D60" s="112">
        <v>0</v>
      </c>
      <c r="E60" s="102" t="s">
        <v>183</v>
      </c>
      <c r="F60" s="6">
        <v>138</v>
      </c>
      <c r="G60" s="102" t="s">
        <v>183</v>
      </c>
    </row>
    <row r="61" spans="1:7" x14ac:dyDescent="0.25">
      <c r="A61" s="5">
        <v>51389</v>
      </c>
      <c r="B61" s="94" t="s">
        <v>587</v>
      </c>
      <c r="C61" s="74">
        <v>40385</v>
      </c>
      <c r="D61" s="112">
        <v>0</v>
      </c>
      <c r="E61" s="102" t="s">
        <v>183</v>
      </c>
      <c r="F61" s="6">
        <v>139</v>
      </c>
      <c r="G61" s="102" t="s">
        <v>183</v>
      </c>
    </row>
    <row r="62" spans="1:7" x14ac:dyDescent="0.25">
      <c r="A62" s="5">
        <v>51390</v>
      </c>
      <c r="B62" s="94" t="s">
        <v>249</v>
      </c>
      <c r="C62" s="74">
        <v>40385</v>
      </c>
      <c r="D62" s="112">
        <v>0</v>
      </c>
      <c r="E62" s="102" t="s">
        <v>183</v>
      </c>
      <c r="F62" s="6">
        <v>268</v>
      </c>
      <c r="G62" s="102" t="s">
        <v>183</v>
      </c>
    </row>
    <row r="63" spans="1:7" x14ac:dyDescent="0.25">
      <c r="A63" s="5">
        <v>51391</v>
      </c>
      <c r="B63" s="94" t="s">
        <v>250</v>
      </c>
      <c r="C63" s="74">
        <v>40385</v>
      </c>
      <c r="D63" s="112">
        <v>0</v>
      </c>
      <c r="E63" s="102" t="s">
        <v>183</v>
      </c>
      <c r="F63" s="6">
        <v>268</v>
      </c>
      <c r="G63" s="102" t="s">
        <v>183</v>
      </c>
    </row>
    <row r="64" spans="1:7" x14ac:dyDescent="0.25">
      <c r="A64" s="5">
        <v>51392</v>
      </c>
      <c r="B64" s="94" t="s">
        <v>251</v>
      </c>
      <c r="C64" s="74">
        <v>40385</v>
      </c>
      <c r="D64" s="112">
        <v>0</v>
      </c>
      <c r="E64" s="102" t="s">
        <v>183</v>
      </c>
      <c r="F64" s="6">
        <v>505</v>
      </c>
      <c r="G64" s="102" t="s">
        <v>183</v>
      </c>
    </row>
    <row r="65" spans="1:7" x14ac:dyDescent="0.25">
      <c r="A65" s="5">
        <v>51393</v>
      </c>
      <c r="B65" s="94" t="s">
        <v>252</v>
      </c>
      <c r="C65" s="74">
        <v>40385</v>
      </c>
      <c r="D65" s="112">
        <v>0</v>
      </c>
      <c r="E65" s="102" t="s">
        <v>183</v>
      </c>
      <c r="F65" s="6">
        <v>1510</v>
      </c>
      <c r="G65" s="102" t="s">
        <v>183</v>
      </c>
    </row>
    <row r="66" spans="1:7" x14ac:dyDescent="0.25">
      <c r="B66" s="94"/>
      <c r="C66" s="74"/>
      <c r="D66" s="112"/>
      <c r="E66" s="102"/>
      <c r="F66" s="6"/>
      <c r="G66" s="102"/>
    </row>
    <row r="67" spans="1:7" x14ac:dyDescent="0.25">
      <c r="A67" s="5">
        <v>51394</v>
      </c>
      <c r="B67" s="94" t="s">
        <v>588</v>
      </c>
      <c r="C67" s="74">
        <v>40385</v>
      </c>
      <c r="D67" s="112">
        <v>0</v>
      </c>
      <c r="E67" s="102" t="s">
        <v>183</v>
      </c>
      <c r="F67" s="102" t="s">
        <v>183</v>
      </c>
      <c r="G67" s="97" t="s">
        <v>266</v>
      </c>
    </row>
    <row r="68" spans="1:7" x14ac:dyDescent="0.25">
      <c r="A68" s="5">
        <v>51395</v>
      </c>
      <c r="B68" s="94" t="s">
        <v>211</v>
      </c>
      <c r="C68" s="74">
        <v>40385</v>
      </c>
      <c r="D68" s="112">
        <v>0</v>
      </c>
      <c r="E68" s="102" t="s">
        <v>183</v>
      </c>
      <c r="F68" s="102" t="s">
        <v>183</v>
      </c>
      <c r="G68" s="97" t="s">
        <v>266</v>
      </c>
    </row>
    <row r="69" spans="1:7" x14ac:dyDescent="0.25">
      <c r="A69" s="5">
        <v>51396</v>
      </c>
      <c r="B69" s="94" t="s">
        <v>253</v>
      </c>
      <c r="C69" s="74">
        <v>40385</v>
      </c>
      <c r="D69" s="112">
        <v>0</v>
      </c>
      <c r="E69" s="102" t="s">
        <v>183</v>
      </c>
      <c r="F69" s="102" t="s">
        <v>183</v>
      </c>
      <c r="G69" s="28">
        <v>6.0600000000000005</v>
      </c>
    </row>
    <row r="70" spans="1:7" x14ac:dyDescent="0.25">
      <c r="A70" s="5">
        <v>51397</v>
      </c>
      <c r="B70" s="94" t="s">
        <v>254</v>
      </c>
      <c r="C70" s="74">
        <v>40385</v>
      </c>
      <c r="D70" s="112">
        <v>0</v>
      </c>
      <c r="E70" s="102" t="s">
        <v>183</v>
      </c>
      <c r="F70" s="102" t="s">
        <v>183</v>
      </c>
      <c r="G70" s="27">
        <v>14.200000000000001</v>
      </c>
    </row>
    <row r="71" spans="1:7" x14ac:dyDescent="0.25">
      <c r="A71" s="5">
        <v>51398</v>
      </c>
      <c r="B71" s="94" t="s">
        <v>589</v>
      </c>
      <c r="C71" s="74">
        <v>40385</v>
      </c>
      <c r="D71" s="112">
        <v>0</v>
      </c>
      <c r="E71" s="102" t="s">
        <v>183</v>
      </c>
      <c r="F71" s="102" t="s">
        <v>183</v>
      </c>
      <c r="G71" s="27">
        <v>14.5</v>
      </c>
    </row>
    <row r="72" spans="1:7" x14ac:dyDescent="0.25">
      <c r="A72" s="5">
        <v>51399</v>
      </c>
      <c r="B72" s="94" t="s">
        <v>255</v>
      </c>
      <c r="C72" s="74">
        <v>40385</v>
      </c>
      <c r="D72" s="112">
        <v>0</v>
      </c>
      <c r="E72" s="102" t="s">
        <v>183</v>
      </c>
      <c r="F72" s="102" t="s">
        <v>183</v>
      </c>
      <c r="G72" s="27">
        <v>31.1</v>
      </c>
    </row>
    <row r="73" spans="1:7" x14ac:dyDescent="0.25">
      <c r="A73" s="5">
        <v>51400</v>
      </c>
      <c r="B73" s="94" t="s">
        <v>256</v>
      </c>
      <c r="C73" s="74">
        <v>40385</v>
      </c>
      <c r="D73" s="112">
        <v>0</v>
      </c>
      <c r="E73" s="102" t="s">
        <v>183</v>
      </c>
      <c r="F73" s="102" t="s">
        <v>183</v>
      </c>
      <c r="G73" s="27">
        <v>31.1</v>
      </c>
    </row>
    <row r="74" spans="1:7" x14ac:dyDescent="0.25">
      <c r="A74" s="5">
        <v>51401</v>
      </c>
      <c r="B74" s="94" t="s">
        <v>257</v>
      </c>
      <c r="C74" s="74">
        <v>40385</v>
      </c>
      <c r="D74" s="112">
        <v>0</v>
      </c>
      <c r="E74" s="102" t="s">
        <v>183</v>
      </c>
      <c r="F74" s="102" t="s">
        <v>183</v>
      </c>
      <c r="G74" s="27">
        <v>67.400000000000006</v>
      </c>
    </row>
    <row r="75" spans="1:7" x14ac:dyDescent="0.25">
      <c r="A75" s="5">
        <v>51402</v>
      </c>
      <c r="B75" s="94" t="s">
        <v>258</v>
      </c>
      <c r="C75" s="74">
        <v>40385</v>
      </c>
      <c r="D75" s="112">
        <v>0</v>
      </c>
      <c r="E75" s="102" t="s">
        <v>183</v>
      </c>
      <c r="F75" s="102" t="s">
        <v>183</v>
      </c>
      <c r="G75" s="26">
        <v>179</v>
      </c>
    </row>
    <row r="76" spans="1:7" x14ac:dyDescent="0.25">
      <c r="B76" s="94"/>
      <c r="C76" s="74"/>
      <c r="D76" s="112"/>
    </row>
    <row r="77" spans="1:7" x14ac:dyDescent="0.25">
      <c r="A77" s="5">
        <v>51403</v>
      </c>
      <c r="B77" s="94" t="s">
        <v>267</v>
      </c>
      <c r="C77" s="74">
        <v>40385</v>
      </c>
      <c r="D77" s="113" t="s">
        <v>183</v>
      </c>
      <c r="E77" s="130">
        <v>149000</v>
      </c>
      <c r="F77" s="102" t="s">
        <v>183</v>
      </c>
      <c r="G77" s="102" t="s">
        <v>183</v>
      </c>
    </row>
    <row r="78" spans="1:7" x14ac:dyDescent="0.25">
      <c r="A78" s="5">
        <v>51404</v>
      </c>
      <c r="B78" s="94" t="s">
        <v>268</v>
      </c>
      <c r="C78" s="74">
        <v>40385</v>
      </c>
      <c r="D78" s="113" t="s">
        <v>183</v>
      </c>
      <c r="E78" s="102" t="s">
        <v>183</v>
      </c>
      <c r="F78" s="116">
        <v>3190000</v>
      </c>
      <c r="G78" s="102" t="s">
        <v>183</v>
      </c>
    </row>
    <row r="79" spans="1:7" x14ac:dyDescent="0.25">
      <c r="A79" s="5">
        <v>51405</v>
      </c>
      <c r="B79" s="94" t="s">
        <v>269</v>
      </c>
      <c r="C79" s="74">
        <v>40385</v>
      </c>
      <c r="D79" s="113" t="s">
        <v>183</v>
      </c>
      <c r="E79" s="102" t="s">
        <v>183</v>
      </c>
      <c r="F79" s="102" t="s">
        <v>183</v>
      </c>
      <c r="G79" s="115">
        <v>388200</v>
      </c>
    </row>
    <row r="80" spans="1:7" x14ac:dyDescent="0.25">
      <c r="D80" s="112"/>
    </row>
    <row r="81" spans="1:7" x14ac:dyDescent="0.25">
      <c r="A81" s="5">
        <v>51508</v>
      </c>
      <c r="B81" s="94" t="s">
        <v>193</v>
      </c>
      <c r="C81" s="74">
        <v>40399</v>
      </c>
      <c r="D81" s="3">
        <v>0</v>
      </c>
      <c r="E81" s="49" t="s">
        <v>346</v>
      </c>
      <c r="F81" s="93" t="s">
        <v>279</v>
      </c>
      <c r="G81" s="93" t="s">
        <v>280</v>
      </c>
    </row>
    <row r="82" spans="1:7" ht="13" x14ac:dyDescent="0.3">
      <c r="A82" s="5">
        <v>51509</v>
      </c>
      <c r="B82" s="94" t="s">
        <v>195</v>
      </c>
      <c r="C82" s="74">
        <v>40399</v>
      </c>
      <c r="D82" s="3">
        <v>0</v>
      </c>
      <c r="E82" s="144">
        <v>0.18</v>
      </c>
      <c r="F82" s="102" t="s">
        <v>183</v>
      </c>
      <c r="G82" s="102" t="s">
        <v>183</v>
      </c>
    </row>
    <row r="83" spans="1:7" x14ac:dyDescent="0.25">
      <c r="A83" s="5">
        <v>51510</v>
      </c>
      <c r="B83" s="94" t="s">
        <v>303</v>
      </c>
      <c r="C83" s="74">
        <v>40399</v>
      </c>
      <c r="D83" s="3">
        <v>0</v>
      </c>
      <c r="E83" s="28">
        <v>2.13</v>
      </c>
      <c r="F83" s="102" t="s">
        <v>183</v>
      </c>
      <c r="G83" s="102" t="s">
        <v>183</v>
      </c>
    </row>
    <row r="84" spans="1:7" x14ac:dyDescent="0.25">
      <c r="A84" s="5">
        <v>51511</v>
      </c>
      <c r="B84" s="94" t="s">
        <v>304</v>
      </c>
      <c r="C84" s="74">
        <v>40399</v>
      </c>
      <c r="D84" s="3">
        <v>0</v>
      </c>
      <c r="E84" s="28">
        <v>4.71</v>
      </c>
      <c r="F84" s="102" t="s">
        <v>183</v>
      </c>
      <c r="G84" s="102" t="s">
        <v>183</v>
      </c>
    </row>
    <row r="85" spans="1:7" x14ac:dyDescent="0.25">
      <c r="A85" s="5">
        <v>51512</v>
      </c>
      <c r="B85" s="94" t="s">
        <v>305</v>
      </c>
      <c r="C85" s="74">
        <v>40399</v>
      </c>
      <c r="D85" s="3">
        <v>0</v>
      </c>
      <c r="E85" s="28">
        <v>9.35</v>
      </c>
      <c r="F85" s="102" t="s">
        <v>183</v>
      </c>
      <c r="G85" s="102" t="s">
        <v>183</v>
      </c>
    </row>
    <row r="86" spans="1:7" x14ac:dyDescent="0.25">
      <c r="A86" s="5">
        <v>51513</v>
      </c>
      <c r="B86" s="94" t="s">
        <v>306</v>
      </c>
      <c r="C86" s="74">
        <v>40399</v>
      </c>
      <c r="D86" s="3">
        <v>0</v>
      </c>
      <c r="E86" s="28">
        <v>9.43</v>
      </c>
      <c r="F86" s="102" t="s">
        <v>183</v>
      </c>
      <c r="G86" s="102" t="s">
        <v>183</v>
      </c>
    </row>
    <row r="87" spans="1:7" x14ac:dyDescent="0.25">
      <c r="A87" s="5">
        <v>51514</v>
      </c>
      <c r="B87" s="94" t="s">
        <v>307</v>
      </c>
      <c r="C87" s="74">
        <v>40399</v>
      </c>
      <c r="D87" s="3">
        <v>0</v>
      </c>
      <c r="E87" s="27">
        <v>19</v>
      </c>
      <c r="F87" s="102" t="s">
        <v>183</v>
      </c>
      <c r="G87" s="102" t="s">
        <v>183</v>
      </c>
    </row>
    <row r="88" spans="1:7" x14ac:dyDescent="0.25">
      <c r="A88" s="5">
        <v>51515</v>
      </c>
      <c r="B88" s="94" t="s">
        <v>308</v>
      </c>
      <c r="C88" s="74">
        <v>40399</v>
      </c>
      <c r="D88" s="3">
        <v>0</v>
      </c>
      <c r="E88" s="27">
        <v>44.800000000000004</v>
      </c>
      <c r="F88" s="102" t="s">
        <v>183</v>
      </c>
      <c r="G88" s="102" t="s">
        <v>183</v>
      </c>
    </row>
    <row r="89" spans="1:7" x14ac:dyDescent="0.25">
      <c r="B89" s="94"/>
      <c r="C89" s="74"/>
      <c r="D89" s="3"/>
      <c r="E89" s="7"/>
      <c r="F89" s="102"/>
      <c r="G89" s="102"/>
    </row>
    <row r="90" spans="1:7" x14ac:dyDescent="0.25">
      <c r="A90" s="5">
        <v>51516</v>
      </c>
      <c r="B90" s="94" t="s">
        <v>309</v>
      </c>
      <c r="C90" s="74">
        <v>40399</v>
      </c>
      <c r="D90" s="3">
        <v>0</v>
      </c>
      <c r="E90" s="102" t="s">
        <v>183</v>
      </c>
      <c r="F90" s="89">
        <v>1.5</v>
      </c>
      <c r="G90" s="102" t="s">
        <v>183</v>
      </c>
    </row>
    <row r="91" spans="1:7" x14ac:dyDescent="0.25">
      <c r="A91" s="5">
        <v>51517</v>
      </c>
      <c r="B91" s="94" t="s">
        <v>310</v>
      </c>
      <c r="C91" s="74">
        <v>40399</v>
      </c>
      <c r="D91" s="3">
        <v>0</v>
      </c>
      <c r="E91" s="102" t="s">
        <v>183</v>
      </c>
      <c r="F91" s="6">
        <v>102</v>
      </c>
      <c r="G91" s="102" t="s">
        <v>183</v>
      </c>
    </row>
    <row r="92" spans="1:7" x14ac:dyDescent="0.25">
      <c r="A92" s="5">
        <v>51518</v>
      </c>
      <c r="B92" s="94" t="s">
        <v>311</v>
      </c>
      <c r="C92" s="74">
        <v>40399</v>
      </c>
      <c r="D92" s="3">
        <v>0</v>
      </c>
      <c r="E92" s="102" t="s">
        <v>183</v>
      </c>
      <c r="F92" s="6">
        <v>206</v>
      </c>
      <c r="G92" s="102" t="s">
        <v>183</v>
      </c>
    </row>
    <row r="93" spans="1:7" x14ac:dyDescent="0.25">
      <c r="A93" s="5">
        <v>51519</v>
      </c>
      <c r="B93" s="94" t="s">
        <v>312</v>
      </c>
      <c r="C93" s="74">
        <v>40399</v>
      </c>
      <c r="D93" s="3">
        <v>0</v>
      </c>
      <c r="E93" s="102" t="s">
        <v>183</v>
      </c>
      <c r="F93" s="6">
        <v>411</v>
      </c>
      <c r="G93" s="102" t="s">
        <v>183</v>
      </c>
    </row>
    <row r="94" spans="1:7" x14ac:dyDescent="0.25">
      <c r="A94" s="5">
        <v>51520</v>
      </c>
      <c r="B94" s="94" t="s">
        <v>313</v>
      </c>
      <c r="C94" s="74">
        <v>40399</v>
      </c>
      <c r="D94" s="3">
        <v>0</v>
      </c>
      <c r="E94" s="102" t="s">
        <v>183</v>
      </c>
      <c r="F94" s="6">
        <v>417</v>
      </c>
      <c r="G94" s="102" t="s">
        <v>183</v>
      </c>
    </row>
    <row r="95" spans="1:7" x14ac:dyDescent="0.25">
      <c r="A95" s="5">
        <v>51521</v>
      </c>
      <c r="B95" s="94" t="s">
        <v>314</v>
      </c>
      <c r="C95" s="74">
        <v>40399</v>
      </c>
      <c r="D95" s="3">
        <v>0</v>
      </c>
      <c r="E95" s="102" t="s">
        <v>183</v>
      </c>
      <c r="F95" s="6">
        <v>824</v>
      </c>
      <c r="G95" s="102" t="s">
        <v>183</v>
      </c>
    </row>
    <row r="96" spans="1:7" x14ac:dyDescent="0.25">
      <c r="A96" s="5">
        <v>51522</v>
      </c>
      <c r="B96" s="94" t="s">
        <v>315</v>
      </c>
      <c r="C96" s="74">
        <v>40399</v>
      </c>
      <c r="D96" s="3">
        <v>0</v>
      </c>
      <c r="E96" s="102" t="s">
        <v>183</v>
      </c>
      <c r="F96" s="6">
        <v>2490</v>
      </c>
      <c r="G96" s="102" t="s">
        <v>183</v>
      </c>
    </row>
    <row r="97" spans="1:7" x14ac:dyDescent="0.25">
      <c r="B97" s="94"/>
      <c r="C97" s="74"/>
      <c r="D97" s="3"/>
      <c r="E97" s="102"/>
      <c r="F97" s="6"/>
      <c r="G97" s="102"/>
    </row>
    <row r="98" spans="1:7" x14ac:dyDescent="0.25">
      <c r="B98" s="94"/>
      <c r="C98" s="74"/>
      <c r="D98" s="3"/>
      <c r="E98" s="102"/>
      <c r="F98" s="6"/>
      <c r="G98" s="102"/>
    </row>
    <row r="99" spans="1:7" x14ac:dyDescent="0.25">
      <c r="B99" s="94"/>
      <c r="C99" s="74"/>
      <c r="D99" s="3"/>
      <c r="E99" s="102"/>
      <c r="F99" s="6"/>
      <c r="G99" s="102"/>
    </row>
    <row r="101" spans="1:7" ht="33" customHeight="1" x14ac:dyDescent="0.35">
      <c r="A101" s="157" t="s">
        <v>578</v>
      </c>
      <c r="B101" s="157"/>
      <c r="C101" s="157"/>
      <c r="D101" s="157"/>
      <c r="E101" s="157"/>
      <c r="F101" s="157"/>
      <c r="G101" s="157"/>
    </row>
    <row r="102" spans="1:7" ht="35.25" customHeight="1" x14ac:dyDescent="0.25">
      <c r="A102" s="159" t="s">
        <v>581</v>
      </c>
      <c r="B102" s="159"/>
      <c r="C102" s="159"/>
      <c r="D102" s="159"/>
      <c r="E102" s="159"/>
      <c r="F102" s="159"/>
      <c r="G102" s="159"/>
    </row>
    <row r="104" spans="1:7" x14ac:dyDescent="0.25">
      <c r="A104" s="5" t="s">
        <v>5</v>
      </c>
      <c r="B104" s="94"/>
      <c r="C104" s="3" t="s">
        <v>119</v>
      </c>
      <c r="D104" s="3" t="s">
        <v>575</v>
      </c>
      <c r="E104" s="10" t="s">
        <v>131</v>
      </c>
      <c r="F104" s="10" t="s">
        <v>101</v>
      </c>
      <c r="G104" s="10" t="s">
        <v>100</v>
      </c>
    </row>
    <row r="105" spans="1:7" x14ac:dyDescent="0.25">
      <c r="A105" s="154" t="s">
        <v>577</v>
      </c>
      <c r="B105" s="151" t="s">
        <v>574</v>
      </c>
      <c r="C105" s="16" t="s">
        <v>50</v>
      </c>
      <c r="D105" s="100" t="s">
        <v>141</v>
      </c>
      <c r="E105" s="16" t="s">
        <v>138</v>
      </c>
      <c r="F105" s="16" t="s">
        <v>138</v>
      </c>
      <c r="G105" s="16" t="s">
        <v>138</v>
      </c>
    </row>
    <row r="106" spans="1:7" x14ac:dyDescent="0.25">
      <c r="B106" s="94"/>
      <c r="C106" s="74"/>
      <c r="D106" s="3"/>
      <c r="E106" s="102"/>
      <c r="F106" s="6"/>
      <c r="G106" s="102"/>
    </row>
    <row r="107" spans="1:7" x14ac:dyDescent="0.25">
      <c r="A107" s="5">
        <v>51523</v>
      </c>
      <c r="B107" s="94" t="s">
        <v>316</v>
      </c>
      <c r="C107" s="74">
        <v>40399</v>
      </c>
      <c r="D107" s="3">
        <v>0</v>
      </c>
      <c r="E107" s="102" t="s">
        <v>183</v>
      </c>
      <c r="F107" s="102" t="s">
        <v>183</v>
      </c>
      <c r="G107" s="93" t="s">
        <v>302</v>
      </c>
    </row>
    <row r="108" spans="1:7" x14ac:dyDescent="0.25">
      <c r="A108" s="5">
        <v>51524</v>
      </c>
      <c r="B108" s="94" t="s">
        <v>317</v>
      </c>
      <c r="C108" s="74">
        <v>40399</v>
      </c>
      <c r="D108" s="3">
        <v>0</v>
      </c>
      <c r="E108" s="102" t="s">
        <v>183</v>
      </c>
      <c r="F108" s="102" t="s">
        <v>183</v>
      </c>
      <c r="G108" s="27">
        <v>14</v>
      </c>
    </row>
    <row r="109" spans="1:7" x14ac:dyDescent="0.25">
      <c r="A109" s="5">
        <v>51525</v>
      </c>
      <c r="B109" s="94" t="s">
        <v>318</v>
      </c>
      <c r="C109" s="74">
        <v>40399</v>
      </c>
      <c r="D109" s="3">
        <v>0</v>
      </c>
      <c r="E109" s="102" t="s">
        <v>183</v>
      </c>
      <c r="F109" s="102" t="s">
        <v>183</v>
      </c>
      <c r="G109" s="27">
        <v>30.5</v>
      </c>
    </row>
    <row r="110" spans="1:7" x14ac:dyDescent="0.25">
      <c r="A110" s="5">
        <v>51526</v>
      </c>
      <c r="B110" s="94" t="s">
        <v>319</v>
      </c>
      <c r="C110" s="74">
        <v>40399</v>
      </c>
      <c r="D110" s="3">
        <v>0</v>
      </c>
      <c r="E110" s="102" t="s">
        <v>183</v>
      </c>
      <c r="F110" s="102" t="s">
        <v>183</v>
      </c>
      <c r="G110" s="27">
        <v>65.5</v>
      </c>
    </row>
    <row r="111" spans="1:7" x14ac:dyDescent="0.25">
      <c r="A111" s="5">
        <v>51527</v>
      </c>
      <c r="B111" s="94" t="s">
        <v>320</v>
      </c>
      <c r="C111" s="74">
        <v>40399</v>
      </c>
      <c r="D111" s="3">
        <v>0</v>
      </c>
      <c r="E111" s="102" t="s">
        <v>183</v>
      </c>
      <c r="F111" s="102" t="s">
        <v>183</v>
      </c>
      <c r="G111" s="27">
        <v>64.600000000000009</v>
      </c>
    </row>
    <row r="112" spans="1:7" x14ac:dyDescent="0.25">
      <c r="A112" s="5">
        <v>51528</v>
      </c>
      <c r="B112" s="94" t="s">
        <v>321</v>
      </c>
      <c r="C112" s="74">
        <v>40399</v>
      </c>
      <c r="D112" s="3">
        <v>0</v>
      </c>
      <c r="E112" s="102" t="s">
        <v>183</v>
      </c>
      <c r="F112" s="102" t="s">
        <v>183</v>
      </c>
      <c r="G112" s="26">
        <v>168</v>
      </c>
    </row>
    <row r="113" spans="1:7" x14ac:dyDescent="0.25">
      <c r="A113" s="5">
        <v>51529</v>
      </c>
      <c r="B113" s="94" t="s">
        <v>322</v>
      </c>
      <c r="C113" s="74">
        <v>40399</v>
      </c>
      <c r="D113" s="3">
        <v>0</v>
      </c>
      <c r="E113" s="102" t="s">
        <v>183</v>
      </c>
      <c r="F113" s="102" t="s">
        <v>183</v>
      </c>
      <c r="G113" s="26">
        <v>337</v>
      </c>
    </row>
    <row r="114" spans="1:7" x14ac:dyDescent="0.25">
      <c r="B114" s="94"/>
      <c r="C114" s="74"/>
      <c r="D114" s="3"/>
      <c r="E114" s="102"/>
      <c r="F114" s="102"/>
      <c r="G114" s="26"/>
    </row>
    <row r="115" spans="1:7" x14ac:dyDescent="0.25">
      <c r="A115" s="5">
        <v>52044</v>
      </c>
      <c r="B115" s="5" t="s">
        <v>193</v>
      </c>
      <c r="C115" s="74">
        <v>40430</v>
      </c>
      <c r="D115" s="3">
        <v>0</v>
      </c>
      <c r="E115" s="49" t="s">
        <v>468</v>
      </c>
      <c r="F115" s="49" t="s">
        <v>475</v>
      </c>
      <c r="G115" s="49" t="s">
        <v>351</v>
      </c>
    </row>
    <row r="116" spans="1:7" ht="13" x14ac:dyDescent="0.3">
      <c r="A116" s="5">
        <v>52045</v>
      </c>
      <c r="B116" s="5" t="s">
        <v>195</v>
      </c>
      <c r="C116" s="74">
        <v>40430</v>
      </c>
      <c r="D116" s="3">
        <v>0</v>
      </c>
      <c r="E116" s="144">
        <v>0.15</v>
      </c>
      <c r="F116" s="127" t="s">
        <v>183</v>
      </c>
      <c r="G116" s="127" t="s">
        <v>183</v>
      </c>
    </row>
    <row r="117" spans="1:7" x14ac:dyDescent="0.25">
      <c r="A117" s="5">
        <v>52046</v>
      </c>
      <c r="B117" s="5" t="s">
        <v>441</v>
      </c>
      <c r="C117" s="74">
        <v>40430</v>
      </c>
      <c r="D117" s="3">
        <v>0</v>
      </c>
      <c r="E117" s="28">
        <v>7.25</v>
      </c>
      <c r="F117" s="127" t="s">
        <v>183</v>
      </c>
      <c r="G117" s="127" t="s">
        <v>183</v>
      </c>
    </row>
    <row r="118" spans="1:7" x14ac:dyDescent="0.25">
      <c r="A118" s="5">
        <v>52047</v>
      </c>
      <c r="B118" s="5" t="s">
        <v>442</v>
      </c>
      <c r="C118" s="74">
        <v>40430</v>
      </c>
      <c r="D118" s="3">
        <v>0</v>
      </c>
      <c r="E118" s="27">
        <v>14.3</v>
      </c>
      <c r="F118" s="127" t="s">
        <v>183</v>
      </c>
      <c r="G118" s="127" t="s">
        <v>183</v>
      </c>
    </row>
    <row r="119" spans="1:7" x14ac:dyDescent="0.25">
      <c r="A119" s="5">
        <v>52048</v>
      </c>
      <c r="B119" s="5" t="s">
        <v>443</v>
      </c>
      <c r="C119" s="74">
        <v>40430</v>
      </c>
      <c r="D119" s="3">
        <v>0</v>
      </c>
      <c r="E119" s="27">
        <v>43.6</v>
      </c>
      <c r="F119" s="127" t="s">
        <v>183</v>
      </c>
      <c r="G119" s="127" t="s">
        <v>183</v>
      </c>
    </row>
    <row r="120" spans="1:7" x14ac:dyDescent="0.25">
      <c r="A120" s="5">
        <v>52049</v>
      </c>
      <c r="B120" s="5" t="s">
        <v>444</v>
      </c>
      <c r="C120" s="74">
        <v>40430</v>
      </c>
      <c r="D120" s="3">
        <v>0</v>
      </c>
      <c r="E120" s="27">
        <v>43.6</v>
      </c>
      <c r="F120" s="127" t="s">
        <v>183</v>
      </c>
      <c r="G120" s="127" t="s">
        <v>183</v>
      </c>
    </row>
    <row r="121" spans="1:7" x14ac:dyDescent="0.25">
      <c r="A121" s="5">
        <v>52050</v>
      </c>
      <c r="B121" s="5" t="s">
        <v>445</v>
      </c>
      <c r="C121" s="74">
        <v>40430</v>
      </c>
      <c r="D121" s="3">
        <v>0</v>
      </c>
      <c r="E121" s="27">
        <v>89.2</v>
      </c>
      <c r="F121" s="127" t="s">
        <v>183</v>
      </c>
      <c r="G121" s="127" t="s">
        <v>183</v>
      </c>
    </row>
    <row r="122" spans="1:7" x14ac:dyDescent="0.25">
      <c r="A122" s="5">
        <v>52051</v>
      </c>
      <c r="B122" s="5" t="s">
        <v>446</v>
      </c>
      <c r="C122" s="74">
        <v>40430</v>
      </c>
      <c r="D122" s="3">
        <v>0</v>
      </c>
      <c r="E122" s="26">
        <v>130</v>
      </c>
      <c r="F122" s="127" t="s">
        <v>183</v>
      </c>
      <c r="G122" s="127" t="s">
        <v>183</v>
      </c>
    </row>
    <row r="123" spans="1:7" x14ac:dyDescent="0.25">
      <c r="C123" s="74"/>
      <c r="D123" s="3"/>
      <c r="E123" s="26"/>
      <c r="F123" s="127"/>
      <c r="G123" s="127"/>
    </row>
    <row r="124" spans="1:7" ht="13" x14ac:dyDescent="0.3">
      <c r="A124" s="5">
        <v>52052</v>
      </c>
      <c r="B124" s="5" t="s">
        <v>203</v>
      </c>
      <c r="C124" s="74">
        <v>40430</v>
      </c>
      <c r="D124" s="3">
        <v>0</v>
      </c>
      <c r="E124" s="127" t="s">
        <v>183</v>
      </c>
      <c r="F124" s="122">
        <v>0.64</v>
      </c>
      <c r="G124" s="127" t="s">
        <v>183</v>
      </c>
    </row>
    <row r="125" spans="1:7" x14ac:dyDescent="0.25">
      <c r="A125" s="5">
        <v>52053</v>
      </c>
      <c r="B125" s="5" t="s">
        <v>447</v>
      </c>
      <c r="C125" s="74">
        <v>40430</v>
      </c>
      <c r="D125" s="3">
        <v>0</v>
      </c>
      <c r="E125" s="127" t="s">
        <v>183</v>
      </c>
      <c r="F125" s="6">
        <v>260</v>
      </c>
      <c r="G125" s="127" t="s">
        <v>183</v>
      </c>
    </row>
    <row r="126" spans="1:7" x14ac:dyDescent="0.25">
      <c r="A126" s="5">
        <v>52054</v>
      </c>
      <c r="B126" s="5" t="s">
        <v>448</v>
      </c>
      <c r="C126" s="74">
        <v>40430</v>
      </c>
      <c r="D126" s="3">
        <v>0</v>
      </c>
      <c r="E126" s="127" t="s">
        <v>183</v>
      </c>
      <c r="F126" s="6">
        <v>542</v>
      </c>
      <c r="G126" s="127" t="s">
        <v>183</v>
      </c>
    </row>
    <row r="127" spans="1:7" x14ac:dyDescent="0.25">
      <c r="A127" s="5">
        <v>52055</v>
      </c>
      <c r="B127" s="5" t="s">
        <v>449</v>
      </c>
      <c r="C127" s="74">
        <v>40430</v>
      </c>
      <c r="D127" s="3">
        <v>0</v>
      </c>
      <c r="E127" s="127" t="s">
        <v>183</v>
      </c>
      <c r="F127" s="6">
        <v>1070</v>
      </c>
      <c r="G127" s="127" t="s">
        <v>183</v>
      </c>
    </row>
    <row r="128" spans="1:7" x14ac:dyDescent="0.25">
      <c r="A128" s="5">
        <v>52056</v>
      </c>
      <c r="B128" s="5" t="s">
        <v>450</v>
      </c>
      <c r="C128" s="74">
        <v>40430</v>
      </c>
      <c r="D128" s="3">
        <v>0</v>
      </c>
      <c r="E128" s="127" t="s">
        <v>183</v>
      </c>
      <c r="F128" s="6">
        <v>1060</v>
      </c>
      <c r="G128" s="127" t="s">
        <v>183</v>
      </c>
    </row>
    <row r="129" spans="1:7" x14ac:dyDescent="0.25">
      <c r="A129" s="5">
        <v>52057</v>
      </c>
      <c r="B129" s="5" t="s">
        <v>451</v>
      </c>
      <c r="C129" s="74">
        <v>40430</v>
      </c>
      <c r="D129" s="3">
        <v>0</v>
      </c>
      <c r="E129" s="127" t="s">
        <v>183</v>
      </c>
      <c r="F129" s="6">
        <v>2170</v>
      </c>
      <c r="G129" s="127" t="s">
        <v>183</v>
      </c>
    </row>
    <row r="130" spans="1:7" x14ac:dyDescent="0.25">
      <c r="A130" s="5">
        <v>52058</v>
      </c>
      <c r="B130" s="5" t="s">
        <v>452</v>
      </c>
      <c r="C130" s="74">
        <v>40430</v>
      </c>
      <c r="D130" s="3">
        <v>0</v>
      </c>
      <c r="E130" s="127" t="s">
        <v>183</v>
      </c>
      <c r="F130" s="6">
        <v>4380</v>
      </c>
      <c r="G130" s="127" t="s">
        <v>183</v>
      </c>
    </row>
    <row r="131" spans="1:7" x14ac:dyDescent="0.25">
      <c r="C131" s="74"/>
      <c r="D131" s="3"/>
      <c r="E131" s="127"/>
      <c r="F131" s="6"/>
      <c r="G131" s="127"/>
    </row>
    <row r="132" spans="1:7" x14ac:dyDescent="0.25">
      <c r="A132" s="5">
        <v>52059</v>
      </c>
      <c r="B132" s="5" t="s">
        <v>211</v>
      </c>
      <c r="C132" s="74">
        <v>40430</v>
      </c>
      <c r="D132" s="3">
        <v>0</v>
      </c>
      <c r="E132" s="127" t="s">
        <v>183</v>
      </c>
      <c r="F132" s="127" t="s">
        <v>183</v>
      </c>
      <c r="G132" s="49" t="s">
        <v>351</v>
      </c>
    </row>
    <row r="133" spans="1:7" x14ac:dyDescent="0.25">
      <c r="A133" s="5">
        <v>52060</v>
      </c>
      <c r="B133" s="5" t="s">
        <v>453</v>
      </c>
      <c r="C133" s="74">
        <v>40430</v>
      </c>
      <c r="D133" s="3">
        <v>0</v>
      </c>
      <c r="E133" s="127" t="s">
        <v>183</v>
      </c>
      <c r="F133" s="127" t="s">
        <v>183</v>
      </c>
      <c r="G133" s="27">
        <v>32.700000000000003</v>
      </c>
    </row>
    <row r="134" spans="1:7" x14ac:dyDescent="0.25">
      <c r="A134" s="5">
        <v>52061</v>
      </c>
      <c r="B134" s="5" t="s">
        <v>454</v>
      </c>
      <c r="C134" s="74">
        <v>40430</v>
      </c>
      <c r="D134" s="3">
        <v>0</v>
      </c>
      <c r="E134" s="127" t="s">
        <v>183</v>
      </c>
      <c r="F134" s="127" t="s">
        <v>183</v>
      </c>
      <c r="G134" s="27">
        <v>59.300000000000004</v>
      </c>
    </row>
    <row r="135" spans="1:7" x14ac:dyDescent="0.25">
      <c r="A135" s="5">
        <v>52062</v>
      </c>
      <c r="B135" s="5" t="s">
        <v>455</v>
      </c>
      <c r="C135" s="74">
        <v>40430</v>
      </c>
      <c r="D135" s="3">
        <v>0</v>
      </c>
      <c r="E135" s="127" t="s">
        <v>183</v>
      </c>
      <c r="F135" s="127" t="s">
        <v>183</v>
      </c>
      <c r="G135" s="26">
        <v>134</v>
      </c>
    </row>
    <row r="136" spans="1:7" x14ac:dyDescent="0.25">
      <c r="A136" s="5">
        <v>52063</v>
      </c>
      <c r="B136" s="5" t="s">
        <v>456</v>
      </c>
      <c r="C136" s="74">
        <v>40430</v>
      </c>
      <c r="D136" s="3">
        <v>0</v>
      </c>
      <c r="E136" s="127" t="s">
        <v>183</v>
      </c>
      <c r="F136" s="127" t="s">
        <v>183</v>
      </c>
      <c r="G136" s="26">
        <v>131</v>
      </c>
    </row>
    <row r="137" spans="1:7" x14ac:dyDescent="0.25">
      <c r="A137" s="5">
        <v>52064</v>
      </c>
      <c r="B137" s="5" t="s">
        <v>457</v>
      </c>
      <c r="C137" s="74">
        <v>40430</v>
      </c>
      <c r="D137" s="3">
        <v>0</v>
      </c>
      <c r="E137" s="127" t="s">
        <v>183</v>
      </c>
      <c r="F137" s="127" t="s">
        <v>183</v>
      </c>
      <c r="G137" s="26">
        <v>268</v>
      </c>
    </row>
    <row r="138" spans="1:7" x14ac:dyDescent="0.25">
      <c r="A138" s="5">
        <v>52065</v>
      </c>
      <c r="B138" s="5" t="s">
        <v>458</v>
      </c>
      <c r="C138" s="74">
        <v>40430</v>
      </c>
      <c r="D138" s="3">
        <v>0</v>
      </c>
      <c r="E138" s="127" t="s">
        <v>183</v>
      </c>
      <c r="F138" s="127" t="s">
        <v>183</v>
      </c>
      <c r="G138" s="26">
        <v>565</v>
      </c>
    </row>
    <row r="139" spans="1:7" x14ac:dyDescent="0.25">
      <c r="C139" s="74"/>
      <c r="D139" s="3"/>
      <c r="E139" s="127"/>
      <c r="F139" s="127"/>
      <c r="G139" s="26"/>
    </row>
    <row r="140" spans="1:7" x14ac:dyDescent="0.25">
      <c r="A140" s="5">
        <v>52066</v>
      </c>
      <c r="B140" s="5" t="s">
        <v>459</v>
      </c>
      <c r="C140" s="74">
        <v>40430</v>
      </c>
      <c r="D140" s="3">
        <v>0</v>
      </c>
      <c r="E140" s="130">
        <v>748000</v>
      </c>
      <c r="F140" s="127" t="s">
        <v>183</v>
      </c>
      <c r="G140" s="127" t="s">
        <v>183</v>
      </c>
    </row>
    <row r="141" spans="1:7" x14ac:dyDescent="0.25">
      <c r="A141" s="5">
        <v>52067</v>
      </c>
      <c r="B141" s="5" t="s">
        <v>460</v>
      </c>
      <c r="C141" s="74">
        <v>40430</v>
      </c>
      <c r="D141" s="3">
        <v>0</v>
      </c>
      <c r="E141" s="127" t="s">
        <v>183</v>
      </c>
      <c r="F141" s="109">
        <v>3640000</v>
      </c>
      <c r="G141" s="127" t="s">
        <v>183</v>
      </c>
    </row>
    <row r="142" spans="1:7" x14ac:dyDescent="0.25">
      <c r="A142" s="5">
        <v>52068</v>
      </c>
      <c r="B142" s="5" t="s">
        <v>461</v>
      </c>
      <c r="C142" s="74">
        <v>40430</v>
      </c>
      <c r="D142" s="3">
        <v>0</v>
      </c>
      <c r="E142" s="127" t="s">
        <v>183</v>
      </c>
      <c r="F142" s="127" t="s">
        <v>183</v>
      </c>
      <c r="G142" s="130">
        <v>456000</v>
      </c>
    </row>
    <row r="143" spans="1:7" x14ac:dyDescent="0.25">
      <c r="C143" s="74"/>
      <c r="D143" s="3"/>
      <c r="E143" s="127"/>
      <c r="F143" s="127"/>
      <c r="G143" s="130"/>
    </row>
    <row r="144" spans="1:7" x14ac:dyDescent="0.25">
      <c r="A144" s="5">
        <v>52069</v>
      </c>
      <c r="B144" s="5" t="s">
        <v>462</v>
      </c>
      <c r="C144" s="74">
        <v>40430</v>
      </c>
      <c r="D144" s="3">
        <v>0</v>
      </c>
      <c r="E144" s="109">
        <v>387000</v>
      </c>
      <c r="F144" s="127" t="s">
        <v>183</v>
      </c>
      <c r="G144" s="127" t="s">
        <v>183</v>
      </c>
    </row>
    <row r="145" spans="1:7" ht="13" x14ac:dyDescent="0.3">
      <c r="A145" s="5">
        <v>52070</v>
      </c>
      <c r="B145" s="5" t="s">
        <v>463</v>
      </c>
      <c r="C145" s="74">
        <v>40430</v>
      </c>
      <c r="D145" s="3">
        <v>0</v>
      </c>
      <c r="E145" s="144">
        <v>0.16</v>
      </c>
      <c r="F145" s="127" t="s">
        <v>183</v>
      </c>
      <c r="G145" s="127" t="s">
        <v>183</v>
      </c>
    </row>
    <row r="146" spans="1:7" x14ac:dyDescent="0.25">
      <c r="A146" s="5">
        <v>52071</v>
      </c>
      <c r="B146" s="5" t="s">
        <v>464</v>
      </c>
      <c r="C146" s="74">
        <v>40430</v>
      </c>
      <c r="D146" s="3">
        <v>0</v>
      </c>
      <c r="E146" s="27">
        <v>10.700000000000001</v>
      </c>
      <c r="F146" s="127" t="s">
        <v>183</v>
      </c>
      <c r="G146" s="127" t="s">
        <v>183</v>
      </c>
    </row>
    <row r="147" spans="1:7" x14ac:dyDescent="0.25">
      <c r="A147" s="5">
        <v>52072</v>
      </c>
      <c r="B147" s="5" t="s">
        <v>465</v>
      </c>
      <c r="C147" s="74">
        <v>40430</v>
      </c>
      <c r="D147" s="3">
        <v>0</v>
      </c>
      <c r="E147" s="27">
        <v>44.400000000000006</v>
      </c>
      <c r="F147" s="127" t="s">
        <v>183</v>
      </c>
      <c r="G147" s="127" t="s">
        <v>183</v>
      </c>
    </row>
    <row r="148" spans="1:7" x14ac:dyDescent="0.25">
      <c r="A148" s="5">
        <v>52073</v>
      </c>
      <c r="B148" s="5" t="s">
        <v>466</v>
      </c>
      <c r="C148" s="74">
        <v>40430</v>
      </c>
      <c r="D148" s="3">
        <v>0</v>
      </c>
      <c r="E148" s="27">
        <v>43.7</v>
      </c>
      <c r="F148" s="127" t="s">
        <v>183</v>
      </c>
      <c r="G148" s="127" t="s">
        <v>183</v>
      </c>
    </row>
    <row r="149" spans="1:7" x14ac:dyDescent="0.25">
      <c r="A149" s="5">
        <v>52074</v>
      </c>
      <c r="B149" s="5" t="s">
        <v>467</v>
      </c>
      <c r="C149" s="74">
        <v>40430</v>
      </c>
      <c r="D149" s="3">
        <v>0</v>
      </c>
      <c r="E149" s="26">
        <v>201</v>
      </c>
      <c r="F149" s="127" t="s">
        <v>183</v>
      </c>
      <c r="G149" s="127" t="s">
        <v>183</v>
      </c>
    </row>
    <row r="151" spans="1:7" ht="37.5" customHeight="1" x14ac:dyDescent="0.35">
      <c r="A151" s="157" t="s">
        <v>578</v>
      </c>
      <c r="B151" s="157"/>
      <c r="C151" s="157"/>
      <c r="D151" s="157"/>
      <c r="E151" s="157"/>
      <c r="F151" s="157"/>
      <c r="G151" s="157"/>
    </row>
    <row r="152" spans="1:7" ht="37.5" customHeight="1" x14ac:dyDescent="0.25">
      <c r="A152" s="159" t="s">
        <v>581</v>
      </c>
      <c r="B152" s="159"/>
      <c r="C152" s="159"/>
      <c r="D152" s="159"/>
      <c r="E152" s="159"/>
      <c r="F152" s="159"/>
      <c r="G152" s="159"/>
    </row>
    <row r="154" spans="1:7" x14ac:dyDescent="0.25">
      <c r="A154" s="5" t="s">
        <v>5</v>
      </c>
      <c r="B154" s="94"/>
      <c r="C154" s="3" t="s">
        <v>119</v>
      </c>
      <c r="D154" s="3" t="s">
        <v>575</v>
      </c>
      <c r="E154" s="10" t="s">
        <v>131</v>
      </c>
      <c r="F154" s="10" t="s">
        <v>101</v>
      </c>
      <c r="G154" s="10" t="s">
        <v>100</v>
      </c>
    </row>
    <row r="155" spans="1:7" x14ac:dyDescent="0.25">
      <c r="A155" s="154" t="s">
        <v>577</v>
      </c>
      <c r="B155" s="151" t="s">
        <v>574</v>
      </c>
      <c r="C155" s="16" t="s">
        <v>50</v>
      </c>
      <c r="D155" s="100" t="s">
        <v>141</v>
      </c>
      <c r="E155" s="16" t="s">
        <v>138</v>
      </c>
      <c r="F155" s="16" t="s">
        <v>138</v>
      </c>
      <c r="G155" s="16" t="s">
        <v>138</v>
      </c>
    </row>
    <row r="156" spans="1:7" x14ac:dyDescent="0.25">
      <c r="C156" s="74"/>
      <c r="D156" s="3"/>
      <c r="E156" s="26"/>
      <c r="F156" s="127"/>
      <c r="G156" s="127"/>
    </row>
    <row r="157" spans="1:7" x14ac:dyDescent="0.25">
      <c r="A157" s="5">
        <v>52267</v>
      </c>
      <c r="B157" s="5" t="s">
        <v>193</v>
      </c>
      <c r="C157" s="74">
        <v>40441</v>
      </c>
      <c r="D157" s="3">
        <v>0</v>
      </c>
      <c r="E157" t="s">
        <v>513</v>
      </c>
      <c r="F157" s="49" t="s">
        <v>293</v>
      </c>
      <c r="G157" s="49" t="s">
        <v>514</v>
      </c>
    </row>
    <row r="158" spans="1:7" x14ac:dyDescent="0.25">
      <c r="A158" s="5">
        <v>52268</v>
      </c>
      <c r="B158" s="5" t="s">
        <v>195</v>
      </c>
      <c r="C158" s="74">
        <v>40441</v>
      </c>
      <c r="D158" s="3">
        <v>0</v>
      </c>
      <c r="E158" s="28">
        <v>0.17</v>
      </c>
      <c r="F158" s="127" t="s">
        <v>183</v>
      </c>
      <c r="G158" s="127" t="s">
        <v>183</v>
      </c>
    </row>
    <row r="159" spans="1:7" x14ac:dyDescent="0.25">
      <c r="A159" s="5">
        <v>52269</v>
      </c>
      <c r="B159" s="5" t="s">
        <v>441</v>
      </c>
      <c r="C159" s="74">
        <v>40441</v>
      </c>
      <c r="D159" s="3">
        <v>0</v>
      </c>
      <c r="E159" s="28">
        <v>7.51</v>
      </c>
      <c r="F159" s="127" t="s">
        <v>183</v>
      </c>
      <c r="G159" s="127" t="s">
        <v>183</v>
      </c>
    </row>
    <row r="160" spans="1:7" x14ac:dyDescent="0.25">
      <c r="A160" s="5">
        <v>52270</v>
      </c>
      <c r="B160" s="5" t="s">
        <v>442</v>
      </c>
      <c r="C160" s="74">
        <v>40441</v>
      </c>
      <c r="D160" s="3">
        <v>0</v>
      </c>
      <c r="E160" s="27">
        <v>21.400000000000002</v>
      </c>
      <c r="F160" s="127" t="s">
        <v>183</v>
      </c>
      <c r="G160" s="127" t="s">
        <v>183</v>
      </c>
    </row>
    <row r="161" spans="1:7" x14ac:dyDescent="0.25">
      <c r="A161" s="5">
        <v>52271</v>
      </c>
      <c r="B161" s="5" t="s">
        <v>443</v>
      </c>
      <c r="C161" s="74">
        <v>40441</v>
      </c>
      <c r="D161" s="3">
        <v>0</v>
      </c>
      <c r="E161" s="27">
        <v>44</v>
      </c>
      <c r="F161" s="127" t="s">
        <v>183</v>
      </c>
      <c r="G161" s="127" t="s">
        <v>183</v>
      </c>
    </row>
    <row r="162" spans="1:7" x14ac:dyDescent="0.25">
      <c r="A162" s="5">
        <v>52272</v>
      </c>
      <c r="B162" s="5" t="s">
        <v>483</v>
      </c>
      <c r="C162" s="74">
        <v>40441</v>
      </c>
      <c r="D162" s="3">
        <v>0</v>
      </c>
      <c r="E162" s="27">
        <v>43.6</v>
      </c>
      <c r="F162" s="127" t="s">
        <v>183</v>
      </c>
      <c r="G162" s="127" t="s">
        <v>183</v>
      </c>
    </row>
    <row r="163" spans="1:7" x14ac:dyDescent="0.25">
      <c r="A163" s="5">
        <v>52273</v>
      </c>
      <c r="B163" s="5" t="s">
        <v>445</v>
      </c>
      <c r="C163" s="74">
        <v>40441</v>
      </c>
      <c r="D163" s="3">
        <v>0</v>
      </c>
      <c r="E163" s="27">
        <v>82.2</v>
      </c>
      <c r="F163" s="127" t="s">
        <v>183</v>
      </c>
      <c r="G163" s="127" t="s">
        <v>183</v>
      </c>
    </row>
    <row r="164" spans="1:7" x14ac:dyDescent="0.25">
      <c r="A164" s="5">
        <v>52274</v>
      </c>
      <c r="B164" s="5" t="s">
        <v>446</v>
      </c>
      <c r="C164" s="74">
        <v>40441</v>
      </c>
      <c r="D164" s="3">
        <v>0</v>
      </c>
      <c r="E164" s="26">
        <v>183</v>
      </c>
      <c r="F164" s="127" t="s">
        <v>183</v>
      </c>
      <c r="G164" s="127" t="s">
        <v>183</v>
      </c>
    </row>
    <row r="165" spans="1:7" x14ac:dyDescent="0.25">
      <c r="C165" s="74"/>
      <c r="D165" s="3"/>
      <c r="E165" s="26"/>
      <c r="F165" s="127"/>
      <c r="G165" s="127"/>
    </row>
    <row r="166" spans="1:7" ht="13" x14ac:dyDescent="0.3">
      <c r="A166" s="5">
        <v>52275</v>
      </c>
      <c r="B166" s="5" t="s">
        <v>203</v>
      </c>
      <c r="C166" s="74">
        <v>40441</v>
      </c>
      <c r="D166" s="3">
        <v>0</v>
      </c>
      <c r="E166" s="127" t="s">
        <v>183</v>
      </c>
      <c r="F166" s="122">
        <v>0.57000000000000006</v>
      </c>
      <c r="G166" s="127" t="s">
        <v>183</v>
      </c>
    </row>
    <row r="167" spans="1:7" x14ac:dyDescent="0.25">
      <c r="A167" s="5">
        <v>52276</v>
      </c>
      <c r="B167" s="5" t="s">
        <v>499</v>
      </c>
      <c r="C167" s="74">
        <v>40441</v>
      </c>
      <c r="D167" s="3">
        <v>0</v>
      </c>
      <c r="E167" s="127" t="s">
        <v>183</v>
      </c>
      <c r="F167" s="6">
        <v>382</v>
      </c>
      <c r="G167" s="127" t="s">
        <v>183</v>
      </c>
    </row>
    <row r="168" spans="1:7" x14ac:dyDescent="0.25">
      <c r="A168" s="5">
        <v>52277</v>
      </c>
      <c r="B168" s="5" t="s">
        <v>500</v>
      </c>
      <c r="C168" s="74">
        <v>40441</v>
      </c>
      <c r="D168" s="3">
        <v>0</v>
      </c>
      <c r="E168" s="127" t="s">
        <v>183</v>
      </c>
      <c r="F168" s="6">
        <v>790</v>
      </c>
      <c r="G168" s="127" t="s">
        <v>183</v>
      </c>
    </row>
    <row r="169" spans="1:7" x14ac:dyDescent="0.25">
      <c r="A169" s="5">
        <v>52278</v>
      </c>
      <c r="B169" s="5" t="s">
        <v>501</v>
      </c>
      <c r="C169" s="74">
        <v>40441</v>
      </c>
      <c r="D169" s="3">
        <v>0</v>
      </c>
      <c r="E169" s="127" t="s">
        <v>183</v>
      </c>
      <c r="F169" s="6">
        <v>1640</v>
      </c>
      <c r="G169" s="127" t="s">
        <v>183</v>
      </c>
    </row>
    <row r="170" spans="1:7" x14ac:dyDescent="0.25">
      <c r="A170" s="5">
        <v>52279</v>
      </c>
      <c r="B170" s="5" t="s">
        <v>502</v>
      </c>
      <c r="C170" s="74">
        <v>40441</v>
      </c>
      <c r="D170" s="3">
        <v>0</v>
      </c>
      <c r="E170" s="127" t="s">
        <v>183</v>
      </c>
      <c r="F170" s="6">
        <v>1680</v>
      </c>
      <c r="G170" s="127" t="s">
        <v>183</v>
      </c>
    </row>
    <row r="171" spans="1:7" x14ac:dyDescent="0.25">
      <c r="A171" s="5">
        <v>52280</v>
      </c>
      <c r="B171" s="5" t="s">
        <v>503</v>
      </c>
      <c r="C171" s="74">
        <v>40441</v>
      </c>
      <c r="D171" s="3">
        <v>0</v>
      </c>
      <c r="E171" s="127" t="s">
        <v>183</v>
      </c>
      <c r="F171" s="6">
        <v>3240</v>
      </c>
      <c r="G171" s="127" t="s">
        <v>183</v>
      </c>
    </row>
    <row r="172" spans="1:7" x14ac:dyDescent="0.25">
      <c r="A172" s="5">
        <v>52281</v>
      </c>
      <c r="B172" s="5" t="s">
        <v>504</v>
      </c>
      <c r="C172" s="74">
        <v>40441</v>
      </c>
      <c r="D172" s="3">
        <v>0</v>
      </c>
      <c r="E172" s="127" t="s">
        <v>183</v>
      </c>
      <c r="F172" s="6">
        <v>5990</v>
      </c>
      <c r="G172" s="127" t="s">
        <v>183</v>
      </c>
    </row>
    <row r="173" spans="1:7" x14ac:dyDescent="0.25">
      <c r="C173" s="74"/>
      <c r="D173" s="3"/>
      <c r="E173" s="127"/>
      <c r="F173" s="6"/>
      <c r="G173" s="127"/>
    </row>
    <row r="174" spans="1:7" x14ac:dyDescent="0.25">
      <c r="A174" s="5">
        <v>52282</v>
      </c>
      <c r="B174" s="5" t="s">
        <v>211</v>
      </c>
      <c r="C174" s="74">
        <v>40441</v>
      </c>
      <c r="D174" s="3">
        <v>0</v>
      </c>
      <c r="E174" s="127" t="s">
        <v>183</v>
      </c>
      <c r="F174" s="127" t="s">
        <v>183</v>
      </c>
      <c r="G174" s="49" t="s">
        <v>514</v>
      </c>
    </row>
    <row r="175" spans="1:7" x14ac:dyDescent="0.25">
      <c r="A175" s="5">
        <v>52283</v>
      </c>
      <c r="B175" s="5" t="s">
        <v>505</v>
      </c>
      <c r="C175" s="74">
        <v>40441</v>
      </c>
      <c r="D175" s="3">
        <v>0</v>
      </c>
      <c r="E175" s="127" t="s">
        <v>183</v>
      </c>
      <c r="F175" s="127" t="s">
        <v>183</v>
      </c>
      <c r="G175" s="118">
        <v>8.99</v>
      </c>
    </row>
    <row r="176" spans="1:7" x14ac:dyDescent="0.25">
      <c r="A176" s="5">
        <v>52284</v>
      </c>
      <c r="B176" s="5" t="s">
        <v>506</v>
      </c>
      <c r="C176" s="74">
        <v>40441</v>
      </c>
      <c r="D176" s="3">
        <v>0</v>
      </c>
      <c r="E176" s="127" t="s">
        <v>183</v>
      </c>
      <c r="F176" s="127" t="s">
        <v>183</v>
      </c>
      <c r="G176" s="27">
        <v>17.900000000000002</v>
      </c>
    </row>
    <row r="177" spans="1:7" x14ac:dyDescent="0.25">
      <c r="A177" s="5">
        <v>52285</v>
      </c>
      <c r="B177" s="5" t="s">
        <v>507</v>
      </c>
      <c r="C177" s="74">
        <v>40441</v>
      </c>
      <c r="D177" s="3">
        <v>0</v>
      </c>
      <c r="E177" s="127" t="s">
        <v>183</v>
      </c>
      <c r="F177" s="127" t="s">
        <v>183</v>
      </c>
      <c r="G177" s="27">
        <v>37.5</v>
      </c>
    </row>
    <row r="178" spans="1:7" x14ac:dyDescent="0.25">
      <c r="A178" s="5">
        <v>52286</v>
      </c>
      <c r="B178" s="5" t="s">
        <v>508</v>
      </c>
      <c r="C178" s="74">
        <v>40441</v>
      </c>
      <c r="D178" s="3">
        <v>0</v>
      </c>
      <c r="E178" s="127" t="s">
        <v>183</v>
      </c>
      <c r="F178" s="127" t="s">
        <v>183</v>
      </c>
      <c r="G178" s="27">
        <v>37</v>
      </c>
    </row>
    <row r="179" spans="1:7" x14ac:dyDescent="0.25">
      <c r="A179" s="5">
        <v>52287</v>
      </c>
      <c r="B179" s="5" t="s">
        <v>509</v>
      </c>
      <c r="C179" s="74">
        <v>40441</v>
      </c>
      <c r="D179" s="3">
        <v>0</v>
      </c>
      <c r="E179" s="127" t="s">
        <v>183</v>
      </c>
      <c r="F179" s="127" t="s">
        <v>183</v>
      </c>
      <c r="G179" s="27">
        <v>72.100000000000009</v>
      </c>
    </row>
    <row r="180" spans="1:7" x14ac:dyDescent="0.25">
      <c r="A180" s="5">
        <v>52288</v>
      </c>
      <c r="B180" s="5" t="s">
        <v>510</v>
      </c>
      <c r="C180" s="74">
        <v>40441</v>
      </c>
      <c r="D180" s="3">
        <v>0</v>
      </c>
      <c r="E180" s="127" t="s">
        <v>183</v>
      </c>
      <c r="F180" s="127" t="s">
        <v>183</v>
      </c>
      <c r="G180" s="26">
        <v>151</v>
      </c>
    </row>
    <row r="181" spans="1:7" x14ac:dyDescent="0.25">
      <c r="C181" s="74"/>
      <c r="D181" s="3"/>
      <c r="E181" s="127"/>
      <c r="F181" s="127"/>
      <c r="G181" s="26"/>
    </row>
    <row r="182" spans="1:7" x14ac:dyDescent="0.25">
      <c r="A182" s="5">
        <v>52289</v>
      </c>
      <c r="B182" s="5" t="s">
        <v>511</v>
      </c>
      <c r="C182" s="74">
        <v>40441</v>
      </c>
      <c r="D182" s="3">
        <v>0</v>
      </c>
      <c r="E182" s="127" t="s">
        <v>183</v>
      </c>
      <c r="F182" s="109">
        <v>5740000</v>
      </c>
      <c r="G182" s="127" t="s">
        <v>183</v>
      </c>
    </row>
    <row r="183" spans="1:7" x14ac:dyDescent="0.25">
      <c r="A183" s="5">
        <v>52290</v>
      </c>
      <c r="B183" s="5" t="s">
        <v>512</v>
      </c>
      <c r="C183" s="74">
        <v>40441</v>
      </c>
      <c r="D183" s="3">
        <v>0</v>
      </c>
      <c r="E183" s="127" t="s">
        <v>183</v>
      </c>
      <c r="F183" s="127" t="s">
        <v>183</v>
      </c>
      <c r="G183" s="130">
        <v>568000</v>
      </c>
    </row>
    <row r="184" spans="1:7" x14ac:dyDescent="0.25">
      <c r="C184" s="74"/>
      <c r="D184" s="3"/>
      <c r="E184" s="26"/>
      <c r="F184" s="127"/>
      <c r="G184" s="127"/>
    </row>
    <row r="185" spans="1:7" x14ac:dyDescent="0.25">
      <c r="A185" s="5">
        <v>52471</v>
      </c>
      <c r="B185" s="5" t="s">
        <v>193</v>
      </c>
      <c r="C185" s="74">
        <v>40458</v>
      </c>
      <c r="D185" s="3">
        <v>0</v>
      </c>
      <c r="E185" t="s">
        <v>556</v>
      </c>
      <c r="F185" s="49" t="s">
        <v>557</v>
      </c>
      <c r="G185" s="49" t="s">
        <v>423</v>
      </c>
    </row>
    <row r="186" spans="1:7" x14ac:dyDescent="0.25">
      <c r="A186" s="5">
        <v>52472</v>
      </c>
      <c r="B186" s="5" t="s">
        <v>195</v>
      </c>
      <c r="C186" s="74">
        <v>40458</v>
      </c>
      <c r="D186" s="3">
        <v>0</v>
      </c>
      <c r="E186" s="28">
        <v>0.19</v>
      </c>
      <c r="F186" s="127" t="s">
        <v>183</v>
      </c>
      <c r="G186" s="127" t="s">
        <v>183</v>
      </c>
    </row>
    <row r="187" spans="1:7" x14ac:dyDescent="0.25">
      <c r="A187" s="5">
        <v>52473</v>
      </c>
      <c r="B187" s="5" t="s">
        <v>526</v>
      </c>
      <c r="C187" s="74">
        <v>40458</v>
      </c>
      <c r="D187" s="3">
        <v>0</v>
      </c>
      <c r="E187" s="27">
        <v>12.5</v>
      </c>
      <c r="F187" s="127" t="s">
        <v>183</v>
      </c>
      <c r="G187" s="127" t="s">
        <v>183</v>
      </c>
    </row>
    <row r="188" spans="1:7" x14ac:dyDescent="0.25">
      <c r="A188" s="5">
        <v>52474</v>
      </c>
      <c r="B188" s="5" t="s">
        <v>527</v>
      </c>
      <c r="C188" s="74">
        <v>40458</v>
      </c>
      <c r="D188" s="3">
        <v>0</v>
      </c>
      <c r="E188" s="27">
        <v>29.5</v>
      </c>
      <c r="F188" s="127" t="s">
        <v>183</v>
      </c>
      <c r="G188" s="127" t="s">
        <v>183</v>
      </c>
    </row>
    <row r="189" spans="1:7" x14ac:dyDescent="0.25">
      <c r="A189" s="5">
        <v>52475</v>
      </c>
      <c r="B189" s="5" t="s">
        <v>528</v>
      </c>
      <c r="C189" s="74">
        <v>40458</v>
      </c>
      <c r="D189" s="3">
        <v>0</v>
      </c>
      <c r="E189" s="27">
        <v>61.5</v>
      </c>
      <c r="F189" s="127" t="s">
        <v>183</v>
      </c>
      <c r="G189" s="127" t="s">
        <v>183</v>
      </c>
    </row>
    <row r="190" spans="1:7" x14ac:dyDescent="0.25">
      <c r="A190" s="5">
        <v>52476</v>
      </c>
      <c r="B190" s="5" t="s">
        <v>529</v>
      </c>
      <c r="C190" s="74">
        <v>40458</v>
      </c>
      <c r="D190" s="3">
        <v>0</v>
      </c>
      <c r="E190" s="27">
        <v>60.1</v>
      </c>
      <c r="F190" s="127" t="s">
        <v>183</v>
      </c>
      <c r="G190" s="127" t="s">
        <v>183</v>
      </c>
    </row>
    <row r="191" spans="1:7" x14ac:dyDescent="0.25">
      <c r="A191" s="5">
        <v>52477</v>
      </c>
      <c r="B191" s="5" t="s">
        <v>530</v>
      </c>
      <c r="C191" s="74">
        <v>40458</v>
      </c>
      <c r="D191" s="3">
        <v>0</v>
      </c>
      <c r="E191" s="26">
        <v>116</v>
      </c>
      <c r="F191" s="127" t="s">
        <v>183</v>
      </c>
      <c r="G191" s="127" t="s">
        <v>183</v>
      </c>
    </row>
    <row r="192" spans="1:7" x14ac:dyDescent="0.25">
      <c r="A192" s="5">
        <v>52478</v>
      </c>
      <c r="B192" s="5" t="s">
        <v>531</v>
      </c>
      <c r="C192" s="74">
        <v>40458</v>
      </c>
      <c r="D192" s="3">
        <v>0</v>
      </c>
      <c r="E192" s="26">
        <v>256</v>
      </c>
      <c r="F192" s="127" t="s">
        <v>183</v>
      </c>
      <c r="G192" s="127" t="s">
        <v>183</v>
      </c>
    </row>
    <row r="193" spans="1:7" x14ac:dyDescent="0.25">
      <c r="C193" s="74"/>
      <c r="D193" s="3"/>
      <c r="E193" s="26"/>
      <c r="F193" s="127"/>
      <c r="G193" s="127"/>
    </row>
    <row r="194" spans="1:7" x14ac:dyDescent="0.25">
      <c r="A194" s="5">
        <v>52479</v>
      </c>
      <c r="B194" s="5" t="s">
        <v>203</v>
      </c>
      <c r="C194" s="74">
        <v>40458</v>
      </c>
      <c r="D194" s="3">
        <v>0</v>
      </c>
      <c r="E194" s="127" t="s">
        <v>183</v>
      </c>
      <c r="F194" s="89">
        <v>0.57000000000000006</v>
      </c>
      <c r="G194" s="127" t="s">
        <v>183</v>
      </c>
    </row>
    <row r="195" spans="1:7" x14ac:dyDescent="0.25">
      <c r="A195" s="5">
        <v>52480</v>
      </c>
      <c r="B195" s="5" t="s">
        <v>532</v>
      </c>
      <c r="C195" s="74">
        <v>40458</v>
      </c>
      <c r="D195" s="3">
        <v>0</v>
      </c>
      <c r="E195" s="127" t="s">
        <v>183</v>
      </c>
      <c r="F195" s="6">
        <v>579</v>
      </c>
      <c r="G195" s="127" t="s">
        <v>183</v>
      </c>
    </row>
    <row r="196" spans="1:7" x14ac:dyDescent="0.25">
      <c r="A196" s="5">
        <v>52481</v>
      </c>
      <c r="B196" s="5" t="s">
        <v>533</v>
      </c>
      <c r="C196" s="74">
        <v>40458</v>
      </c>
      <c r="D196" s="3">
        <v>0</v>
      </c>
      <c r="E196" s="127" t="s">
        <v>183</v>
      </c>
      <c r="F196" s="6">
        <v>1190</v>
      </c>
      <c r="G196" s="127" t="s">
        <v>183</v>
      </c>
    </row>
    <row r="197" spans="1:7" x14ac:dyDescent="0.25">
      <c r="A197" s="5">
        <v>52482</v>
      </c>
      <c r="B197" s="5" t="s">
        <v>534</v>
      </c>
      <c r="C197" s="74">
        <v>40458</v>
      </c>
      <c r="D197" s="3">
        <v>0</v>
      </c>
      <c r="E197" s="127" t="s">
        <v>183</v>
      </c>
      <c r="F197" s="6">
        <v>2380</v>
      </c>
      <c r="G197" s="127" t="s">
        <v>183</v>
      </c>
    </row>
    <row r="198" spans="1:7" x14ac:dyDescent="0.25">
      <c r="A198" s="5">
        <v>52483</v>
      </c>
      <c r="B198" s="5" t="s">
        <v>535</v>
      </c>
      <c r="C198" s="74">
        <v>40458</v>
      </c>
      <c r="D198" s="3">
        <v>0</v>
      </c>
      <c r="E198" s="127" t="s">
        <v>183</v>
      </c>
      <c r="F198" s="6">
        <v>2400</v>
      </c>
      <c r="G198" s="127" t="s">
        <v>183</v>
      </c>
    </row>
    <row r="199" spans="1:7" x14ac:dyDescent="0.25">
      <c r="A199" s="5">
        <v>52484</v>
      </c>
      <c r="B199" s="5" t="s">
        <v>536</v>
      </c>
      <c r="C199" s="74">
        <v>40458</v>
      </c>
      <c r="D199" s="3">
        <v>0</v>
      </c>
      <c r="E199" s="127" t="s">
        <v>183</v>
      </c>
      <c r="F199" s="6">
        <v>4520</v>
      </c>
      <c r="G199" s="127" t="s">
        <v>183</v>
      </c>
    </row>
    <row r="200" spans="1:7" x14ac:dyDescent="0.25">
      <c r="A200" s="5">
        <v>52485</v>
      </c>
      <c r="B200" s="5" t="s">
        <v>537</v>
      </c>
      <c r="C200" s="74">
        <v>40458</v>
      </c>
      <c r="D200" s="3">
        <v>0</v>
      </c>
      <c r="E200" s="127" t="s">
        <v>183</v>
      </c>
      <c r="F200" s="6">
        <v>9330</v>
      </c>
      <c r="G200" s="127" t="s">
        <v>183</v>
      </c>
    </row>
    <row r="201" spans="1:7" x14ac:dyDescent="0.25">
      <c r="C201" s="74"/>
      <c r="D201" s="3"/>
      <c r="E201" s="127"/>
      <c r="F201" s="6"/>
      <c r="G201" s="127"/>
    </row>
    <row r="203" spans="1:7" ht="35.25" customHeight="1" x14ac:dyDescent="0.35">
      <c r="A203" s="157" t="s">
        <v>578</v>
      </c>
      <c r="B203" s="157"/>
      <c r="C203" s="157"/>
      <c r="D203" s="157"/>
      <c r="E203" s="157"/>
      <c r="F203" s="157"/>
      <c r="G203" s="157"/>
    </row>
    <row r="204" spans="1:7" ht="36.75" customHeight="1" x14ac:dyDescent="0.25">
      <c r="A204" s="159" t="s">
        <v>581</v>
      </c>
      <c r="B204" s="159"/>
      <c r="C204" s="159"/>
      <c r="D204" s="159"/>
      <c r="E204" s="159"/>
      <c r="F204" s="159"/>
      <c r="G204" s="159"/>
    </row>
    <row r="206" spans="1:7" x14ac:dyDescent="0.25">
      <c r="A206" s="5" t="s">
        <v>5</v>
      </c>
      <c r="B206" s="94"/>
      <c r="C206" s="3" t="s">
        <v>119</v>
      </c>
      <c r="D206" s="3" t="s">
        <v>575</v>
      </c>
      <c r="E206" s="10" t="s">
        <v>131</v>
      </c>
      <c r="F206" s="10" t="s">
        <v>101</v>
      </c>
      <c r="G206" s="10" t="s">
        <v>100</v>
      </c>
    </row>
    <row r="207" spans="1:7" x14ac:dyDescent="0.25">
      <c r="A207" s="154" t="s">
        <v>577</v>
      </c>
      <c r="B207" s="151" t="s">
        <v>574</v>
      </c>
      <c r="C207" s="16" t="s">
        <v>50</v>
      </c>
      <c r="D207" s="100" t="s">
        <v>141</v>
      </c>
      <c r="E207" s="16" t="s">
        <v>138</v>
      </c>
      <c r="F207" s="16" t="s">
        <v>138</v>
      </c>
      <c r="G207" s="16" t="s">
        <v>138</v>
      </c>
    </row>
    <row r="208" spans="1:7" x14ac:dyDescent="0.25">
      <c r="C208" s="74"/>
      <c r="D208" s="3"/>
      <c r="E208" s="127"/>
      <c r="F208" s="6"/>
      <c r="G208" s="127"/>
    </row>
    <row r="209" spans="1:7" x14ac:dyDescent="0.25">
      <c r="A209" s="5">
        <v>52486</v>
      </c>
      <c r="B209" s="5" t="s">
        <v>211</v>
      </c>
      <c r="C209" s="74">
        <v>40458</v>
      </c>
      <c r="D209" s="3">
        <v>0</v>
      </c>
      <c r="E209" s="127" t="s">
        <v>183</v>
      </c>
      <c r="F209" s="127" t="s">
        <v>183</v>
      </c>
      <c r="G209" s="49" t="s">
        <v>423</v>
      </c>
    </row>
    <row r="210" spans="1:7" x14ac:dyDescent="0.25">
      <c r="A210" s="5">
        <v>52487</v>
      </c>
      <c r="B210" s="5" t="s">
        <v>538</v>
      </c>
      <c r="C210" s="74">
        <v>40458</v>
      </c>
      <c r="D210" s="3">
        <v>0</v>
      </c>
      <c r="E210" s="127" t="s">
        <v>183</v>
      </c>
      <c r="F210" s="127" t="s">
        <v>183</v>
      </c>
      <c r="G210" s="27">
        <v>15.9</v>
      </c>
    </row>
    <row r="211" spans="1:7" x14ac:dyDescent="0.25">
      <c r="A211" s="5">
        <v>52488</v>
      </c>
      <c r="B211" s="5" t="s">
        <v>539</v>
      </c>
      <c r="C211" s="74">
        <v>40458</v>
      </c>
      <c r="D211" s="3">
        <v>0</v>
      </c>
      <c r="E211" s="127" t="s">
        <v>183</v>
      </c>
      <c r="F211" s="127" t="s">
        <v>183</v>
      </c>
      <c r="G211" s="27">
        <v>31.1</v>
      </c>
    </row>
    <row r="212" spans="1:7" x14ac:dyDescent="0.25">
      <c r="A212" s="5">
        <v>52489</v>
      </c>
      <c r="B212" s="5" t="s">
        <v>540</v>
      </c>
      <c r="C212" s="74">
        <v>40458</v>
      </c>
      <c r="D212" s="3">
        <v>0</v>
      </c>
      <c r="E212" s="127" t="s">
        <v>183</v>
      </c>
      <c r="F212" s="127" t="s">
        <v>183</v>
      </c>
      <c r="G212" s="27">
        <v>66.2</v>
      </c>
    </row>
    <row r="213" spans="1:7" x14ac:dyDescent="0.25">
      <c r="A213" s="5">
        <v>52490</v>
      </c>
      <c r="B213" s="5" t="s">
        <v>541</v>
      </c>
      <c r="C213" s="74">
        <v>40458</v>
      </c>
      <c r="D213" s="3">
        <v>0</v>
      </c>
      <c r="E213" s="127" t="s">
        <v>183</v>
      </c>
      <c r="F213" s="127" t="s">
        <v>183</v>
      </c>
      <c r="G213" s="27">
        <v>67.5</v>
      </c>
    </row>
    <row r="214" spans="1:7" x14ac:dyDescent="0.25">
      <c r="A214" s="5">
        <v>52491</v>
      </c>
      <c r="B214" s="5" t="s">
        <v>542</v>
      </c>
      <c r="C214" s="74">
        <v>40458</v>
      </c>
      <c r="D214" s="3">
        <v>0</v>
      </c>
      <c r="E214" s="127" t="s">
        <v>183</v>
      </c>
      <c r="F214" s="127" t="s">
        <v>183</v>
      </c>
      <c r="G214" s="26">
        <v>112</v>
      </c>
    </row>
    <row r="215" spans="1:7" x14ac:dyDescent="0.25">
      <c r="A215" s="5">
        <v>52492</v>
      </c>
      <c r="B215" s="5" t="s">
        <v>543</v>
      </c>
      <c r="C215" s="74">
        <v>40458</v>
      </c>
      <c r="D215" s="3">
        <v>0</v>
      </c>
      <c r="E215" s="127" t="s">
        <v>183</v>
      </c>
      <c r="F215" s="127" t="s">
        <v>183</v>
      </c>
      <c r="G215" s="26">
        <v>258</v>
      </c>
    </row>
    <row r="216" spans="1:7" x14ac:dyDescent="0.25">
      <c r="A216" s="5">
        <v>52493</v>
      </c>
      <c r="B216" s="5" t="s">
        <v>544</v>
      </c>
      <c r="C216" s="74">
        <v>40458</v>
      </c>
      <c r="D216" s="3">
        <v>0</v>
      </c>
      <c r="E216" s="109">
        <v>1090000</v>
      </c>
      <c r="F216" s="127" t="s">
        <v>183</v>
      </c>
      <c r="G216" s="127" t="s">
        <v>183</v>
      </c>
    </row>
    <row r="217" spans="1:7" x14ac:dyDescent="0.25">
      <c r="A217" s="5">
        <v>52494</v>
      </c>
      <c r="B217" s="5" t="s">
        <v>545</v>
      </c>
      <c r="C217" s="74">
        <v>40458</v>
      </c>
      <c r="D217" s="3">
        <v>0</v>
      </c>
      <c r="E217" s="127" t="s">
        <v>183</v>
      </c>
      <c r="F217" s="127" t="s">
        <v>183</v>
      </c>
      <c r="G217" s="109">
        <v>1130000</v>
      </c>
    </row>
    <row r="218" spans="1:7" x14ac:dyDescent="0.25">
      <c r="A218" s="5">
        <v>52495</v>
      </c>
      <c r="B218" s="5" t="s">
        <v>546</v>
      </c>
      <c r="C218" s="74">
        <v>40458</v>
      </c>
      <c r="D218" s="3">
        <v>0</v>
      </c>
      <c r="E218" s="127" t="s">
        <v>183</v>
      </c>
      <c r="F218" s="109">
        <v>7370000</v>
      </c>
      <c r="G218" s="127" t="s">
        <v>183</v>
      </c>
    </row>
    <row r="219" spans="1:7" x14ac:dyDescent="0.25">
      <c r="C219" s="74"/>
      <c r="D219" s="3"/>
      <c r="E219" s="127"/>
      <c r="F219" s="109"/>
      <c r="G219" s="127"/>
    </row>
    <row r="220" spans="1:7" x14ac:dyDescent="0.25">
      <c r="A220" s="5">
        <v>51298</v>
      </c>
      <c r="B220" s="94" t="s">
        <v>193</v>
      </c>
      <c r="C220" s="99">
        <v>40375</v>
      </c>
      <c r="D220" s="104">
        <v>4</v>
      </c>
      <c r="E220" s="49" t="s">
        <v>473</v>
      </c>
      <c r="F220" s="93" t="s">
        <v>261</v>
      </c>
      <c r="G220" s="97" t="s">
        <v>265</v>
      </c>
    </row>
    <row r="221" spans="1:7" ht="13" x14ac:dyDescent="0.3">
      <c r="A221" s="5">
        <v>51299</v>
      </c>
      <c r="B221" s="94" t="s">
        <v>194</v>
      </c>
      <c r="C221" s="99">
        <v>40375</v>
      </c>
      <c r="D221" s="104">
        <v>4</v>
      </c>
      <c r="E221" s="144">
        <v>0.16</v>
      </c>
      <c r="F221" s="105" t="s">
        <v>183</v>
      </c>
      <c r="G221" s="105" t="s">
        <v>183</v>
      </c>
    </row>
    <row r="222" spans="1:7" ht="13" x14ac:dyDescent="0.3">
      <c r="A222" s="5">
        <v>51300</v>
      </c>
      <c r="B222" s="94" t="s">
        <v>195</v>
      </c>
      <c r="C222" s="99">
        <v>40375</v>
      </c>
      <c r="D222" s="104">
        <v>4</v>
      </c>
      <c r="E222" s="144">
        <v>0.17</v>
      </c>
      <c r="F222" s="105" t="s">
        <v>183</v>
      </c>
      <c r="G222" s="105" t="s">
        <v>183</v>
      </c>
    </row>
    <row r="223" spans="1:7" x14ac:dyDescent="0.25">
      <c r="A223" s="5">
        <v>51301</v>
      </c>
      <c r="B223" s="94" t="s">
        <v>196</v>
      </c>
      <c r="C223" s="99">
        <v>40375</v>
      </c>
      <c r="D223" s="104">
        <v>4</v>
      </c>
      <c r="E223" s="28">
        <v>1.41</v>
      </c>
      <c r="F223" s="105" t="s">
        <v>183</v>
      </c>
      <c r="G223" s="105" t="s">
        <v>183</v>
      </c>
    </row>
    <row r="224" spans="1:7" x14ac:dyDescent="0.25">
      <c r="A224" s="5">
        <v>51302</v>
      </c>
      <c r="B224" s="94" t="s">
        <v>590</v>
      </c>
      <c r="C224" s="99">
        <v>40375</v>
      </c>
      <c r="D224" s="104">
        <v>4</v>
      </c>
      <c r="E224" s="28">
        <v>2.82</v>
      </c>
      <c r="F224" s="105" t="s">
        <v>183</v>
      </c>
      <c r="G224" s="105" t="s">
        <v>183</v>
      </c>
    </row>
    <row r="225" spans="1:7" x14ac:dyDescent="0.25">
      <c r="A225" s="5">
        <v>51303</v>
      </c>
      <c r="B225" s="94" t="s">
        <v>197</v>
      </c>
      <c r="C225" s="99">
        <v>40375</v>
      </c>
      <c r="D225" s="104">
        <v>4</v>
      </c>
      <c r="E225" s="28">
        <v>2.74</v>
      </c>
      <c r="F225" s="105" t="s">
        <v>183</v>
      </c>
      <c r="G225" s="105" t="s">
        <v>183</v>
      </c>
    </row>
    <row r="226" spans="1:7" x14ac:dyDescent="0.25">
      <c r="A226" s="5">
        <v>51304</v>
      </c>
      <c r="B226" s="94" t="s">
        <v>198</v>
      </c>
      <c r="C226" s="99">
        <v>40375</v>
      </c>
      <c r="D226" s="104">
        <v>4</v>
      </c>
      <c r="E226" s="28">
        <v>5.34</v>
      </c>
      <c r="F226" s="105" t="s">
        <v>183</v>
      </c>
      <c r="G226" s="105" t="s">
        <v>183</v>
      </c>
    </row>
    <row r="227" spans="1:7" x14ac:dyDescent="0.25">
      <c r="A227" s="5">
        <v>51305</v>
      </c>
      <c r="B227" s="94" t="s">
        <v>199</v>
      </c>
      <c r="C227" s="99">
        <v>40375</v>
      </c>
      <c r="D227" s="104">
        <v>4</v>
      </c>
      <c r="E227" s="28">
        <v>5.45</v>
      </c>
      <c r="F227" s="105" t="s">
        <v>183</v>
      </c>
      <c r="G227" s="105" t="s">
        <v>183</v>
      </c>
    </row>
    <row r="228" spans="1:7" x14ac:dyDescent="0.25">
      <c r="A228" s="5">
        <v>51306</v>
      </c>
      <c r="B228" s="94" t="s">
        <v>200</v>
      </c>
      <c r="C228" s="99">
        <v>40375</v>
      </c>
      <c r="D228" s="104">
        <v>4</v>
      </c>
      <c r="E228" s="27">
        <v>10.700000000000001</v>
      </c>
      <c r="F228" s="105" t="s">
        <v>183</v>
      </c>
      <c r="G228" s="105" t="s">
        <v>183</v>
      </c>
    </row>
    <row r="229" spans="1:7" x14ac:dyDescent="0.25">
      <c r="A229" s="5">
        <v>51307</v>
      </c>
      <c r="B229" s="94" t="s">
        <v>201</v>
      </c>
      <c r="C229" s="99">
        <v>40375</v>
      </c>
      <c r="D229" s="104">
        <v>4</v>
      </c>
      <c r="E229" s="27">
        <v>23.400000000000002</v>
      </c>
      <c r="F229" s="105" t="s">
        <v>183</v>
      </c>
      <c r="G229" s="105" t="s">
        <v>183</v>
      </c>
    </row>
    <row r="230" spans="1:7" x14ac:dyDescent="0.25">
      <c r="B230" s="94"/>
      <c r="C230" s="99"/>
      <c r="D230" s="104"/>
      <c r="E230" s="7"/>
      <c r="F230" s="105"/>
      <c r="G230" s="105"/>
    </row>
    <row r="231" spans="1:7" ht="13" x14ac:dyDescent="0.3">
      <c r="A231" s="5">
        <v>51308</v>
      </c>
      <c r="B231" s="94" t="s">
        <v>202</v>
      </c>
      <c r="C231" s="99">
        <v>40375</v>
      </c>
      <c r="D231" s="104">
        <v>4</v>
      </c>
      <c r="E231" s="105" t="s">
        <v>183</v>
      </c>
      <c r="F231" s="117">
        <v>0.81</v>
      </c>
      <c r="G231" s="105" t="s">
        <v>183</v>
      </c>
    </row>
    <row r="232" spans="1:7" ht="13" x14ac:dyDescent="0.3">
      <c r="A232" s="5">
        <v>51309</v>
      </c>
      <c r="B232" s="94" t="s">
        <v>203</v>
      </c>
      <c r="C232" s="99">
        <v>40375</v>
      </c>
      <c r="D232" s="104">
        <v>4</v>
      </c>
      <c r="E232" s="105" t="s">
        <v>183</v>
      </c>
      <c r="F232" s="117">
        <v>1.29</v>
      </c>
      <c r="G232" s="105" t="s">
        <v>183</v>
      </c>
    </row>
    <row r="233" spans="1:7" x14ac:dyDescent="0.25">
      <c r="A233" s="5">
        <v>51310</v>
      </c>
      <c r="B233" s="94" t="s">
        <v>204</v>
      </c>
      <c r="C233" s="99">
        <v>40375</v>
      </c>
      <c r="D233" s="104">
        <v>4</v>
      </c>
      <c r="E233" s="105" t="s">
        <v>183</v>
      </c>
      <c r="F233" s="114">
        <v>29.900000000000002</v>
      </c>
      <c r="G233" s="105" t="s">
        <v>183</v>
      </c>
    </row>
    <row r="234" spans="1:7" x14ac:dyDescent="0.25">
      <c r="A234" s="5">
        <v>51311</v>
      </c>
      <c r="B234" s="94" t="s">
        <v>205</v>
      </c>
      <c r="C234" s="99">
        <v>40375</v>
      </c>
      <c r="D234" s="104">
        <v>4</v>
      </c>
      <c r="E234" s="105" t="s">
        <v>183</v>
      </c>
      <c r="F234" s="114">
        <v>59.5</v>
      </c>
      <c r="G234" s="105" t="s">
        <v>183</v>
      </c>
    </row>
    <row r="235" spans="1:7" x14ac:dyDescent="0.25">
      <c r="A235" s="5">
        <v>51312</v>
      </c>
      <c r="B235" s="94" t="s">
        <v>591</v>
      </c>
      <c r="C235" s="99">
        <v>40375</v>
      </c>
      <c r="D235" s="104">
        <v>4</v>
      </c>
      <c r="E235" s="105" t="s">
        <v>183</v>
      </c>
      <c r="F235" s="114">
        <v>59.2</v>
      </c>
      <c r="G235" s="105" t="s">
        <v>183</v>
      </c>
    </row>
    <row r="236" spans="1:7" x14ac:dyDescent="0.25">
      <c r="A236" s="5">
        <v>51313</v>
      </c>
      <c r="B236" s="94" t="s">
        <v>206</v>
      </c>
      <c r="C236" s="99">
        <v>40375</v>
      </c>
      <c r="D236" s="104">
        <v>4</v>
      </c>
      <c r="E236" s="105" t="s">
        <v>183</v>
      </c>
      <c r="F236" s="6">
        <v>116</v>
      </c>
      <c r="G236" s="105" t="s">
        <v>183</v>
      </c>
    </row>
    <row r="237" spans="1:7" x14ac:dyDescent="0.25">
      <c r="A237" s="5">
        <v>51314</v>
      </c>
      <c r="B237" s="94" t="s">
        <v>207</v>
      </c>
      <c r="C237" s="99">
        <v>40375</v>
      </c>
      <c r="D237" s="104">
        <v>4</v>
      </c>
      <c r="E237" s="105" t="s">
        <v>183</v>
      </c>
      <c r="F237" s="6">
        <v>117</v>
      </c>
      <c r="G237" s="105" t="s">
        <v>183</v>
      </c>
    </row>
    <row r="238" spans="1:7" x14ac:dyDescent="0.25">
      <c r="A238" s="5">
        <v>51315</v>
      </c>
      <c r="B238" s="94" t="s">
        <v>208</v>
      </c>
      <c r="C238" s="99">
        <v>40375</v>
      </c>
      <c r="D238" s="104">
        <v>4</v>
      </c>
      <c r="E238" s="105" t="s">
        <v>183</v>
      </c>
      <c r="F238" s="6">
        <v>225</v>
      </c>
      <c r="G238" s="105" t="s">
        <v>183</v>
      </c>
    </row>
    <row r="239" spans="1:7" x14ac:dyDescent="0.25">
      <c r="A239" s="5">
        <v>51316</v>
      </c>
      <c r="B239" s="94" t="s">
        <v>209</v>
      </c>
      <c r="C239" s="99">
        <v>40375</v>
      </c>
      <c r="D239" s="104">
        <v>4</v>
      </c>
      <c r="E239" s="105" t="s">
        <v>183</v>
      </c>
      <c r="F239" s="6">
        <v>634</v>
      </c>
      <c r="G239" s="105" t="s">
        <v>183</v>
      </c>
    </row>
    <row r="240" spans="1:7" x14ac:dyDescent="0.25">
      <c r="B240" s="94"/>
      <c r="C240" s="99"/>
      <c r="D240" s="104"/>
      <c r="E240" s="105"/>
      <c r="F240" s="26"/>
      <c r="G240" s="105"/>
    </row>
    <row r="241" spans="1:7" x14ac:dyDescent="0.25">
      <c r="A241" s="5">
        <v>51317</v>
      </c>
      <c r="B241" s="94" t="s">
        <v>210</v>
      </c>
      <c r="C241" s="99">
        <v>40375</v>
      </c>
      <c r="D241" s="104">
        <v>4</v>
      </c>
      <c r="E241" s="105" t="s">
        <v>183</v>
      </c>
      <c r="F241" s="105" t="s">
        <v>183</v>
      </c>
      <c r="G241" s="97" t="s">
        <v>265</v>
      </c>
    </row>
    <row r="242" spans="1:7" x14ac:dyDescent="0.25">
      <c r="A242" s="5">
        <v>51318</v>
      </c>
      <c r="B242" s="94" t="s">
        <v>211</v>
      </c>
      <c r="C242" s="99">
        <v>40375</v>
      </c>
      <c r="D242" s="104">
        <v>4</v>
      </c>
      <c r="E242" s="105" t="s">
        <v>183</v>
      </c>
      <c r="F242" s="105" t="s">
        <v>183</v>
      </c>
      <c r="G242" s="97" t="s">
        <v>265</v>
      </c>
    </row>
    <row r="243" spans="1:7" x14ac:dyDescent="0.25">
      <c r="A243" s="5">
        <v>51319</v>
      </c>
      <c r="B243" s="94" t="s">
        <v>212</v>
      </c>
      <c r="C243" s="99">
        <v>40375</v>
      </c>
      <c r="D243" s="104">
        <v>4</v>
      </c>
      <c r="E243" s="105" t="s">
        <v>183</v>
      </c>
      <c r="F243" s="105" t="s">
        <v>183</v>
      </c>
      <c r="G243" s="118">
        <v>2.42</v>
      </c>
    </row>
    <row r="244" spans="1:7" x14ac:dyDescent="0.25">
      <c r="A244" s="5">
        <v>51320</v>
      </c>
      <c r="B244" s="94" t="s">
        <v>213</v>
      </c>
      <c r="C244" s="99">
        <v>40375</v>
      </c>
      <c r="D244" s="104">
        <v>4</v>
      </c>
      <c r="E244" s="105" t="s">
        <v>183</v>
      </c>
      <c r="F244" s="105" t="s">
        <v>183</v>
      </c>
      <c r="G244" s="28">
        <v>5.04</v>
      </c>
    </row>
    <row r="245" spans="1:7" x14ac:dyDescent="0.25">
      <c r="A245" s="5">
        <v>51321</v>
      </c>
      <c r="B245" s="94" t="s">
        <v>584</v>
      </c>
      <c r="C245" s="99">
        <v>40375</v>
      </c>
      <c r="D245" s="104">
        <v>4</v>
      </c>
      <c r="E245" s="105" t="s">
        <v>183</v>
      </c>
      <c r="F245" s="105" t="s">
        <v>183</v>
      </c>
      <c r="G245" s="28">
        <v>5.05</v>
      </c>
    </row>
    <row r="246" spans="1:7" x14ac:dyDescent="0.25">
      <c r="A246" s="5">
        <v>51322</v>
      </c>
      <c r="B246" s="94" t="s">
        <v>214</v>
      </c>
      <c r="C246" s="99">
        <v>40375</v>
      </c>
      <c r="D246" s="104">
        <v>4</v>
      </c>
      <c r="E246" s="105" t="s">
        <v>183</v>
      </c>
      <c r="F246" s="105" t="s">
        <v>183</v>
      </c>
      <c r="G246" s="27">
        <v>10.9</v>
      </c>
    </row>
    <row r="247" spans="1:7" x14ac:dyDescent="0.25">
      <c r="A247" s="5">
        <v>51323</v>
      </c>
      <c r="B247" s="94" t="s">
        <v>215</v>
      </c>
      <c r="C247" s="99">
        <v>40375</v>
      </c>
      <c r="D247" s="104">
        <v>4</v>
      </c>
      <c r="E247" s="105" t="s">
        <v>183</v>
      </c>
      <c r="F247" s="105" t="s">
        <v>183</v>
      </c>
      <c r="G247" s="27">
        <v>10.5</v>
      </c>
    </row>
    <row r="248" spans="1:7" x14ac:dyDescent="0.25">
      <c r="A248" s="5">
        <v>51324</v>
      </c>
      <c r="B248" s="94" t="s">
        <v>216</v>
      </c>
      <c r="C248" s="99">
        <v>40375</v>
      </c>
      <c r="D248" s="104">
        <v>4</v>
      </c>
      <c r="E248" s="105" t="s">
        <v>183</v>
      </c>
      <c r="F248" s="105" t="s">
        <v>183</v>
      </c>
      <c r="G248" s="27">
        <v>21.6</v>
      </c>
    </row>
    <row r="249" spans="1:7" x14ac:dyDescent="0.25">
      <c r="A249" s="5">
        <v>51325</v>
      </c>
      <c r="B249" s="94" t="s">
        <v>217</v>
      </c>
      <c r="C249" s="99">
        <v>40375</v>
      </c>
      <c r="D249" s="104">
        <v>4</v>
      </c>
      <c r="E249" s="105" t="s">
        <v>183</v>
      </c>
      <c r="F249" s="105" t="s">
        <v>183</v>
      </c>
      <c r="G249" s="27">
        <v>48.6</v>
      </c>
    </row>
    <row r="250" spans="1:7" x14ac:dyDescent="0.25">
      <c r="B250" s="94"/>
      <c r="C250" s="99"/>
      <c r="D250" s="104"/>
      <c r="E250" s="7"/>
      <c r="F250" s="105"/>
      <c r="G250" s="105"/>
    </row>
    <row r="251" spans="1:7" x14ac:dyDescent="0.25">
      <c r="B251" s="94"/>
      <c r="C251" s="99"/>
      <c r="D251" s="104"/>
      <c r="E251" s="7"/>
      <c r="F251" s="105"/>
      <c r="G251" s="105"/>
    </row>
    <row r="253" spans="1:7" ht="32.25" customHeight="1" x14ac:dyDescent="0.35">
      <c r="A253" s="157" t="s">
        <v>578</v>
      </c>
      <c r="B253" s="157"/>
      <c r="C253" s="157"/>
      <c r="D253" s="157"/>
      <c r="E253" s="157"/>
      <c r="F253" s="157"/>
      <c r="G253" s="157"/>
    </row>
    <row r="254" spans="1:7" ht="36.75" customHeight="1" x14ac:dyDescent="0.25">
      <c r="A254" s="159" t="s">
        <v>581</v>
      </c>
      <c r="B254" s="159"/>
      <c r="C254" s="159"/>
      <c r="D254" s="159"/>
      <c r="E254" s="159"/>
      <c r="F254" s="159"/>
      <c r="G254" s="159"/>
    </row>
    <row r="256" spans="1:7" x14ac:dyDescent="0.25">
      <c r="A256" s="5" t="s">
        <v>5</v>
      </c>
      <c r="B256" s="94"/>
      <c r="C256" s="3" t="s">
        <v>119</v>
      </c>
      <c r="D256" s="3" t="s">
        <v>575</v>
      </c>
      <c r="E256" s="10" t="s">
        <v>131</v>
      </c>
      <c r="F256" s="10" t="s">
        <v>101</v>
      </c>
      <c r="G256" s="10" t="s">
        <v>100</v>
      </c>
    </row>
    <row r="257" spans="1:7" x14ac:dyDescent="0.25">
      <c r="A257" s="154" t="s">
        <v>577</v>
      </c>
      <c r="B257" s="151" t="s">
        <v>574</v>
      </c>
      <c r="C257" s="16" t="s">
        <v>50</v>
      </c>
      <c r="D257" s="100" t="s">
        <v>141</v>
      </c>
      <c r="E257" s="16" t="s">
        <v>138</v>
      </c>
      <c r="F257" s="16" t="s">
        <v>138</v>
      </c>
      <c r="G257" s="16" t="s">
        <v>138</v>
      </c>
    </row>
    <row r="258" spans="1:7" x14ac:dyDescent="0.25">
      <c r="B258" s="94"/>
      <c r="C258" s="99"/>
      <c r="D258" s="104"/>
      <c r="E258" s="7"/>
      <c r="F258" s="105"/>
      <c r="G258" s="105"/>
    </row>
    <row r="259" spans="1:7" x14ac:dyDescent="0.25">
      <c r="A259" s="5">
        <v>51451</v>
      </c>
      <c r="B259" s="5" t="s">
        <v>193</v>
      </c>
      <c r="C259" s="74">
        <v>40389</v>
      </c>
      <c r="D259" s="3">
        <v>4</v>
      </c>
      <c r="E259" s="49" t="s">
        <v>472</v>
      </c>
      <c r="F259" t="s">
        <v>293</v>
      </c>
      <c r="G259" t="s">
        <v>294</v>
      </c>
    </row>
    <row r="260" spans="1:7" x14ac:dyDescent="0.25">
      <c r="A260" s="5">
        <v>51452</v>
      </c>
      <c r="B260" s="5" t="s">
        <v>194</v>
      </c>
      <c r="C260" s="74">
        <v>40389</v>
      </c>
      <c r="D260" s="3">
        <v>4</v>
      </c>
      <c r="E260" s="28">
        <v>0.18</v>
      </c>
      <c r="F260" s="102" t="s">
        <v>183</v>
      </c>
      <c r="G260" s="102" t="s">
        <v>183</v>
      </c>
    </row>
    <row r="261" spans="1:7" x14ac:dyDescent="0.25">
      <c r="A261" s="5">
        <v>51453</v>
      </c>
      <c r="B261" s="5" t="s">
        <v>195</v>
      </c>
      <c r="C261" s="74">
        <v>40389</v>
      </c>
      <c r="D261" s="3">
        <v>4</v>
      </c>
      <c r="E261" s="28">
        <v>0.19</v>
      </c>
      <c r="F261" s="102" t="s">
        <v>183</v>
      </c>
      <c r="G261" s="102" t="s">
        <v>183</v>
      </c>
    </row>
    <row r="262" spans="1:7" x14ac:dyDescent="0.25">
      <c r="A262" s="5">
        <v>51454</v>
      </c>
      <c r="B262" s="5" t="s">
        <v>241</v>
      </c>
      <c r="C262" s="74">
        <v>40389</v>
      </c>
      <c r="D262" s="3">
        <v>4</v>
      </c>
      <c r="E262" s="28">
        <v>4.59</v>
      </c>
      <c r="F262" s="102" t="s">
        <v>183</v>
      </c>
      <c r="G262" s="102" t="s">
        <v>183</v>
      </c>
    </row>
    <row r="263" spans="1:7" x14ac:dyDescent="0.25">
      <c r="A263" s="5">
        <v>51455</v>
      </c>
      <c r="B263" s="5" t="s">
        <v>242</v>
      </c>
      <c r="C263" s="74">
        <v>40389</v>
      </c>
      <c r="D263" s="3">
        <v>4</v>
      </c>
      <c r="E263" s="28">
        <v>9.02</v>
      </c>
      <c r="F263" s="102" t="s">
        <v>183</v>
      </c>
      <c r="G263" s="102" t="s">
        <v>183</v>
      </c>
    </row>
    <row r="264" spans="1:7" x14ac:dyDescent="0.25">
      <c r="A264" s="5">
        <v>51456</v>
      </c>
      <c r="B264" s="5" t="s">
        <v>592</v>
      </c>
      <c r="C264" s="74">
        <v>40389</v>
      </c>
      <c r="D264" s="3">
        <v>4</v>
      </c>
      <c r="E264" s="28">
        <v>9.07</v>
      </c>
      <c r="F264" s="102" t="s">
        <v>183</v>
      </c>
      <c r="G264" s="102" t="s">
        <v>183</v>
      </c>
    </row>
    <row r="265" spans="1:7" x14ac:dyDescent="0.25">
      <c r="A265" s="5">
        <v>51457</v>
      </c>
      <c r="B265" s="5" t="s">
        <v>243</v>
      </c>
      <c r="C265" s="74">
        <v>40389</v>
      </c>
      <c r="D265" s="3">
        <v>4</v>
      </c>
      <c r="E265" s="27">
        <v>18.100000000000001</v>
      </c>
      <c r="F265" s="102" t="s">
        <v>183</v>
      </c>
      <c r="G265" s="102" t="s">
        <v>183</v>
      </c>
    </row>
    <row r="266" spans="1:7" x14ac:dyDescent="0.25">
      <c r="A266" s="5">
        <v>51458</v>
      </c>
      <c r="B266" s="5" t="s">
        <v>244</v>
      </c>
      <c r="C266" s="74">
        <v>40389</v>
      </c>
      <c r="D266" s="3">
        <v>4</v>
      </c>
      <c r="E266" s="27">
        <v>17</v>
      </c>
      <c r="F266" s="102" t="s">
        <v>183</v>
      </c>
      <c r="G266" s="102" t="s">
        <v>183</v>
      </c>
    </row>
    <row r="267" spans="1:7" x14ac:dyDescent="0.25">
      <c r="A267" s="5">
        <v>51459</v>
      </c>
      <c r="B267" s="5" t="s">
        <v>245</v>
      </c>
      <c r="C267" s="74">
        <v>40389</v>
      </c>
      <c r="D267" s="3">
        <v>4</v>
      </c>
      <c r="E267" s="27">
        <v>35.4</v>
      </c>
      <c r="F267" s="102" t="s">
        <v>183</v>
      </c>
      <c r="G267" s="102" t="s">
        <v>183</v>
      </c>
    </row>
    <row r="268" spans="1:7" x14ac:dyDescent="0.25">
      <c r="A268" s="5">
        <v>51460</v>
      </c>
      <c r="B268" s="5" t="s">
        <v>246</v>
      </c>
      <c r="C268" s="74">
        <v>40389</v>
      </c>
      <c r="D268" s="3">
        <v>4</v>
      </c>
      <c r="E268" s="27">
        <v>80</v>
      </c>
      <c r="F268" s="102" t="s">
        <v>183</v>
      </c>
      <c r="G268" s="102" t="s">
        <v>183</v>
      </c>
    </row>
    <row r="269" spans="1:7" x14ac:dyDescent="0.25">
      <c r="B269" s="94"/>
      <c r="C269" s="99"/>
      <c r="D269" s="104"/>
      <c r="E269" s="7"/>
      <c r="F269" s="105"/>
      <c r="G269" s="105"/>
    </row>
    <row r="270" spans="1:7" x14ac:dyDescent="0.25">
      <c r="A270" s="5">
        <v>51461</v>
      </c>
      <c r="B270" s="5" t="s">
        <v>202</v>
      </c>
      <c r="C270" s="74">
        <v>40389</v>
      </c>
      <c r="D270" s="3">
        <v>4</v>
      </c>
      <c r="E270" s="102" t="s">
        <v>183</v>
      </c>
      <c r="F270" s="89">
        <v>2.1</v>
      </c>
      <c r="G270" s="102" t="s">
        <v>183</v>
      </c>
    </row>
    <row r="271" spans="1:7" x14ac:dyDescent="0.25">
      <c r="A271" s="5">
        <v>51462</v>
      </c>
      <c r="B271" s="5" t="s">
        <v>203</v>
      </c>
      <c r="C271" s="74">
        <v>40389</v>
      </c>
      <c r="D271" s="3">
        <v>4</v>
      </c>
      <c r="E271" s="102" t="s">
        <v>183</v>
      </c>
      <c r="F271" s="89">
        <v>1.3</v>
      </c>
      <c r="G271" s="102" t="s">
        <v>183</v>
      </c>
    </row>
    <row r="272" spans="1:7" x14ac:dyDescent="0.25">
      <c r="A272" s="5">
        <v>51463</v>
      </c>
      <c r="B272" s="5" t="s">
        <v>247</v>
      </c>
      <c r="C272" s="74">
        <v>40389</v>
      </c>
      <c r="D272" s="3">
        <v>4</v>
      </c>
      <c r="E272" s="102" t="s">
        <v>183</v>
      </c>
      <c r="F272" s="114">
        <v>86.800000000000011</v>
      </c>
      <c r="G272" s="102" t="s">
        <v>183</v>
      </c>
    </row>
    <row r="273" spans="1:7" x14ac:dyDescent="0.25">
      <c r="A273" s="5">
        <v>51464</v>
      </c>
      <c r="B273" s="5" t="s">
        <v>248</v>
      </c>
      <c r="C273" s="74">
        <v>40389</v>
      </c>
      <c r="D273" s="3">
        <v>4</v>
      </c>
      <c r="E273" s="102" t="s">
        <v>183</v>
      </c>
      <c r="F273" s="6">
        <v>175</v>
      </c>
      <c r="G273" s="102" t="s">
        <v>183</v>
      </c>
    </row>
    <row r="274" spans="1:7" x14ac:dyDescent="0.25">
      <c r="A274" s="5">
        <v>51465</v>
      </c>
      <c r="B274" s="5" t="s">
        <v>593</v>
      </c>
      <c r="C274" s="74">
        <v>40389</v>
      </c>
      <c r="D274" s="3">
        <v>4</v>
      </c>
      <c r="E274" s="102" t="s">
        <v>183</v>
      </c>
      <c r="F274" s="6">
        <v>171</v>
      </c>
      <c r="G274" s="102" t="s">
        <v>183</v>
      </c>
    </row>
    <row r="275" spans="1:7" x14ac:dyDescent="0.25">
      <c r="A275" s="5">
        <v>51466</v>
      </c>
      <c r="B275" s="5" t="s">
        <v>249</v>
      </c>
      <c r="C275" s="74">
        <v>40389</v>
      </c>
      <c r="D275" s="3">
        <v>4</v>
      </c>
      <c r="E275" s="102" t="s">
        <v>183</v>
      </c>
      <c r="F275" s="6">
        <v>331</v>
      </c>
      <c r="G275" s="102" t="s">
        <v>183</v>
      </c>
    </row>
    <row r="276" spans="1:7" x14ac:dyDescent="0.25">
      <c r="A276" s="5">
        <v>51467</v>
      </c>
      <c r="B276" s="5" t="s">
        <v>250</v>
      </c>
      <c r="C276" s="74">
        <v>40389</v>
      </c>
      <c r="D276" s="3">
        <v>4</v>
      </c>
      <c r="E276" s="102" t="s">
        <v>183</v>
      </c>
      <c r="F276" s="6">
        <v>332</v>
      </c>
      <c r="G276" s="102" t="s">
        <v>183</v>
      </c>
    </row>
    <row r="277" spans="1:7" x14ac:dyDescent="0.25">
      <c r="A277" s="5">
        <v>51468</v>
      </c>
      <c r="B277" s="5" t="s">
        <v>251</v>
      </c>
      <c r="C277" s="74">
        <v>40389</v>
      </c>
      <c r="D277" s="3">
        <v>4</v>
      </c>
      <c r="E277" s="102" t="s">
        <v>183</v>
      </c>
      <c r="F277" s="6">
        <v>611</v>
      </c>
      <c r="G277" s="102" t="s">
        <v>183</v>
      </c>
    </row>
    <row r="278" spans="1:7" x14ac:dyDescent="0.25">
      <c r="A278" s="5">
        <v>51469</v>
      </c>
      <c r="B278" s="5" t="s">
        <v>252</v>
      </c>
      <c r="C278" s="74">
        <v>40389</v>
      </c>
      <c r="D278" s="3">
        <v>4</v>
      </c>
      <c r="E278" s="102" t="s">
        <v>183</v>
      </c>
      <c r="F278" s="6">
        <v>1640</v>
      </c>
      <c r="G278" s="102" t="s">
        <v>183</v>
      </c>
    </row>
    <row r="279" spans="1:7" x14ac:dyDescent="0.25">
      <c r="B279" s="94"/>
      <c r="C279" s="99"/>
      <c r="D279" s="104"/>
      <c r="E279" s="7"/>
      <c r="F279" s="105"/>
      <c r="G279" s="105"/>
    </row>
    <row r="280" spans="1:7" x14ac:dyDescent="0.25">
      <c r="A280" s="5">
        <v>51470</v>
      </c>
      <c r="B280" s="5" t="s">
        <v>210</v>
      </c>
      <c r="C280" s="74">
        <v>40389</v>
      </c>
      <c r="D280" s="3">
        <v>4</v>
      </c>
      <c r="E280" s="102" t="s">
        <v>183</v>
      </c>
      <c r="F280" s="102" t="s">
        <v>183</v>
      </c>
      <c r="G280" s="93" t="s">
        <v>301</v>
      </c>
    </row>
    <row r="281" spans="1:7" x14ac:dyDescent="0.25">
      <c r="A281" s="5">
        <v>51471</v>
      </c>
      <c r="B281" s="5" t="s">
        <v>211</v>
      </c>
      <c r="C281" s="74">
        <v>40389</v>
      </c>
      <c r="D281" s="3">
        <v>4</v>
      </c>
      <c r="E281" s="102" t="s">
        <v>183</v>
      </c>
      <c r="F281" s="102" t="s">
        <v>183</v>
      </c>
      <c r="G281" s="93" t="s">
        <v>301</v>
      </c>
    </row>
    <row r="282" spans="1:7" x14ac:dyDescent="0.25">
      <c r="A282" s="5">
        <v>51472</v>
      </c>
      <c r="B282" s="5" t="s">
        <v>253</v>
      </c>
      <c r="C282" s="74">
        <v>40389</v>
      </c>
      <c r="D282" s="3">
        <v>4</v>
      </c>
      <c r="E282" s="102" t="s">
        <v>183</v>
      </c>
      <c r="F282" s="102" t="s">
        <v>183</v>
      </c>
      <c r="G282" s="27">
        <v>10.100000000000001</v>
      </c>
    </row>
    <row r="283" spans="1:7" x14ac:dyDescent="0.25">
      <c r="A283" s="5">
        <v>51473</v>
      </c>
      <c r="B283" s="5" t="s">
        <v>254</v>
      </c>
      <c r="C283" s="74">
        <v>40389</v>
      </c>
      <c r="D283" s="3">
        <v>4</v>
      </c>
      <c r="E283" s="102" t="s">
        <v>183</v>
      </c>
      <c r="F283" s="102" t="s">
        <v>183</v>
      </c>
      <c r="G283" s="27">
        <v>21.6</v>
      </c>
    </row>
    <row r="284" spans="1:7" x14ac:dyDescent="0.25">
      <c r="A284" s="5">
        <v>51474</v>
      </c>
      <c r="B284" s="5" t="s">
        <v>594</v>
      </c>
      <c r="C284" s="74">
        <v>40389</v>
      </c>
      <c r="D284" s="3">
        <v>4</v>
      </c>
      <c r="E284" s="102" t="s">
        <v>183</v>
      </c>
      <c r="F284" s="102" t="s">
        <v>183</v>
      </c>
      <c r="G284" s="27">
        <v>21.5</v>
      </c>
    </row>
    <row r="285" spans="1:7" x14ac:dyDescent="0.25">
      <c r="A285" s="5">
        <v>51475</v>
      </c>
      <c r="B285" s="5" t="s">
        <v>288</v>
      </c>
      <c r="C285" s="74">
        <v>40389</v>
      </c>
      <c r="D285" s="3">
        <v>4</v>
      </c>
      <c r="E285" s="102" t="s">
        <v>183</v>
      </c>
      <c r="F285" s="102" t="s">
        <v>183</v>
      </c>
      <c r="G285" s="27">
        <v>44.400000000000006</v>
      </c>
    </row>
    <row r="286" spans="1:7" x14ac:dyDescent="0.25">
      <c r="A286" s="5">
        <v>51476</v>
      </c>
      <c r="B286" s="5" t="s">
        <v>289</v>
      </c>
      <c r="C286" s="74">
        <v>40389</v>
      </c>
      <c r="D286" s="3">
        <v>4</v>
      </c>
      <c r="E286" s="102" t="s">
        <v>183</v>
      </c>
      <c r="F286" s="102" t="s">
        <v>183</v>
      </c>
      <c r="G286" s="27">
        <v>43.6</v>
      </c>
    </row>
    <row r="287" spans="1:7" x14ac:dyDescent="0.25">
      <c r="A287" s="5">
        <v>51477</v>
      </c>
      <c r="B287" s="5" t="s">
        <v>290</v>
      </c>
      <c r="C287" s="74">
        <v>40389</v>
      </c>
      <c r="D287" s="3">
        <v>4</v>
      </c>
      <c r="E287" s="102" t="s">
        <v>183</v>
      </c>
      <c r="F287" s="102" t="s">
        <v>183</v>
      </c>
      <c r="G287" s="27">
        <v>92.5</v>
      </c>
    </row>
    <row r="288" spans="1:7" x14ac:dyDescent="0.25">
      <c r="A288" s="5">
        <v>51478</v>
      </c>
      <c r="B288" s="5" t="s">
        <v>291</v>
      </c>
      <c r="C288" s="74">
        <v>40389</v>
      </c>
      <c r="D288" s="3">
        <v>4</v>
      </c>
      <c r="E288" s="102" t="s">
        <v>183</v>
      </c>
      <c r="F288" s="102" t="s">
        <v>183</v>
      </c>
      <c r="G288" s="26">
        <v>194</v>
      </c>
    </row>
    <row r="289" spans="1:7" x14ac:dyDescent="0.25">
      <c r="C289" s="74"/>
      <c r="D289" s="3"/>
      <c r="E289" s="102"/>
      <c r="F289" s="6"/>
      <c r="G289" s="102"/>
    </row>
    <row r="290" spans="1:7" x14ac:dyDescent="0.25">
      <c r="A290" s="5">
        <v>51642</v>
      </c>
      <c r="B290" s="5" t="s">
        <v>193</v>
      </c>
      <c r="C290" s="74">
        <v>40403</v>
      </c>
      <c r="D290" s="3">
        <v>4</v>
      </c>
      <c r="E290" s="49" t="s">
        <v>471</v>
      </c>
      <c r="F290" t="s">
        <v>261</v>
      </c>
      <c r="G290" t="s">
        <v>371</v>
      </c>
    </row>
    <row r="291" spans="1:7" x14ac:dyDescent="0.25">
      <c r="A291" s="5">
        <v>51643</v>
      </c>
      <c r="B291" s="5" t="s">
        <v>194</v>
      </c>
      <c r="C291" s="74">
        <v>40403</v>
      </c>
      <c r="D291" s="3">
        <v>4</v>
      </c>
      <c r="E291" s="28">
        <v>0.22</v>
      </c>
      <c r="F291" s="127" t="s">
        <v>183</v>
      </c>
      <c r="G291" s="127" t="s">
        <v>183</v>
      </c>
    </row>
    <row r="292" spans="1:7" x14ac:dyDescent="0.25">
      <c r="A292" s="5">
        <v>51644</v>
      </c>
      <c r="B292" s="5" t="s">
        <v>195</v>
      </c>
      <c r="C292" s="74">
        <v>40403</v>
      </c>
      <c r="D292" s="3">
        <v>4</v>
      </c>
      <c r="E292" s="28">
        <v>0.17</v>
      </c>
      <c r="F292" s="127" t="s">
        <v>183</v>
      </c>
      <c r="G292" s="127" t="s">
        <v>183</v>
      </c>
    </row>
    <row r="293" spans="1:7" x14ac:dyDescent="0.25">
      <c r="A293" s="5">
        <v>51645</v>
      </c>
      <c r="B293" s="5" t="s">
        <v>303</v>
      </c>
      <c r="C293" s="74">
        <v>40403</v>
      </c>
      <c r="D293" s="3">
        <v>4</v>
      </c>
      <c r="E293" s="28">
        <v>2.87</v>
      </c>
      <c r="F293" s="127" t="s">
        <v>183</v>
      </c>
      <c r="G293" s="127" t="s">
        <v>183</v>
      </c>
    </row>
    <row r="294" spans="1:7" x14ac:dyDescent="0.25">
      <c r="A294" s="5">
        <v>51646</v>
      </c>
      <c r="B294" s="5" t="s">
        <v>304</v>
      </c>
      <c r="C294" s="74">
        <v>40403</v>
      </c>
      <c r="D294" s="3">
        <v>4</v>
      </c>
      <c r="E294" s="28">
        <v>5.6</v>
      </c>
      <c r="F294" s="127" t="s">
        <v>183</v>
      </c>
      <c r="G294" s="127" t="s">
        <v>183</v>
      </c>
    </row>
    <row r="295" spans="1:7" x14ac:dyDescent="0.25">
      <c r="A295" s="5">
        <v>51647</v>
      </c>
      <c r="B295" s="5" t="s">
        <v>595</v>
      </c>
      <c r="C295" s="74">
        <v>40403</v>
      </c>
      <c r="D295" s="3">
        <v>4</v>
      </c>
      <c r="E295" s="28">
        <v>5.85</v>
      </c>
      <c r="F295" s="127" t="s">
        <v>183</v>
      </c>
      <c r="G295" s="127" t="s">
        <v>183</v>
      </c>
    </row>
    <row r="296" spans="1:7" x14ac:dyDescent="0.25">
      <c r="A296" s="5">
        <v>51648</v>
      </c>
      <c r="B296" s="5" t="s">
        <v>305</v>
      </c>
      <c r="C296" s="74">
        <v>40403</v>
      </c>
      <c r="D296" s="3">
        <v>4</v>
      </c>
      <c r="E296" s="27">
        <v>11.5</v>
      </c>
      <c r="F296" s="127" t="s">
        <v>183</v>
      </c>
      <c r="G296" s="127" t="s">
        <v>183</v>
      </c>
    </row>
    <row r="297" spans="1:7" x14ac:dyDescent="0.25">
      <c r="A297" s="5">
        <v>51649</v>
      </c>
      <c r="B297" s="5" t="s">
        <v>306</v>
      </c>
      <c r="C297" s="74">
        <v>40403</v>
      </c>
      <c r="D297" s="3">
        <v>4</v>
      </c>
      <c r="E297" s="27">
        <v>11.6</v>
      </c>
      <c r="F297" s="127" t="s">
        <v>183</v>
      </c>
      <c r="G297" s="127" t="s">
        <v>183</v>
      </c>
    </row>
    <row r="298" spans="1:7" x14ac:dyDescent="0.25">
      <c r="A298" s="5">
        <v>51650</v>
      </c>
      <c r="B298" s="5" t="s">
        <v>307</v>
      </c>
      <c r="C298" s="74">
        <v>40403</v>
      </c>
      <c r="D298" s="3">
        <v>4</v>
      </c>
      <c r="E298" s="27">
        <v>23.9</v>
      </c>
      <c r="F298" s="127" t="s">
        <v>183</v>
      </c>
      <c r="G298" s="127" t="s">
        <v>183</v>
      </c>
    </row>
    <row r="299" spans="1:7" x14ac:dyDescent="0.25">
      <c r="A299" s="5">
        <v>51651</v>
      </c>
      <c r="B299" s="5" t="s">
        <v>308</v>
      </c>
      <c r="C299" s="74">
        <v>40403</v>
      </c>
      <c r="D299" s="3">
        <v>4</v>
      </c>
      <c r="E299" s="27">
        <v>52.6</v>
      </c>
      <c r="F299" s="127" t="s">
        <v>183</v>
      </c>
      <c r="G299" s="127" t="s">
        <v>183</v>
      </c>
    </row>
    <row r="300" spans="1:7" x14ac:dyDescent="0.25">
      <c r="B300" s="94"/>
      <c r="C300" s="99"/>
      <c r="D300" s="104"/>
      <c r="E300" s="7"/>
      <c r="F300" s="105"/>
      <c r="G300" s="105"/>
    </row>
    <row r="301" spans="1:7" x14ac:dyDescent="0.25">
      <c r="B301" s="94"/>
      <c r="C301" s="99"/>
      <c r="D301" s="104"/>
      <c r="E301" s="7"/>
      <c r="F301" s="105"/>
      <c r="G301" s="105"/>
    </row>
    <row r="303" spans="1:7" ht="38.25" customHeight="1" x14ac:dyDescent="0.35">
      <c r="A303" s="157" t="s">
        <v>578</v>
      </c>
      <c r="B303" s="157"/>
      <c r="C303" s="157"/>
      <c r="D303" s="157"/>
      <c r="E303" s="157"/>
      <c r="F303" s="157"/>
      <c r="G303" s="157"/>
    </row>
    <row r="304" spans="1:7" ht="37.5" customHeight="1" x14ac:dyDescent="0.25">
      <c r="A304" s="159" t="s">
        <v>581</v>
      </c>
      <c r="B304" s="159"/>
      <c r="C304" s="159"/>
      <c r="D304" s="159"/>
      <c r="E304" s="159"/>
      <c r="F304" s="159"/>
      <c r="G304" s="159"/>
    </row>
    <row r="306" spans="1:7" x14ac:dyDescent="0.25">
      <c r="A306" s="5" t="s">
        <v>5</v>
      </c>
      <c r="B306" s="94"/>
      <c r="C306" s="3" t="s">
        <v>119</v>
      </c>
      <c r="D306" s="3" t="s">
        <v>575</v>
      </c>
      <c r="E306" s="10" t="s">
        <v>131</v>
      </c>
      <c r="F306" s="10" t="s">
        <v>101</v>
      </c>
      <c r="G306" s="10" t="s">
        <v>100</v>
      </c>
    </row>
    <row r="307" spans="1:7" x14ac:dyDescent="0.25">
      <c r="A307" s="154" t="s">
        <v>577</v>
      </c>
      <c r="B307" s="151" t="s">
        <v>574</v>
      </c>
      <c r="C307" s="16" t="s">
        <v>50</v>
      </c>
      <c r="D307" s="100" t="s">
        <v>141</v>
      </c>
      <c r="E307" s="16" t="s">
        <v>138</v>
      </c>
      <c r="F307" s="16" t="s">
        <v>138</v>
      </c>
      <c r="G307" s="16" t="s">
        <v>138</v>
      </c>
    </row>
    <row r="308" spans="1:7" x14ac:dyDescent="0.25">
      <c r="B308" s="94"/>
      <c r="C308" s="99"/>
      <c r="D308" s="104"/>
      <c r="E308" s="7"/>
      <c r="F308" s="105"/>
      <c r="G308" s="105"/>
    </row>
    <row r="309" spans="1:7" x14ac:dyDescent="0.25">
      <c r="A309" s="5">
        <v>51652</v>
      </c>
      <c r="B309" s="5" t="s">
        <v>202</v>
      </c>
      <c r="C309" s="74">
        <v>40403</v>
      </c>
      <c r="D309" s="3">
        <v>4</v>
      </c>
      <c r="E309" s="127" t="s">
        <v>183</v>
      </c>
      <c r="F309" s="89">
        <v>1.48</v>
      </c>
      <c r="G309" s="127" t="s">
        <v>183</v>
      </c>
    </row>
    <row r="310" spans="1:7" x14ac:dyDescent="0.25">
      <c r="A310" s="5">
        <v>51653</v>
      </c>
      <c r="B310" s="5" t="s">
        <v>203</v>
      </c>
      <c r="C310" s="74">
        <v>40403</v>
      </c>
      <c r="D310" s="3">
        <v>4</v>
      </c>
      <c r="E310" s="127" t="s">
        <v>183</v>
      </c>
      <c r="F310" s="89">
        <v>1.37</v>
      </c>
      <c r="G310" s="127" t="s">
        <v>183</v>
      </c>
    </row>
    <row r="311" spans="1:7" x14ac:dyDescent="0.25">
      <c r="A311" s="5">
        <v>51654</v>
      </c>
      <c r="B311" s="5" t="s">
        <v>364</v>
      </c>
      <c r="C311" s="74">
        <v>40403</v>
      </c>
      <c r="D311" s="3">
        <v>4</v>
      </c>
      <c r="E311" s="127" t="s">
        <v>183</v>
      </c>
      <c r="F311" s="6">
        <v>137</v>
      </c>
      <c r="G311" s="127" t="s">
        <v>183</v>
      </c>
    </row>
    <row r="312" spans="1:7" x14ac:dyDescent="0.25">
      <c r="A312" s="5">
        <v>51655</v>
      </c>
      <c r="B312" s="5" t="s">
        <v>365</v>
      </c>
      <c r="C312" s="74">
        <v>40403</v>
      </c>
      <c r="D312" s="3">
        <v>4</v>
      </c>
      <c r="E312" s="127" t="s">
        <v>183</v>
      </c>
      <c r="F312" s="6">
        <v>277</v>
      </c>
      <c r="G312" s="127" t="s">
        <v>183</v>
      </c>
    </row>
    <row r="313" spans="1:7" x14ac:dyDescent="0.25">
      <c r="A313" s="5">
        <v>51656</v>
      </c>
      <c r="B313" s="5" t="s">
        <v>596</v>
      </c>
      <c r="C313" s="74">
        <v>40403</v>
      </c>
      <c r="D313" s="3">
        <v>4</v>
      </c>
      <c r="E313" s="127" t="s">
        <v>183</v>
      </c>
      <c r="F313" s="6">
        <v>269</v>
      </c>
      <c r="G313" s="127" t="s">
        <v>183</v>
      </c>
    </row>
    <row r="314" spans="1:7" x14ac:dyDescent="0.25">
      <c r="A314" s="5">
        <v>51657</v>
      </c>
      <c r="B314" s="5" t="s">
        <v>366</v>
      </c>
      <c r="C314" s="74">
        <v>40403</v>
      </c>
      <c r="D314" s="3">
        <v>4</v>
      </c>
      <c r="E314" s="127" t="s">
        <v>183</v>
      </c>
      <c r="F314" s="6">
        <v>517</v>
      </c>
      <c r="G314" s="127" t="s">
        <v>183</v>
      </c>
    </row>
    <row r="315" spans="1:7" x14ac:dyDescent="0.25">
      <c r="A315" s="5">
        <v>51658</v>
      </c>
      <c r="B315" s="5" t="s">
        <v>367</v>
      </c>
      <c r="C315" s="74">
        <v>40403</v>
      </c>
      <c r="D315" s="3">
        <v>4</v>
      </c>
      <c r="E315" s="127" t="s">
        <v>183</v>
      </c>
      <c r="F315" s="6">
        <v>521</v>
      </c>
      <c r="G315" s="127" t="s">
        <v>183</v>
      </c>
    </row>
    <row r="316" spans="1:7" x14ac:dyDescent="0.25">
      <c r="A316" s="5">
        <v>51659</v>
      </c>
      <c r="B316" s="5" t="s">
        <v>368</v>
      </c>
      <c r="C316" s="74">
        <v>40403</v>
      </c>
      <c r="D316" s="3">
        <v>4</v>
      </c>
      <c r="E316" s="127" t="s">
        <v>183</v>
      </c>
      <c r="F316" s="6">
        <v>976</v>
      </c>
      <c r="G316" s="127" t="s">
        <v>183</v>
      </c>
    </row>
    <row r="317" spans="1:7" x14ac:dyDescent="0.25">
      <c r="A317" s="5">
        <v>51660</v>
      </c>
      <c r="B317" s="5" t="s">
        <v>315</v>
      </c>
      <c r="C317" s="74">
        <v>40403</v>
      </c>
      <c r="D317" s="3">
        <v>4</v>
      </c>
      <c r="E317" s="127" t="s">
        <v>183</v>
      </c>
      <c r="F317" s="6">
        <v>2640</v>
      </c>
      <c r="G317" s="127" t="s">
        <v>183</v>
      </c>
    </row>
    <row r="318" spans="1:7" x14ac:dyDescent="0.25">
      <c r="C318" s="74"/>
      <c r="D318" s="3"/>
      <c r="E318" s="102"/>
      <c r="F318" s="6"/>
      <c r="G318" s="102"/>
    </row>
    <row r="319" spans="1:7" x14ac:dyDescent="0.25">
      <c r="A319" s="5">
        <v>51661</v>
      </c>
      <c r="B319" s="5" t="s">
        <v>210</v>
      </c>
      <c r="C319" s="74">
        <v>40403</v>
      </c>
      <c r="D319" s="3">
        <v>4</v>
      </c>
      <c r="E319" s="127" t="s">
        <v>183</v>
      </c>
      <c r="F319" s="127" t="s">
        <v>183</v>
      </c>
      <c r="G319" t="s">
        <v>371</v>
      </c>
    </row>
    <row r="320" spans="1:7" x14ac:dyDescent="0.25">
      <c r="A320" s="5">
        <v>51662</v>
      </c>
      <c r="B320" s="5" t="s">
        <v>211</v>
      </c>
      <c r="C320" s="74">
        <v>40403</v>
      </c>
      <c r="D320" s="3">
        <v>4</v>
      </c>
      <c r="E320" s="127" t="s">
        <v>183</v>
      </c>
      <c r="F320" s="127" t="s">
        <v>183</v>
      </c>
      <c r="G320" t="s">
        <v>371</v>
      </c>
    </row>
    <row r="321" spans="1:7" x14ac:dyDescent="0.25">
      <c r="A321" s="5">
        <v>51663</v>
      </c>
      <c r="B321" s="5" t="s">
        <v>369</v>
      </c>
      <c r="C321" s="74">
        <v>40403</v>
      </c>
      <c r="D321" s="3">
        <v>4</v>
      </c>
      <c r="E321" s="127" t="s">
        <v>183</v>
      </c>
      <c r="F321" s="127" t="s">
        <v>183</v>
      </c>
      <c r="G321" s="27">
        <v>19.5</v>
      </c>
    </row>
    <row r="322" spans="1:7" x14ac:dyDescent="0.25">
      <c r="A322" s="5">
        <v>51664</v>
      </c>
      <c r="B322" s="5" t="s">
        <v>370</v>
      </c>
      <c r="C322" s="74">
        <v>40403</v>
      </c>
      <c r="D322" s="3">
        <v>4</v>
      </c>
      <c r="E322" s="127" t="s">
        <v>183</v>
      </c>
      <c r="F322" s="127" t="s">
        <v>183</v>
      </c>
      <c r="G322" s="27">
        <v>40.200000000000003</v>
      </c>
    </row>
    <row r="323" spans="1:7" x14ac:dyDescent="0.25">
      <c r="A323" s="5">
        <v>51665</v>
      </c>
      <c r="B323" s="5" t="s">
        <v>597</v>
      </c>
      <c r="C323" s="74">
        <v>40403</v>
      </c>
      <c r="D323" s="3">
        <v>4</v>
      </c>
      <c r="E323" s="127" t="s">
        <v>183</v>
      </c>
      <c r="F323" s="127" t="s">
        <v>183</v>
      </c>
      <c r="G323" s="27">
        <v>39.6</v>
      </c>
    </row>
    <row r="324" spans="1:7" x14ac:dyDescent="0.25">
      <c r="A324" s="5">
        <v>51666</v>
      </c>
      <c r="B324" s="5" t="s">
        <v>319</v>
      </c>
      <c r="C324" s="74">
        <v>40403</v>
      </c>
      <c r="D324" s="3">
        <v>4</v>
      </c>
      <c r="E324" s="127" t="s">
        <v>183</v>
      </c>
      <c r="F324" s="127" t="s">
        <v>183</v>
      </c>
      <c r="G324" s="27">
        <v>85.4</v>
      </c>
    </row>
    <row r="325" spans="1:7" x14ac:dyDescent="0.25">
      <c r="A325" s="5">
        <v>51667</v>
      </c>
      <c r="B325" s="5" t="s">
        <v>320</v>
      </c>
      <c r="C325" s="74">
        <v>40403</v>
      </c>
      <c r="D325" s="3">
        <v>4</v>
      </c>
      <c r="E325" s="127" t="s">
        <v>183</v>
      </c>
      <c r="F325" s="127" t="s">
        <v>183</v>
      </c>
      <c r="G325" s="27">
        <v>84.8</v>
      </c>
    </row>
    <row r="326" spans="1:7" x14ac:dyDescent="0.25">
      <c r="A326" s="5">
        <v>51668</v>
      </c>
      <c r="B326" s="5" t="s">
        <v>321</v>
      </c>
      <c r="C326" s="74">
        <v>40403</v>
      </c>
      <c r="D326" s="3">
        <v>4</v>
      </c>
      <c r="E326" s="127" t="s">
        <v>183</v>
      </c>
      <c r="F326" s="127" t="s">
        <v>183</v>
      </c>
      <c r="G326" s="26">
        <v>167</v>
      </c>
    </row>
    <row r="327" spans="1:7" x14ac:dyDescent="0.25">
      <c r="A327" s="5">
        <v>51669</v>
      </c>
      <c r="B327" s="5" t="s">
        <v>322</v>
      </c>
      <c r="C327" s="74">
        <v>40403</v>
      </c>
      <c r="D327" s="3">
        <v>4</v>
      </c>
      <c r="E327" s="127" t="s">
        <v>183</v>
      </c>
      <c r="F327" s="127" t="s">
        <v>183</v>
      </c>
      <c r="G327" s="26">
        <v>373</v>
      </c>
    </row>
    <row r="328" spans="1:7" x14ac:dyDescent="0.25">
      <c r="C328" s="74"/>
      <c r="D328" s="3"/>
      <c r="E328" s="102"/>
      <c r="F328" s="6"/>
      <c r="G328" s="102"/>
    </row>
    <row r="329" spans="1:7" x14ac:dyDescent="0.25">
      <c r="A329" s="5">
        <v>51670</v>
      </c>
      <c r="B329" s="5" t="s">
        <v>361</v>
      </c>
      <c r="C329" s="74">
        <v>40403</v>
      </c>
      <c r="D329" s="3">
        <v>4</v>
      </c>
      <c r="E329" s="127" t="s">
        <v>183</v>
      </c>
      <c r="F329" s="128">
        <v>1100000</v>
      </c>
      <c r="G329" s="127" t="s">
        <v>183</v>
      </c>
    </row>
    <row r="330" spans="1:7" x14ac:dyDescent="0.25">
      <c r="A330" s="5">
        <v>51671</v>
      </c>
      <c r="B330" s="5" t="s">
        <v>362</v>
      </c>
      <c r="C330" s="74">
        <v>40403</v>
      </c>
      <c r="D330" s="3">
        <v>4</v>
      </c>
      <c r="E330" s="129">
        <v>94000</v>
      </c>
      <c r="F330" s="127" t="s">
        <v>183</v>
      </c>
      <c r="G330" s="127" t="s">
        <v>183</v>
      </c>
    </row>
    <row r="331" spans="1:7" x14ac:dyDescent="0.25">
      <c r="A331" s="5">
        <v>51672</v>
      </c>
      <c r="B331" s="5" t="s">
        <v>363</v>
      </c>
      <c r="C331" s="74">
        <v>40403</v>
      </c>
      <c r="D331" s="3">
        <v>4</v>
      </c>
      <c r="E331" s="127" t="s">
        <v>183</v>
      </c>
      <c r="F331" s="127" t="s">
        <v>183</v>
      </c>
      <c r="G331" s="130">
        <v>749000</v>
      </c>
    </row>
    <row r="333" spans="1:7" x14ac:dyDescent="0.25">
      <c r="A333" s="5">
        <v>51950</v>
      </c>
      <c r="B333" s="145" t="s">
        <v>193</v>
      </c>
      <c r="C333" s="74">
        <v>40417</v>
      </c>
      <c r="D333" s="3">
        <v>4</v>
      </c>
      <c r="E333" s="49" t="s">
        <v>470</v>
      </c>
      <c r="F333" t="s">
        <v>429</v>
      </c>
      <c r="G333" t="s">
        <v>430</v>
      </c>
    </row>
    <row r="334" spans="1:7" ht="13" x14ac:dyDescent="0.3">
      <c r="A334" s="5">
        <v>51951</v>
      </c>
      <c r="B334" s="145" t="s">
        <v>194</v>
      </c>
      <c r="C334" s="74">
        <v>40417</v>
      </c>
      <c r="D334" s="3">
        <v>4</v>
      </c>
      <c r="E334" s="144">
        <v>0.14000000000000001</v>
      </c>
      <c r="F334" s="127" t="s">
        <v>183</v>
      </c>
      <c r="G334" s="127" t="s">
        <v>183</v>
      </c>
    </row>
    <row r="335" spans="1:7" ht="13" x14ac:dyDescent="0.3">
      <c r="A335" s="5">
        <v>51952</v>
      </c>
      <c r="B335" s="145" t="s">
        <v>195</v>
      </c>
      <c r="C335" s="74">
        <v>40417</v>
      </c>
      <c r="D335" s="3">
        <v>4</v>
      </c>
      <c r="E335" s="144">
        <v>0.14000000000000001</v>
      </c>
      <c r="F335" s="127" t="s">
        <v>183</v>
      </c>
      <c r="G335" s="127" t="s">
        <v>183</v>
      </c>
    </row>
    <row r="336" spans="1:7" x14ac:dyDescent="0.25">
      <c r="A336" s="5">
        <v>51953</v>
      </c>
      <c r="B336" s="145" t="s">
        <v>303</v>
      </c>
      <c r="C336" s="74">
        <v>40417</v>
      </c>
      <c r="D336" s="3">
        <v>4</v>
      </c>
      <c r="E336" s="28">
        <v>2.84</v>
      </c>
      <c r="F336" s="127" t="s">
        <v>183</v>
      </c>
      <c r="G336" s="127" t="s">
        <v>183</v>
      </c>
    </row>
    <row r="337" spans="1:7" x14ac:dyDescent="0.25">
      <c r="A337" s="5">
        <v>51954</v>
      </c>
      <c r="B337" s="145" t="s">
        <v>304</v>
      </c>
      <c r="C337" s="74">
        <v>40417</v>
      </c>
      <c r="D337" s="3">
        <v>4</v>
      </c>
      <c r="E337" s="28">
        <v>5.4</v>
      </c>
      <c r="F337" s="127" t="s">
        <v>183</v>
      </c>
      <c r="G337" s="127" t="s">
        <v>183</v>
      </c>
    </row>
    <row r="338" spans="1:7" x14ac:dyDescent="0.25">
      <c r="A338" s="5">
        <v>51955</v>
      </c>
      <c r="B338" s="145" t="s">
        <v>595</v>
      </c>
      <c r="C338" s="74">
        <v>40417</v>
      </c>
      <c r="D338" s="3">
        <v>4</v>
      </c>
      <c r="E338" s="28">
        <v>5.62</v>
      </c>
      <c r="F338" s="127" t="s">
        <v>183</v>
      </c>
      <c r="G338" s="127" t="s">
        <v>183</v>
      </c>
    </row>
    <row r="339" spans="1:7" x14ac:dyDescent="0.25">
      <c r="A339" s="5">
        <v>51956</v>
      </c>
      <c r="B339" s="145" t="s">
        <v>305</v>
      </c>
      <c r="C339" s="74">
        <v>40417</v>
      </c>
      <c r="D339" s="3">
        <v>4</v>
      </c>
      <c r="E339" s="27">
        <v>10.700000000000001</v>
      </c>
      <c r="F339" s="127" t="s">
        <v>183</v>
      </c>
      <c r="G339" s="127" t="s">
        <v>183</v>
      </c>
    </row>
    <row r="340" spans="1:7" x14ac:dyDescent="0.25">
      <c r="A340" s="5">
        <v>51957</v>
      </c>
      <c r="B340" s="145" t="s">
        <v>306</v>
      </c>
      <c r="C340" s="74">
        <v>40417</v>
      </c>
      <c r="D340" s="3">
        <v>4</v>
      </c>
      <c r="E340" s="27">
        <v>11.100000000000001</v>
      </c>
      <c r="F340" s="127" t="s">
        <v>183</v>
      </c>
      <c r="G340" s="127" t="s">
        <v>183</v>
      </c>
    </row>
    <row r="341" spans="1:7" x14ac:dyDescent="0.25">
      <c r="A341" s="5">
        <v>51958</v>
      </c>
      <c r="B341" s="145" t="s">
        <v>307</v>
      </c>
      <c r="C341" s="74">
        <v>40417</v>
      </c>
      <c r="D341" s="3">
        <v>4</v>
      </c>
      <c r="E341" s="27">
        <v>22.6</v>
      </c>
      <c r="F341" s="127" t="s">
        <v>183</v>
      </c>
      <c r="G341" s="127" t="s">
        <v>183</v>
      </c>
    </row>
    <row r="342" spans="1:7" x14ac:dyDescent="0.25">
      <c r="A342" s="5">
        <v>51959</v>
      </c>
      <c r="B342" s="145" t="s">
        <v>308</v>
      </c>
      <c r="C342" s="74">
        <v>40417</v>
      </c>
      <c r="D342" s="3">
        <v>4</v>
      </c>
      <c r="E342" s="27">
        <v>49.800000000000004</v>
      </c>
      <c r="F342" s="127" t="s">
        <v>183</v>
      </c>
      <c r="G342" s="127" t="s">
        <v>183</v>
      </c>
    </row>
    <row r="343" spans="1:7" x14ac:dyDescent="0.25">
      <c r="B343" s="145"/>
      <c r="C343" s="74"/>
      <c r="D343" s="3"/>
      <c r="E343" s="7"/>
      <c r="F343" s="127"/>
      <c r="G343" s="127"/>
    </row>
    <row r="344" spans="1:7" x14ac:dyDescent="0.25">
      <c r="A344" s="5">
        <v>51960</v>
      </c>
      <c r="B344" s="145" t="s">
        <v>202</v>
      </c>
      <c r="C344" s="74">
        <v>40417</v>
      </c>
      <c r="D344" s="3">
        <v>4</v>
      </c>
      <c r="E344" s="127" t="s">
        <v>183</v>
      </c>
      <c r="F344" t="s">
        <v>429</v>
      </c>
      <c r="G344" s="127" t="s">
        <v>183</v>
      </c>
    </row>
    <row r="345" spans="1:7" ht="13" x14ac:dyDescent="0.3">
      <c r="A345" s="5">
        <v>51961</v>
      </c>
      <c r="B345" s="145" t="s">
        <v>203</v>
      </c>
      <c r="C345" s="74">
        <v>40417</v>
      </c>
      <c r="D345" s="3">
        <v>4</v>
      </c>
      <c r="E345" s="127" t="s">
        <v>183</v>
      </c>
      <c r="F345" s="122">
        <v>2.1800000000000002</v>
      </c>
      <c r="G345" s="127" t="s">
        <v>183</v>
      </c>
    </row>
    <row r="346" spans="1:7" x14ac:dyDescent="0.25">
      <c r="A346" s="5">
        <v>51962</v>
      </c>
      <c r="B346" s="145" t="s">
        <v>364</v>
      </c>
      <c r="C346" s="74">
        <v>40417</v>
      </c>
      <c r="D346" s="3">
        <v>4</v>
      </c>
      <c r="E346" s="127" t="s">
        <v>183</v>
      </c>
      <c r="F346" s="6">
        <v>128</v>
      </c>
      <c r="G346" s="127" t="s">
        <v>183</v>
      </c>
    </row>
    <row r="347" spans="1:7" x14ac:dyDescent="0.25">
      <c r="A347" s="5">
        <v>51963</v>
      </c>
      <c r="B347" s="145" t="s">
        <v>365</v>
      </c>
      <c r="C347" s="74">
        <v>40417</v>
      </c>
      <c r="D347" s="3">
        <v>4</v>
      </c>
      <c r="E347" s="127" t="s">
        <v>183</v>
      </c>
      <c r="F347" s="6">
        <v>261</v>
      </c>
      <c r="G347" s="127" t="s">
        <v>183</v>
      </c>
    </row>
    <row r="348" spans="1:7" x14ac:dyDescent="0.25">
      <c r="A348" s="5">
        <v>51964</v>
      </c>
      <c r="B348" s="145" t="s">
        <v>596</v>
      </c>
      <c r="C348" s="74">
        <v>40417</v>
      </c>
      <c r="D348" s="3">
        <v>4</v>
      </c>
      <c r="E348" s="127" t="s">
        <v>183</v>
      </c>
      <c r="F348" s="6">
        <v>264</v>
      </c>
      <c r="G348" s="127" t="s">
        <v>183</v>
      </c>
    </row>
    <row r="349" spans="1:7" x14ac:dyDescent="0.25">
      <c r="A349" s="5">
        <v>51965</v>
      </c>
      <c r="B349" s="145" t="s">
        <v>366</v>
      </c>
      <c r="C349" s="74">
        <v>40417</v>
      </c>
      <c r="D349" s="3">
        <v>4</v>
      </c>
      <c r="E349" s="127" t="s">
        <v>183</v>
      </c>
      <c r="F349" s="6">
        <v>511</v>
      </c>
      <c r="G349" s="127" t="s">
        <v>183</v>
      </c>
    </row>
    <row r="350" spans="1:7" x14ac:dyDescent="0.25">
      <c r="A350" s="5">
        <v>51966</v>
      </c>
      <c r="B350" s="145" t="s">
        <v>367</v>
      </c>
      <c r="C350" s="74">
        <v>40417</v>
      </c>
      <c r="D350" s="3">
        <v>4</v>
      </c>
      <c r="E350" s="127" t="s">
        <v>183</v>
      </c>
      <c r="F350" s="6">
        <v>506</v>
      </c>
      <c r="G350" s="127" t="s">
        <v>183</v>
      </c>
    </row>
    <row r="351" spans="1:7" x14ac:dyDescent="0.25">
      <c r="A351" s="5">
        <v>51967</v>
      </c>
      <c r="B351" s="145" t="s">
        <v>368</v>
      </c>
      <c r="C351" s="74">
        <v>40417</v>
      </c>
      <c r="D351" s="3">
        <v>4</v>
      </c>
      <c r="E351" s="127" t="s">
        <v>183</v>
      </c>
      <c r="F351" s="6">
        <v>968</v>
      </c>
      <c r="G351" s="127" t="s">
        <v>183</v>
      </c>
    </row>
    <row r="352" spans="1:7" x14ac:dyDescent="0.25">
      <c r="A352" s="5">
        <v>51968</v>
      </c>
      <c r="B352" s="145" t="s">
        <v>315</v>
      </c>
      <c r="C352" s="74">
        <v>40417</v>
      </c>
      <c r="D352" s="3">
        <v>4</v>
      </c>
      <c r="E352" s="127" t="s">
        <v>183</v>
      </c>
      <c r="F352" s="6">
        <v>2610</v>
      </c>
      <c r="G352" s="127" t="s">
        <v>183</v>
      </c>
    </row>
    <row r="356" spans="1:7" ht="30.75" customHeight="1" x14ac:dyDescent="0.35">
      <c r="A356" s="157" t="s">
        <v>578</v>
      </c>
      <c r="B356" s="157"/>
      <c r="C356" s="157"/>
      <c r="D356" s="157"/>
      <c r="E356" s="157"/>
      <c r="F356" s="157"/>
      <c r="G356" s="157"/>
    </row>
    <row r="357" spans="1:7" ht="37.5" customHeight="1" x14ac:dyDescent="0.25">
      <c r="A357" s="159" t="s">
        <v>581</v>
      </c>
      <c r="B357" s="159"/>
      <c r="C357" s="159"/>
      <c r="D357" s="159"/>
      <c r="E357" s="159"/>
      <c r="F357" s="159"/>
      <c r="G357" s="159"/>
    </row>
    <row r="359" spans="1:7" x14ac:dyDescent="0.25">
      <c r="A359" s="5" t="s">
        <v>5</v>
      </c>
      <c r="B359" s="94"/>
      <c r="C359" s="3" t="s">
        <v>119</v>
      </c>
      <c r="D359" s="3" t="s">
        <v>575</v>
      </c>
      <c r="E359" s="10" t="s">
        <v>131</v>
      </c>
      <c r="F359" s="10" t="s">
        <v>101</v>
      </c>
      <c r="G359" s="10" t="s">
        <v>100</v>
      </c>
    </row>
    <row r="360" spans="1:7" x14ac:dyDescent="0.25">
      <c r="A360" s="154" t="s">
        <v>577</v>
      </c>
      <c r="B360" s="151" t="s">
        <v>574</v>
      </c>
      <c r="C360" s="16" t="s">
        <v>50</v>
      </c>
      <c r="D360" s="100" t="s">
        <v>141</v>
      </c>
      <c r="E360" s="16" t="s">
        <v>138</v>
      </c>
      <c r="F360" s="16" t="s">
        <v>138</v>
      </c>
      <c r="G360" s="16" t="s">
        <v>138</v>
      </c>
    </row>
    <row r="361" spans="1:7" x14ac:dyDescent="0.25">
      <c r="C361" s="74"/>
      <c r="D361" s="3"/>
      <c r="E361" s="102"/>
      <c r="F361" s="6"/>
      <c r="G361" s="102"/>
    </row>
    <row r="362" spans="1:7" x14ac:dyDescent="0.25">
      <c r="A362" s="5">
        <v>51969</v>
      </c>
      <c r="B362" s="145" t="s">
        <v>210</v>
      </c>
      <c r="C362" s="74">
        <v>40417</v>
      </c>
      <c r="D362" s="3">
        <v>4</v>
      </c>
      <c r="E362" s="127" t="s">
        <v>183</v>
      </c>
      <c r="F362" s="127" t="s">
        <v>183</v>
      </c>
      <c r="G362" t="s">
        <v>430</v>
      </c>
    </row>
    <row r="363" spans="1:7" x14ac:dyDescent="0.25">
      <c r="A363" s="5">
        <v>51970</v>
      </c>
      <c r="B363" s="145" t="s">
        <v>211</v>
      </c>
      <c r="C363" s="74">
        <v>40417</v>
      </c>
      <c r="D363" s="3">
        <v>4</v>
      </c>
      <c r="E363" s="127" t="s">
        <v>183</v>
      </c>
      <c r="F363" s="127" t="s">
        <v>183</v>
      </c>
      <c r="G363" t="s">
        <v>430</v>
      </c>
    </row>
    <row r="364" spans="1:7" x14ac:dyDescent="0.25">
      <c r="A364" s="5">
        <v>51971</v>
      </c>
      <c r="B364" s="145" t="s">
        <v>369</v>
      </c>
      <c r="C364" s="74">
        <v>40417</v>
      </c>
      <c r="D364" s="3">
        <v>4</v>
      </c>
      <c r="E364" s="127" t="s">
        <v>183</v>
      </c>
      <c r="F364" s="127" t="s">
        <v>183</v>
      </c>
      <c r="G364" s="27">
        <v>19.700000000000003</v>
      </c>
    </row>
    <row r="365" spans="1:7" x14ac:dyDescent="0.25">
      <c r="A365" s="5">
        <v>51972</v>
      </c>
      <c r="B365" s="145" t="s">
        <v>370</v>
      </c>
      <c r="C365" s="74">
        <v>40417</v>
      </c>
      <c r="D365" s="3">
        <v>4</v>
      </c>
      <c r="E365" s="127" t="s">
        <v>183</v>
      </c>
      <c r="F365" s="127" t="s">
        <v>183</v>
      </c>
      <c r="G365" s="27">
        <v>40.400000000000006</v>
      </c>
    </row>
    <row r="366" spans="1:7" x14ac:dyDescent="0.25">
      <c r="A366" s="5">
        <v>51973</v>
      </c>
      <c r="B366" s="145" t="s">
        <v>597</v>
      </c>
      <c r="C366" s="74">
        <v>40417</v>
      </c>
      <c r="D366" s="3">
        <v>4</v>
      </c>
      <c r="E366" s="127" t="s">
        <v>183</v>
      </c>
      <c r="F366" s="127" t="s">
        <v>183</v>
      </c>
      <c r="G366" s="27">
        <v>40.400000000000006</v>
      </c>
    </row>
    <row r="367" spans="1:7" x14ac:dyDescent="0.25">
      <c r="A367" s="5">
        <v>51974</v>
      </c>
      <c r="B367" s="145" t="s">
        <v>319</v>
      </c>
      <c r="C367" s="74">
        <v>40417</v>
      </c>
      <c r="D367" s="3">
        <v>4</v>
      </c>
      <c r="E367" s="127" t="s">
        <v>183</v>
      </c>
      <c r="F367" s="127" t="s">
        <v>183</v>
      </c>
      <c r="G367" s="27">
        <v>80.400000000000006</v>
      </c>
    </row>
    <row r="368" spans="1:7" x14ac:dyDescent="0.25">
      <c r="A368" s="5">
        <v>51975</v>
      </c>
      <c r="B368" s="145" t="s">
        <v>320</v>
      </c>
      <c r="C368" s="74">
        <v>40417</v>
      </c>
      <c r="D368" s="3">
        <v>4</v>
      </c>
      <c r="E368" s="127" t="s">
        <v>183</v>
      </c>
      <c r="F368" s="127" t="s">
        <v>183</v>
      </c>
      <c r="G368" s="27">
        <v>80.900000000000006</v>
      </c>
    </row>
    <row r="369" spans="1:7" x14ac:dyDescent="0.25">
      <c r="A369" s="5">
        <v>51976</v>
      </c>
      <c r="B369" s="145" t="s">
        <v>321</v>
      </c>
      <c r="C369" s="74">
        <v>40417</v>
      </c>
      <c r="D369" s="3">
        <v>4</v>
      </c>
      <c r="E369" s="127" t="s">
        <v>183</v>
      </c>
      <c r="F369" s="127" t="s">
        <v>183</v>
      </c>
      <c r="G369" s="26">
        <v>167</v>
      </c>
    </row>
    <row r="370" spans="1:7" x14ac:dyDescent="0.25">
      <c r="A370" s="5">
        <v>51977</v>
      </c>
      <c r="B370" s="145" t="s">
        <v>322</v>
      </c>
      <c r="C370" s="74">
        <v>40417</v>
      </c>
      <c r="D370" s="3">
        <v>4</v>
      </c>
      <c r="E370" s="127" t="s">
        <v>183</v>
      </c>
      <c r="F370" s="127" t="s">
        <v>183</v>
      </c>
      <c r="G370" s="26">
        <v>368</v>
      </c>
    </row>
    <row r="371" spans="1:7" x14ac:dyDescent="0.25">
      <c r="B371" s="145"/>
      <c r="C371" s="74"/>
      <c r="D371" s="3"/>
      <c r="E371" s="127"/>
      <c r="F371" s="127"/>
      <c r="G371" s="26"/>
    </row>
    <row r="372" spans="1:7" x14ac:dyDescent="0.25">
      <c r="A372" s="5">
        <v>52114</v>
      </c>
      <c r="B372" s="5" t="s">
        <v>193</v>
      </c>
      <c r="C372" s="74">
        <v>40434</v>
      </c>
      <c r="D372" s="3">
        <v>4</v>
      </c>
      <c r="E372" t="s">
        <v>513</v>
      </c>
      <c r="F372" s="49" t="s">
        <v>293</v>
      </c>
      <c r="G372" s="49" t="s">
        <v>514</v>
      </c>
    </row>
    <row r="373" spans="1:7" ht="13" x14ac:dyDescent="0.3">
      <c r="A373" s="5">
        <v>52115</v>
      </c>
      <c r="B373" s="5" t="s">
        <v>195</v>
      </c>
      <c r="C373" s="74">
        <v>40434</v>
      </c>
      <c r="D373" s="3">
        <v>4</v>
      </c>
      <c r="E373" s="144">
        <v>0.15</v>
      </c>
      <c r="F373" s="127" t="s">
        <v>183</v>
      </c>
      <c r="G373" s="127" t="s">
        <v>183</v>
      </c>
    </row>
    <row r="374" spans="1:7" ht="13" x14ac:dyDescent="0.3">
      <c r="A374" s="5">
        <v>52116</v>
      </c>
      <c r="B374" s="5" t="s">
        <v>480</v>
      </c>
      <c r="C374" s="74">
        <v>40434</v>
      </c>
      <c r="D374" s="3">
        <v>4</v>
      </c>
      <c r="E374" s="144">
        <v>0.18</v>
      </c>
      <c r="F374" s="127" t="s">
        <v>183</v>
      </c>
      <c r="G374" s="127" t="s">
        <v>183</v>
      </c>
    </row>
    <row r="375" spans="1:7" x14ac:dyDescent="0.25">
      <c r="A375" s="5">
        <v>52117</v>
      </c>
      <c r="B375" s="5" t="s">
        <v>441</v>
      </c>
      <c r="C375" s="74">
        <v>40434</v>
      </c>
      <c r="D375" s="3">
        <v>4</v>
      </c>
      <c r="E375" s="28">
        <v>7.66</v>
      </c>
      <c r="F375" s="127" t="s">
        <v>183</v>
      </c>
      <c r="G375" s="127" t="s">
        <v>183</v>
      </c>
    </row>
    <row r="376" spans="1:7" x14ac:dyDescent="0.25">
      <c r="A376" s="5">
        <v>52118</v>
      </c>
      <c r="B376" s="5" t="s">
        <v>442</v>
      </c>
      <c r="C376" s="74">
        <v>40434</v>
      </c>
      <c r="D376" s="3">
        <v>4</v>
      </c>
      <c r="E376" s="27">
        <v>22</v>
      </c>
      <c r="F376" s="127" t="s">
        <v>183</v>
      </c>
      <c r="G376" s="127" t="s">
        <v>183</v>
      </c>
    </row>
    <row r="377" spans="1:7" x14ac:dyDescent="0.25">
      <c r="A377" s="5">
        <v>52119</v>
      </c>
      <c r="B377" s="5" t="s">
        <v>481</v>
      </c>
      <c r="C377" s="74">
        <v>40434</v>
      </c>
      <c r="D377" s="3">
        <v>4</v>
      </c>
      <c r="E377" s="27">
        <v>22.900000000000002</v>
      </c>
      <c r="F377" s="127" t="s">
        <v>183</v>
      </c>
      <c r="G377" s="127" t="s">
        <v>183</v>
      </c>
    </row>
    <row r="378" spans="1:7" x14ac:dyDescent="0.25">
      <c r="A378" s="5">
        <v>52120</v>
      </c>
      <c r="B378" s="5" t="s">
        <v>482</v>
      </c>
      <c r="C378" s="74">
        <v>40434</v>
      </c>
      <c r="D378" s="3">
        <v>4</v>
      </c>
      <c r="E378" s="27">
        <v>44.5</v>
      </c>
      <c r="F378" s="127" t="s">
        <v>183</v>
      </c>
      <c r="G378" s="127" t="s">
        <v>183</v>
      </c>
    </row>
    <row r="379" spans="1:7" x14ac:dyDescent="0.25">
      <c r="A379" s="5">
        <v>52121</v>
      </c>
      <c r="B379" s="5" t="s">
        <v>483</v>
      </c>
      <c r="C379" s="74">
        <v>40434</v>
      </c>
      <c r="D379" s="3">
        <v>4</v>
      </c>
      <c r="E379" s="27">
        <v>45.800000000000004</v>
      </c>
      <c r="F379" s="127" t="s">
        <v>183</v>
      </c>
      <c r="G379" s="127" t="s">
        <v>183</v>
      </c>
    </row>
    <row r="380" spans="1:7" x14ac:dyDescent="0.25">
      <c r="A380" s="5">
        <v>52122</v>
      </c>
      <c r="B380" s="5" t="s">
        <v>445</v>
      </c>
      <c r="C380" s="74">
        <v>40434</v>
      </c>
      <c r="D380" s="3">
        <v>4</v>
      </c>
      <c r="E380" s="27">
        <v>91.100000000000009</v>
      </c>
      <c r="F380" s="127" t="s">
        <v>183</v>
      </c>
      <c r="G380" s="127" t="s">
        <v>183</v>
      </c>
    </row>
    <row r="381" spans="1:7" x14ac:dyDescent="0.25">
      <c r="C381" s="74"/>
      <c r="D381" s="3"/>
      <c r="E381" s="27"/>
      <c r="F381" s="127"/>
      <c r="G381" s="127"/>
    </row>
    <row r="382" spans="1:7" ht="13" x14ac:dyDescent="0.3">
      <c r="A382" s="5">
        <v>52123</v>
      </c>
      <c r="B382" s="5" t="s">
        <v>203</v>
      </c>
      <c r="C382" s="74">
        <v>40434</v>
      </c>
      <c r="D382" s="3">
        <v>4</v>
      </c>
      <c r="E382" s="127" t="s">
        <v>183</v>
      </c>
      <c r="F382" s="122">
        <v>0.35000000000000003</v>
      </c>
      <c r="G382" s="127" t="s">
        <v>183</v>
      </c>
    </row>
    <row r="383" spans="1:7" ht="13" x14ac:dyDescent="0.3">
      <c r="A383" s="5">
        <v>52124</v>
      </c>
      <c r="B383" s="5" t="s">
        <v>484</v>
      </c>
      <c r="C383" s="74">
        <v>40434</v>
      </c>
      <c r="D383" s="3">
        <v>4</v>
      </c>
      <c r="E383" s="127" t="s">
        <v>183</v>
      </c>
      <c r="F383" s="122">
        <v>0.62</v>
      </c>
      <c r="G383" s="127" t="s">
        <v>183</v>
      </c>
    </row>
    <row r="384" spans="1:7" x14ac:dyDescent="0.25">
      <c r="A384" s="5">
        <v>52125</v>
      </c>
      <c r="B384" s="5" t="s">
        <v>485</v>
      </c>
      <c r="C384" s="74">
        <v>40434</v>
      </c>
      <c r="D384" s="3">
        <v>4</v>
      </c>
      <c r="E384" s="127" t="s">
        <v>183</v>
      </c>
      <c r="F384" s="6">
        <v>246</v>
      </c>
      <c r="G384" s="127" t="s">
        <v>183</v>
      </c>
    </row>
    <row r="385" spans="1:7" x14ac:dyDescent="0.25">
      <c r="A385" s="5">
        <v>52126</v>
      </c>
      <c r="B385" s="5" t="s">
        <v>448</v>
      </c>
      <c r="C385" s="74">
        <v>40434</v>
      </c>
      <c r="D385" s="3">
        <v>4</v>
      </c>
      <c r="E385" s="127" t="s">
        <v>183</v>
      </c>
      <c r="F385" s="6">
        <v>536</v>
      </c>
      <c r="G385" s="127" t="s">
        <v>183</v>
      </c>
    </row>
    <row r="386" spans="1:7" x14ac:dyDescent="0.25">
      <c r="A386" s="5">
        <v>52127</v>
      </c>
      <c r="B386" s="5" t="s">
        <v>486</v>
      </c>
      <c r="C386" s="74">
        <v>40434</v>
      </c>
      <c r="D386" s="3">
        <v>4</v>
      </c>
      <c r="E386" s="127" t="s">
        <v>183</v>
      </c>
      <c r="F386" s="6">
        <v>519</v>
      </c>
      <c r="G386" s="127" t="s">
        <v>183</v>
      </c>
    </row>
    <row r="387" spans="1:7" x14ac:dyDescent="0.25">
      <c r="A387" s="5">
        <v>52128</v>
      </c>
      <c r="B387" s="5" t="s">
        <v>449</v>
      </c>
      <c r="C387" s="74">
        <v>40434</v>
      </c>
      <c r="D387" s="3">
        <v>4</v>
      </c>
      <c r="E387" s="127" t="s">
        <v>183</v>
      </c>
      <c r="F387" s="6">
        <v>1070</v>
      </c>
      <c r="G387" s="127" t="s">
        <v>183</v>
      </c>
    </row>
    <row r="388" spans="1:7" x14ac:dyDescent="0.25">
      <c r="A388" s="5">
        <v>52129</v>
      </c>
      <c r="B388" s="5" t="s">
        <v>487</v>
      </c>
      <c r="C388" s="74">
        <v>40434</v>
      </c>
      <c r="D388" s="3">
        <v>4</v>
      </c>
      <c r="E388" s="127" t="s">
        <v>183</v>
      </c>
      <c r="F388" s="6">
        <v>1050</v>
      </c>
      <c r="G388" s="127" t="s">
        <v>183</v>
      </c>
    </row>
    <row r="389" spans="1:7" x14ac:dyDescent="0.25">
      <c r="A389" s="5">
        <v>52130</v>
      </c>
      <c r="B389" s="5" t="s">
        <v>451</v>
      </c>
      <c r="C389" s="74">
        <v>40434</v>
      </c>
      <c r="D389" s="3">
        <v>4</v>
      </c>
      <c r="E389" s="127" t="s">
        <v>183</v>
      </c>
      <c r="F389" s="6">
        <v>2080</v>
      </c>
      <c r="G389" s="127" t="s">
        <v>183</v>
      </c>
    </row>
    <row r="390" spans="1:7" x14ac:dyDescent="0.25">
      <c r="A390" s="5">
        <v>52131</v>
      </c>
      <c r="B390" s="5" t="s">
        <v>488</v>
      </c>
      <c r="C390" s="74">
        <v>40434</v>
      </c>
      <c r="D390" s="3">
        <v>4</v>
      </c>
      <c r="E390" s="127" t="s">
        <v>183</v>
      </c>
      <c r="F390" s="6">
        <v>4210</v>
      </c>
      <c r="G390" s="127" t="s">
        <v>183</v>
      </c>
    </row>
    <row r="391" spans="1:7" x14ac:dyDescent="0.25">
      <c r="B391" s="145"/>
      <c r="C391" s="74"/>
      <c r="D391" s="3"/>
      <c r="E391" s="127"/>
      <c r="F391" s="127"/>
      <c r="G391" s="26"/>
    </row>
    <row r="392" spans="1:7" x14ac:dyDescent="0.25">
      <c r="A392" s="5">
        <v>52132</v>
      </c>
      <c r="B392" s="5" t="s">
        <v>211</v>
      </c>
      <c r="C392" s="74">
        <v>40434</v>
      </c>
      <c r="D392" s="3">
        <v>4</v>
      </c>
      <c r="E392" s="127" t="s">
        <v>183</v>
      </c>
      <c r="F392" s="127" t="s">
        <v>183</v>
      </c>
      <c r="G392" s="49" t="s">
        <v>514</v>
      </c>
    </row>
    <row r="393" spans="1:7" x14ac:dyDescent="0.25">
      <c r="A393" s="5">
        <v>52133</v>
      </c>
      <c r="B393" s="5" t="s">
        <v>489</v>
      </c>
      <c r="C393" s="74">
        <v>40434</v>
      </c>
      <c r="D393" s="3">
        <v>4</v>
      </c>
      <c r="E393" s="127" t="s">
        <v>183</v>
      </c>
      <c r="F393" s="127" t="s">
        <v>183</v>
      </c>
      <c r="G393" s="49" t="s">
        <v>514</v>
      </c>
    </row>
    <row r="394" spans="1:7" x14ac:dyDescent="0.25">
      <c r="A394" s="5">
        <v>52134</v>
      </c>
      <c r="B394" s="5" t="s">
        <v>453</v>
      </c>
      <c r="C394" s="74">
        <v>40434</v>
      </c>
      <c r="D394" s="3">
        <v>4</v>
      </c>
      <c r="E394" s="127" t="s">
        <v>183</v>
      </c>
      <c r="F394" s="127" t="s">
        <v>183</v>
      </c>
      <c r="G394" s="27">
        <v>36.1</v>
      </c>
    </row>
    <row r="395" spans="1:7" x14ac:dyDescent="0.25">
      <c r="A395" s="5">
        <v>52135</v>
      </c>
      <c r="B395" s="5" t="s">
        <v>454</v>
      </c>
      <c r="C395" s="74">
        <v>40434</v>
      </c>
      <c r="D395" s="3">
        <v>4</v>
      </c>
      <c r="E395" s="127" t="s">
        <v>183</v>
      </c>
      <c r="F395" s="127" t="s">
        <v>183</v>
      </c>
      <c r="G395" s="27">
        <v>67.600000000000009</v>
      </c>
    </row>
    <row r="396" spans="1:7" x14ac:dyDescent="0.25">
      <c r="A396" s="5">
        <v>52136</v>
      </c>
      <c r="B396" s="5" t="s">
        <v>490</v>
      </c>
      <c r="C396" s="74">
        <v>40434</v>
      </c>
      <c r="D396" s="3">
        <v>4</v>
      </c>
      <c r="E396" s="127" t="s">
        <v>183</v>
      </c>
      <c r="F396" s="127" t="s">
        <v>183</v>
      </c>
      <c r="G396" s="27">
        <v>67.900000000000006</v>
      </c>
    </row>
    <row r="397" spans="1:7" x14ac:dyDescent="0.25">
      <c r="A397" s="5">
        <v>52137</v>
      </c>
      <c r="B397" s="5" t="s">
        <v>455</v>
      </c>
      <c r="C397" s="74">
        <v>40434</v>
      </c>
      <c r="D397" s="3">
        <v>4</v>
      </c>
      <c r="E397" s="127" t="s">
        <v>183</v>
      </c>
      <c r="F397" s="127" t="s">
        <v>183</v>
      </c>
      <c r="G397" s="26">
        <v>141</v>
      </c>
    </row>
    <row r="398" spans="1:7" x14ac:dyDescent="0.25">
      <c r="A398" s="5">
        <v>52138</v>
      </c>
      <c r="B398" s="5" t="s">
        <v>491</v>
      </c>
      <c r="C398" s="74">
        <v>40434</v>
      </c>
      <c r="D398" s="3">
        <v>4</v>
      </c>
      <c r="E398" s="127" t="s">
        <v>183</v>
      </c>
      <c r="F398" s="127" t="s">
        <v>183</v>
      </c>
      <c r="G398" s="26">
        <v>140</v>
      </c>
    </row>
    <row r="399" spans="1:7" x14ac:dyDescent="0.25">
      <c r="A399" s="5">
        <v>52138</v>
      </c>
      <c r="B399" s="5" t="s">
        <v>491</v>
      </c>
      <c r="C399" s="74">
        <v>40434</v>
      </c>
      <c r="D399" s="3">
        <v>4</v>
      </c>
      <c r="E399" s="127" t="s">
        <v>183</v>
      </c>
      <c r="F399" s="127" t="s">
        <v>183</v>
      </c>
      <c r="G399" s="26">
        <v>148</v>
      </c>
    </row>
    <row r="400" spans="1:7" x14ac:dyDescent="0.25">
      <c r="A400" s="5">
        <v>52139</v>
      </c>
      <c r="B400" s="5" t="s">
        <v>457</v>
      </c>
      <c r="C400" s="74">
        <v>40434</v>
      </c>
      <c r="D400" s="3">
        <v>4</v>
      </c>
      <c r="E400" s="127" t="s">
        <v>183</v>
      </c>
      <c r="F400" s="127" t="s">
        <v>183</v>
      </c>
      <c r="G400" s="26">
        <v>284</v>
      </c>
    </row>
    <row r="401" spans="1:7" x14ac:dyDescent="0.25">
      <c r="A401" s="5">
        <v>52140</v>
      </c>
      <c r="B401" s="5" t="s">
        <v>492</v>
      </c>
      <c r="C401" s="74">
        <v>40434</v>
      </c>
      <c r="D401" s="3">
        <v>4</v>
      </c>
      <c r="E401" s="127" t="s">
        <v>183</v>
      </c>
      <c r="F401" s="127" t="s">
        <v>183</v>
      </c>
      <c r="G401" s="26">
        <v>585</v>
      </c>
    </row>
    <row r="402" spans="1:7" x14ac:dyDescent="0.25">
      <c r="B402" s="145"/>
      <c r="C402" s="74"/>
      <c r="D402" s="3"/>
      <c r="E402" s="127"/>
      <c r="F402" s="127"/>
      <c r="G402" s="26"/>
    </row>
    <row r="403" spans="1:7" x14ac:dyDescent="0.25">
      <c r="B403" s="145"/>
      <c r="C403" s="74"/>
      <c r="D403" s="3"/>
      <c r="E403" s="127"/>
      <c r="F403" s="127"/>
      <c r="G403" s="26"/>
    </row>
    <row r="404" spans="1:7" x14ac:dyDescent="0.25">
      <c r="B404" s="145"/>
      <c r="C404" s="74"/>
      <c r="D404" s="3"/>
      <c r="E404" s="127"/>
      <c r="F404" s="127"/>
      <c r="G404" s="26"/>
    </row>
    <row r="405" spans="1:7" x14ac:dyDescent="0.25">
      <c r="B405" s="145"/>
      <c r="C405" s="74"/>
      <c r="D405" s="3"/>
      <c r="E405" s="127"/>
      <c r="F405" s="127"/>
      <c r="G405" s="26"/>
    </row>
    <row r="406" spans="1:7" x14ac:dyDescent="0.25">
      <c r="B406" s="145"/>
      <c r="C406" s="74"/>
      <c r="D406" s="3"/>
      <c r="E406" s="127"/>
      <c r="F406" s="127"/>
      <c r="G406" s="26"/>
    </row>
    <row r="409" spans="1:7" ht="34.5" customHeight="1" x14ac:dyDescent="0.35">
      <c r="A409" s="157" t="s">
        <v>578</v>
      </c>
      <c r="B409" s="157"/>
      <c r="C409" s="157"/>
      <c r="D409" s="157"/>
      <c r="E409" s="157"/>
      <c r="F409" s="157"/>
      <c r="G409" s="157"/>
    </row>
    <row r="410" spans="1:7" ht="37.5" customHeight="1" x14ac:dyDescent="0.25">
      <c r="A410" s="159" t="s">
        <v>581</v>
      </c>
      <c r="B410" s="159"/>
      <c r="C410" s="159"/>
      <c r="D410" s="159"/>
      <c r="E410" s="159"/>
      <c r="F410" s="159"/>
      <c r="G410" s="159"/>
    </row>
    <row r="412" spans="1:7" x14ac:dyDescent="0.25">
      <c r="A412" s="5" t="s">
        <v>5</v>
      </c>
      <c r="B412" s="94"/>
      <c r="C412" s="3" t="s">
        <v>119</v>
      </c>
      <c r="D412" s="3" t="s">
        <v>575</v>
      </c>
      <c r="E412" s="10" t="s">
        <v>131</v>
      </c>
      <c r="F412" s="10" t="s">
        <v>101</v>
      </c>
      <c r="G412" s="10" t="s">
        <v>100</v>
      </c>
    </row>
    <row r="413" spans="1:7" x14ac:dyDescent="0.25">
      <c r="A413" s="154" t="s">
        <v>577</v>
      </c>
      <c r="B413" s="151" t="s">
        <v>574</v>
      </c>
      <c r="C413" s="16" t="s">
        <v>50</v>
      </c>
      <c r="D413" s="100" t="s">
        <v>141</v>
      </c>
      <c r="E413" s="16" t="s">
        <v>138</v>
      </c>
      <c r="F413" s="16" t="s">
        <v>138</v>
      </c>
      <c r="G413" s="16" t="s">
        <v>138</v>
      </c>
    </row>
    <row r="414" spans="1:7" x14ac:dyDescent="0.25">
      <c r="B414" s="145"/>
      <c r="C414" s="74"/>
      <c r="D414" s="3"/>
      <c r="E414" s="127"/>
      <c r="F414" s="127"/>
      <c r="G414" s="26"/>
    </row>
    <row r="415" spans="1:7" ht="13" x14ac:dyDescent="0.3">
      <c r="A415" s="5">
        <v>52141</v>
      </c>
      <c r="B415" s="5" t="s">
        <v>493</v>
      </c>
      <c r="C415" s="74">
        <v>40434</v>
      </c>
      <c r="D415" s="3">
        <v>4</v>
      </c>
      <c r="E415" s="144">
        <v>0.14000000000000001</v>
      </c>
      <c r="F415" s="127" t="s">
        <v>183</v>
      </c>
      <c r="G415" s="127" t="s">
        <v>183</v>
      </c>
    </row>
    <row r="416" spans="1:7" ht="13" x14ac:dyDescent="0.3">
      <c r="A416" s="5">
        <v>52142</v>
      </c>
      <c r="B416" s="5" t="s">
        <v>494</v>
      </c>
      <c r="C416" s="74">
        <v>40434</v>
      </c>
      <c r="D416" s="3">
        <v>4</v>
      </c>
      <c r="E416" s="144">
        <v>0.17</v>
      </c>
      <c r="F416" s="127" t="s">
        <v>183</v>
      </c>
      <c r="G416" s="127" t="s">
        <v>183</v>
      </c>
    </row>
    <row r="417" spans="1:7" x14ac:dyDescent="0.25">
      <c r="A417" s="5">
        <v>52143</v>
      </c>
      <c r="B417" s="5" t="s">
        <v>495</v>
      </c>
      <c r="C417" s="74">
        <v>40434</v>
      </c>
      <c r="D417" s="3">
        <v>4</v>
      </c>
      <c r="E417" s="27">
        <v>10.600000000000001</v>
      </c>
      <c r="F417" s="127" t="s">
        <v>183</v>
      </c>
      <c r="G417" s="127" t="s">
        <v>183</v>
      </c>
    </row>
    <row r="418" spans="1:7" x14ac:dyDescent="0.25">
      <c r="A418" s="5">
        <v>52144</v>
      </c>
      <c r="B418" s="5" t="s">
        <v>496</v>
      </c>
      <c r="C418" s="74">
        <v>40434</v>
      </c>
      <c r="D418" s="3">
        <v>4</v>
      </c>
      <c r="E418" s="27">
        <v>11.100000000000001</v>
      </c>
      <c r="F418" s="127" t="s">
        <v>183</v>
      </c>
      <c r="G418" s="127" t="s">
        <v>183</v>
      </c>
    </row>
    <row r="419" spans="1:7" x14ac:dyDescent="0.25">
      <c r="A419" s="5">
        <v>52145</v>
      </c>
      <c r="B419" s="5" t="s">
        <v>497</v>
      </c>
      <c r="C419" s="74">
        <v>40434</v>
      </c>
      <c r="D419" s="3">
        <v>4</v>
      </c>
      <c r="E419" s="27">
        <v>44</v>
      </c>
      <c r="F419" s="127" t="s">
        <v>183</v>
      </c>
      <c r="G419" s="127" t="s">
        <v>183</v>
      </c>
    </row>
    <row r="420" spans="1:7" x14ac:dyDescent="0.25">
      <c r="A420" s="5">
        <v>52146</v>
      </c>
      <c r="B420" s="5" t="s">
        <v>498</v>
      </c>
      <c r="C420" s="74">
        <v>40434</v>
      </c>
      <c r="D420" s="3">
        <v>4</v>
      </c>
      <c r="E420" s="27">
        <v>44.1</v>
      </c>
      <c r="F420" s="127" t="s">
        <v>183</v>
      </c>
      <c r="G420" s="127" t="s">
        <v>183</v>
      </c>
    </row>
    <row r="421" spans="1:7" x14ac:dyDescent="0.25">
      <c r="C421" s="74"/>
      <c r="D421" s="127"/>
      <c r="F421" s="6"/>
    </row>
    <row r="422" spans="1:7" x14ac:dyDescent="0.25">
      <c r="A422" s="5">
        <v>52351</v>
      </c>
      <c r="B422" s="5" t="s">
        <v>563</v>
      </c>
      <c r="C422" s="74">
        <v>40445</v>
      </c>
      <c r="D422" s="3">
        <v>4</v>
      </c>
      <c r="E422" t="s">
        <v>520</v>
      </c>
      <c r="F422" s="49" t="s">
        <v>521</v>
      </c>
      <c r="G422" s="49" t="s">
        <v>522</v>
      </c>
    </row>
    <row r="423" spans="1:7" ht="13" x14ac:dyDescent="0.3">
      <c r="A423" s="5">
        <v>52352</v>
      </c>
      <c r="B423" s="5" t="s">
        <v>480</v>
      </c>
      <c r="C423" s="74">
        <v>40445</v>
      </c>
      <c r="D423" s="3">
        <v>4</v>
      </c>
      <c r="E423" s="144">
        <v>0.16</v>
      </c>
      <c r="F423" s="127" t="s">
        <v>183</v>
      </c>
      <c r="G423" s="127" t="s">
        <v>183</v>
      </c>
    </row>
    <row r="424" spans="1:7" ht="13" x14ac:dyDescent="0.3">
      <c r="A424" s="5">
        <v>52353</v>
      </c>
      <c r="B424" s="5" t="s">
        <v>195</v>
      </c>
      <c r="C424" s="74">
        <v>40445</v>
      </c>
      <c r="D424" s="3">
        <v>4</v>
      </c>
      <c r="E424" s="144">
        <v>0.16</v>
      </c>
      <c r="F424" s="127" t="s">
        <v>183</v>
      </c>
      <c r="G424" s="127" t="s">
        <v>183</v>
      </c>
    </row>
    <row r="425" spans="1:7" x14ac:dyDescent="0.25">
      <c r="A425" s="5">
        <v>52354</v>
      </c>
      <c r="B425" s="5" t="s">
        <v>441</v>
      </c>
      <c r="C425" s="74">
        <v>40445</v>
      </c>
      <c r="D425" s="3">
        <v>4</v>
      </c>
      <c r="E425" s="28">
        <v>8.61</v>
      </c>
      <c r="F425" s="127" t="s">
        <v>183</v>
      </c>
      <c r="G425" s="127" t="s">
        <v>183</v>
      </c>
    </row>
    <row r="426" spans="1:7" x14ac:dyDescent="0.25">
      <c r="A426" s="5">
        <v>52355</v>
      </c>
      <c r="B426" s="5" t="s">
        <v>564</v>
      </c>
      <c r="C426" s="74">
        <v>40445</v>
      </c>
      <c r="D426" s="3">
        <v>4</v>
      </c>
      <c r="E426" s="27">
        <v>23.400000000000002</v>
      </c>
      <c r="F426" s="127" t="s">
        <v>183</v>
      </c>
      <c r="G426" s="127" t="s">
        <v>183</v>
      </c>
    </row>
    <row r="427" spans="1:7" x14ac:dyDescent="0.25">
      <c r="A427" s="5">
        <v>52356</v>
      </c>
      <c r="B427" s="5" t="s">
        <v>565</v>
      </c>
      <c r="C427" s="74">
        <v>40445</v>
      </c>
      <c r="D427" s="3">
        <v>4</v>
      </c>
      <c r="E427" s="27">
        <v>22.3</v>
      </c>
      <c r="F427" s="127" t="s">
        <v>183</v>
      </c>
      <c r="G427" s="127" t="s">
        <v>183</v>
      </c>
    </row>
    <row r="428" spans="1:7" x14ac:dyDescent="0.25">
      <c r="A428" s="5">
        <v>52357</v>
      </c>
      <c r="B428" s="5" t="s">
        <v>482</v>
      </c>
      <c r="C428" s="74">
        <v>40445</v>
      </c>
      <c r="D428" s="3">
        <v>4</v>
      </c>
      <c r="E428" s="27">
        <v>44.5</v>
      </c>
      <c r="F428" s="127" t="s">
        <v>183</v>
      </c>
      <c r="G428" s="127" t="s">
        <v>183</v>
      </c>
    </row>
    <row r="429" spans="1:7" x14ac:dyDescent="0.25">
      <c r="A429" s="5">
        <v>52358</v>
      </c>
      <c r="B429" s="5" t="s">
        <v>483</v>
      </c>
      <c r="C429" s="74">
        <v>40445</v>
      </c>
      <c r="D429" s="3">
        <v>4</v>
      </c>
      <c r="E429" s="27">
        <v>44.5</v>
      </c>
      <c r="F429" s="127" t="s">
        <v>183</v>
      </c>
      <c r="G429" s="127" t="s">
        <v>183</v>
      </c>
    </row>
    <row r="430" spans="1:7" x14ac:dyDescent="0.25">
      <c r="A430" s="5">
        <v>52359</v>
      </c>
      <c r="B430" s="5" t="s">
        <v>445</v>
      </c>
      <c r="C430" s="74">
        <v>40445</v>
      </c>
      <c r="D430" s="3">
        <v>4</v>
      </c>
      <c r="E430" s="27">
        <v>90.600000000000009</v>
      </c>
      <c r="F430" s="127" t="s">
        <v>183</v>
      </c>
      <c r="G430" s="127" t="s">
        <v>183</v>
      </c>
    </row>
    <row r="431" spans="1:7" x14ac:dyDescent="0.25">
      <c r="C431" s="74"/>
      <c r="D431" s="3"/>
      <c r="E431" s="27"/>
      <c r="F431" s="127"/>
      <c r="G431" s="127"/>
    </row>
    <row r="432" spans="1:7" ht="13" x14ac:dyDescent="0.3">
      <c r="A432" s="5">
        <v>52360</v>
      </c>
      <c r="B432" s="5" t="s">
        <v>484</v>
      </c>
      <c r="C432" s="74">
        <v>40445</v>
      </c>
      <c r="D432" s="3">
        <v>4</v>
      </c>
      <c r="E432" s="127" t="s">
        <v>183</v>
      </c>
      <c r="F432" s="122">
        <v>0.51</v>
      </c>
      <c r="G432" s="127" t="s">
        <v>183</v>
      </c>
    </row>
    <row r="433" spans="1:7" ht="13" x14ac:dyDescent="0.3">
      <c r="A433" s="5">
        <v>52361</v>
      </c>
      <c r="B433" s="5" t="s">
        <v>203</v>
      </c>
      <c r="C433" s="74">
        <v>40445</v>
      </c>
      <c r="D433" s="3">
        <v>4</v>
      </c>
      <c r="E433" s="127" t="s">
        <v>183</v>
      </c>
      <c r="F433" s="122">
        <v>0.42</v>
      </c>
      <c r="G433" s="127" t="s">
        <v>183</v>
      </c>
    </row>
    <row r="434" spans="1:7" x14ac:dyDescent="0.25">
      <c r="A434" s="5">
        <v>52362</v>
      </c>
      <c r="B434" s="5" t="s">
        <v>499</v>
      </c>
      <c r="C434" s="74">
        <v>40445</v>
      </c>
      <c r="D434" s="3">
        <v>4</v>
      </c>
      <c r="E434" s="127" t="s">
        <v>183</v>
      </c>
      <c r="F434" s="6">
        <v>400</v>
      </c>
      <c r="G434" s="127" t="s">
        <v>183</v>
      </c>
    </row>
    <row r="435" spans="1:7" x14ac:dyDescent="0.25">
      <c r="A435" s="5">
        <v>52363</v>
      </c>
      <c r="B435" s="5" t="s">
        <v>566</v>
      </c>
      <c r="C435" s="74">
        <v>40445</v>
      </c>
      <c r="D435" s="3">
        <v>4</v>
      </c>
      <c r="E435" s="127" t="s">
        <v>183</v>
      </c>
      <c r="F435" s="6">
        <v>829</v>
      </c>
      <c r="G435" s="127" t="s">
        <v>183</v>
      </c>
    </row>
    <row r="436" spans="1:7" x14ac:dyDescent="0.25">
      <c r="A436" s="5">
        <v>52364</v>
      </c>
      <c r="B436" s="5" t="s">
        <v>500</v>
      </c>
      <c r="C436" s="74">
        <v>40445</v>
      </c>
      <c r="D436" s="3">
        <v>4</v>
      </c>
      <c r="E436" s="127" t="s">
        <v>183</v>
      </c>
      <c r="F436" s="6">
        <v>829</v>
      </c>
      <c r="G436" s="127" t="s">
        <v>183</v>
      </c>
    </row>
    <row r="437" spans="1:7" x14ac:dyDescent="0.25">
      <c r="A437" s="5">
        <v>52365</v>
      </c>
      <c r="B437" s="5" t="s">
        <v>567</v>
      </c>
      <c r="C437" s="74">
        <v>40445</v>
      </c>
      <c r="D437" s="3">
        <v>4</v>
      </c>
      <c r="E437" s="127" t="s">
        <v>183</v>
      </c>
      <c r="F437" s="6">
        <v>1650</v>
      </c>
      <c r="G437" s="127" t="s">
        <v>183</v>
      </c>
    </row>
    <row r="438" spans="1:7" x14ac:dyDescent="0.25">
      <c r="A438" s="5">
        <v>52366</v>
      </c>
      <c r="B438" s="5" t="s">
        <v>502</v>
      </c>
      <c r="C438" s="74">
        <v>40445</v>
      </c>
      <c r="D438" s="3">
        <v>4</v>
      </c>
      <c r="E438" s="127" t="s">
        <v>183</v>
      </c>
      <c r="F438" s="6">
        <v>1660</v>
      </c>
      <c r="G438" s="127" t="s">
        <v>183</v>
      </c>
    </row>
    <row r="439" spans="1:7" x14ac:dyDescent="0.25">
      <c r="A439" s="5">
        <v>52367</v>
      </c>
      <c r="B439" s="5" t="s">
        <v>503</v>
      </c>
      <c r="C439" s="74">
        <v>40445</v>
      </c>
      <c r="D439" s="3">
        <v>4</v>
      </c>
      <c r="E439" s="127" t="s">
        <v>183</v>
      </c>
      <c r="F439" s="6">
        <v>3310</v>
      </c>
      <c r="G439" s="127" t="s">
        <v>183</v>
      </c>
    </row>
    <row r="440" spans="1:7" x14ac:dyDescent="0.25">
      <c r="A440" s="5">
        <v>52368</v>
      </c>
      <c r="B440" s="5" t="s">
        <v>568</v>
      </c>
      <c r="C440" s="74">
        <v>40445</v>
      </c>
      <c r="D440" s="3">
        <v>4</v>
      </c>
      <c r="E440" s="127" t="s">
        <v>183</v>
      </c>
      <c r="F440" s="6">
        <v>6740</v>
      </c>
      <c r="G440" s="127" t="s">
        <v>183</v>
      </c>
    </row>
    <row r="441" spans="1:7" x14ac:dyDescent="0.25">
      <c r="C441" s="74"/>
      <c r="D441" s="3"/>
      <c r="E441" s="127"/>
      <c r="F441" s="6"/>
      <c r="G441" s="127"/>
    </row>
    <row r="442" spans="1:7" x14ac:dyDescent="0.25">
      <c r="A442" s="5">
        <v>52369</v>
      </c>
      <c r="B442" s="5" t="s">
        <v>489</v>
      </c>
      <c r="C442" s="74">
        <v>40445</v>
      </c>
      <c r="D442" s="3">
        <v>4</v>
      </c>
      <c r="E442" s="127" t="s">
        <v>183</v>
      </c>
      <c r="F442" s="127" t="s">
        <v>183</v>
      </c>
      <c r="G442" s="49" t="s">
        <v>522</v>
      </c>
    </row>
    <row r="443" spans="1:7" x14ac:dyDescent="0.25">
      <c r="A443" s="5">
        <v>52370</v>
      </c>
      <c r="B443" s="5" t="s">
        <v>211</v>
      </c>
      <c r="C443" s="74">
        <v>40445</v>
      </c>
      <c r="D443" s="3">
        <v>4</v>
      </c>
      <c r="E443" s="127" t="s">
        <v>183</v>
      </c>
      <c r="F443" s="127" t="s">
        <v>183</v>
      </c>
      <c r="G443" s="49" t="s">
        <v>522</v>
      </c>
    </row>
    <row r="444" spans="1:7" x14ac:dyDescent="0.25">
      <c r="A444" s="5">
        <v>52371</v>
      </c>
      <c r="B444" s="5" t="s">
        <v>569</v>
      </c>
      <c r="C444" s="74">
        <v>40445</v>
      </c>
      <c r="D444" s="3">
        <v>4</v>
      </c>
      <c r="E444" s="127" t="s">
        <v>183</v>
      </c>
      <c r="F444" s="127" t="s">
        <v>183</v>
      </c>
      <c r="G444" s="118">
        <v>8.99</v>
      </c>
    </row>
    <row r="445" spans="1:7" x14ac:dyDescent="0.25">
      <c r="A445" s="5">
        <v>52372</v>
      </c>
      <c r="B445" s="5" t="s">
        <v>570</v>
      </c>
      <c r="C445" s="74">
        <v>40445</v>
      </c>
      <c r="D445" s="3">
        <v>4</v>
      </c>
      <c r="E445" s="127" t="s">
        <v>183</v>
      </c>
      <c r="F445" s="127" t="s">
        <v>183</v>
      </c>
      <c r="G445" s="27">
        <v>17.7</v>
      </c>
    </row>
    <row r="446" spans="1:7" x14ac:dyDescent="0.25">
      <c r="A446" s="5">
        <v>52373</v>
      </c>
      <c r="B446" s="5" t="s">
        <v>506</v>
      </c>
      <c r="C446" s="74">
        <v>40445</v>
      </c>
      <c r="D446" s="3">
        <v>4</v>
      </c>
      <c r="E446" s="127" t="s">
        <v>183</v>
      </c>
      <c r="F446" s="127" t="s">
        <v>183</v>
      </c>
      <c r="G446" s="27">
        <v>17.5</v>
      </c>
    </row>
    <row r="447" spans="1:7" x14ac:dyDescent="0.25">
      <c r="A447" s="5">
        <v>52374</v>
      </c>
      <c r="B447" s="5" t="s">
        <v>507</v>
      </c>
      <c r="C447" s="74">
        <v>40445</v>
      </c>
      <c r="D447" s="3">
        <v>4</v>
      </c>
      <c r="E447" s="127" t="s">
        <v>183</v>
      </c>
      <c r="F447" s="127" t="s">
        <v>183</v>
      </c>
      <c r="G447" s="27">
        <v>36.4</v>
      </c>
    </row>
    <row r="448" spans="1:7" x14ac:dyDescent="0.25">
      <c r="A448" s="5">
        <v>52375</v>
      </c>
      <c r="B448" s="5" t="s">
        <v>508</v>
      </c>
      <c r="C448" s="74">
        <v>40445</v>
      </c>
      <c r="D448" s="3">
        <v>4</v>
      </c>
      <c r="E448" s="127" t="s">
        <v>183</v>
      </c>
      <c r="F448" s="127" t="s">
        <v>183</v>
      </c>
      <c r="G448" s="27">
        <v>36</v>
      </c>
    </row>
    <row r="449" spans="1:7" x14ac:dyDescent="0.25">
      <c r="A449" s="5">
        <v>52376</v>
      </c>
      <c r="B449" s="5" t="s">
        <v>509</v>
      </c>
      <c r="C449" s="74">
        <v>40445</v>
      </c>
      <c r="D449" s="3">
        <v>4</v>
      </c>
      <c r="E449" s="127" t="s">
        <v>183</v>
      </c>
      <c r="F449" s="127" t="s">
        <v>183</v>
      </c>
      <c r="G449" s="27">
        <v>71.600000000000009</v>
      </c>
    </row>
    <row r="450" spans="1:7" x14ac:dyDescent="0.25">
      <c r="A450" s="5">
        <v>52377</v>
      </c>
      <c r="B450" s="5" t="s">
        <v>571</v>
      </c>
      <c r="C450" s="74">
        <v>40445</v>
      </c>
      <c r="D450" s="3">
        <v>4</v>
      </c>
      <c r="E450" s="127" t="s">
        <v>183</v>
      </c>
      <c r="F450" s="127" t="s">
        <v>183</v>
      </c>
      <c r="G450" s="26">
        <v>148</v>
      </c>
    </row>
    <row r="451" spans="1:7" x14ac:dyDescent="0.25">
      <c r="C451" s="74"/>
      <c r="D451" s="127"/>
      <c r="F451" s="6"/>
    </row>
    <row r="452" spans="1:7" x14ac:dyDescent="0.25">
      <c r="C452" s="74"/>
      <c r="D452" s="127"/>
      <c r="F452" s="6"/>
    </row>
    <row r="453" spans="1:7" x14ac:dyDescent="0.25">
      <c r="C453" s="74"/>
      <c r="D453" s="127"/>
      <c r="F453" s="6"/>
    </row>
    <row r="454" spans="1:7" x14ac:dyDescent="0.25">
      <c r="C454" s="74"/>
      <c r="D454" s="127"/>
      <c r="F454" s="6"/>
    </row>
    <row r="455" spans="1:7" ht="32.25" customHeight="1" x14ac:dyDescent="0.35">
      <c r="A455" s="157" t="s">
        <v>578</v>
      </c>
      <c r="B455" s="157"/>
      <c r="C455" s="157"/>
      <c r="D455" s="157"/>
      <c r="E455" s="157"/>
      <c r="F455" s="157"/>
      <c r="G455" s="157"/>
    </row>
    <row r="456" spans="1:7" ht="31.5" customHeight="1" x14ac:dyDescent="0.25">
      <c r="A456" s="159" t="s">
        <v>581</v>
      </c>
      <c r="B456" s="159"/>
      <c r="C456" s="159"/>
      <c r="D456" s="159"/>
      <c r="E456" s="159"/>
      <c r="F456" s="159"/>
      <c r="G456" s="159"/>
    </row>
    <row r="458" spans="1:7" x14ac:dyDescent="0.25">
      <c r="A458" s="5" t="s">
        <v>5</v>
      </c>
      <c r="B458" s="94"/>
      <c r="C458" s="3" t="s">
        <v>119</v>
      </c>
      <c r="D458" s="3" t="s">
        <v>575</v>
      </c>
      <c r="E458" s="10" t="s">
        <v>131</v>
      </c>
      <c r="F458" s="10" t="s">
        <v>101</v>
      </c>
      <c r="G458" s="10" t="s">
        <v>100</v>
      </c>
    </row>
    <row r="459" spans="1:7" x14ac:dyDescent="0.25">
      <c r="A459" s="154" t="s">
        <v>577</v>
      </c>
      <c r="B459" s="151" t="s">
        <v>574</v>
      </c>
      <c r="C459" s="16" t="s">
        <v>50</v>
      </c>
      <c r="D459" s="100" t="s">
        <v>141</v>
      </c>
      <c r="E459" s="16" t="s">
        <v>138</v>
      </c>
      <c r="F459" s="16" t="s">
        <v>138</v>
      </c>
      <c r="G459" s="16" t="s">
        <v>138</v>
      </c>
    </row>
    <row r="460" spans="1:7" x14ac:dyDescent="0.25">
      <c r="C460" s="74"/>
      <c r="D460" s="127"/>
      <c r="F460" s="6"/>
    </row>
    <row r="461" spans="1:7" ht="13" x14ac:dyDescent="0.3">
      <c r="A461" s="5">
        <v>52496</v>
      </c>
      <c r="B461" s="5" t="s">
        <v>193</v>
      </c>
      <c r="C461" s="74">
        <v>40462</v>
      </c>
      <c r="D461" s="3">
        <v>4</v>
      </c>
      <c r="E461" t="s">
        <v>525</v>
      </c>
      <c r="F461" s="122">
        <v>0.19</v>
      </c>
      <c r="G461" s="49" t="s">
        <v>423</v>
      </c>
    </row>
    <row r="462" spans="1:7" ht="13" x14ac:dyDescent="0.3">
      <c r="A462" s="5">
        <v>52497</v>
      </c>
      <c r="B462" s="5" t="s">
        <v>195</v>
      </c>
      <c r="C462" s="74">
        <v>40462</v>
      </c>
      <c r="D462" s="3">
        <v>4</v>
      </c>
      <c r="E462" s="144">
        <v>0.12</v>
      </c>
      <c r="F462" s="127" t="s">
        <v>183</v>
      </c>
      <c r="G462" s="127" t="s">
        <v>183</v>
      </c>
    </row>
    <row r="463" spans="1:7" x14ac:dyDescent="0.25">
      <c r="A463" s="5">
        <v>52498</v>
      </c>
      <c r="B463" s="5" t="s">
        <v>547</v>
      </c>
      <c r="C463" s="74">
        <v>40462</v>
      </c>
      <c r="D463" s="3">
        <v>4</v>
      </c>
      <c r="E463" s="28">
        <v>0.19</v>
      </c>
      <c r="F463" s="127" t="s">
        <v>183</v>
      </c>
      <c r="G463" s="127" t="s">
        <v>183</v>
      </c>
    </row>
    <row r="464" spans="1:7" x14ac:dyDescent="0.25">
      <c r="A464" s="5">
        <v>52499</v>
      </c>
      <c r="B464" s="5" t="s">
        <v>548</v>
      </c>
      <c r="C464" s="74">
        <v>40462</v>
      </c>
      <c r="D464" s="3">
        <v>4</v>
      </c>
      <c r="E464" s="27">
        <v>13.8</v>
      </c>
      <c r="F464" s="127" t="s">
        <v>183</v>
      </c>
      <c r="G464" s="127" t="s">
        <v>183</v>
      </c>
    </row>
    <row r="465" spans="1:7" x14ac:dyDescent="0.25">
      <c r="A465" s="5">
        <v>52500</v>
      </c>
      <c r="B465" s="5" t="s">
        <v>549</v>
      </c>
      <c r="C465" s="74">
        <v>40462</v>
      </c>
      <c r="D465" s="3">
        <v>4</v>
      </c>
      <c r="E465" s="27">
        <v>32</v>
      </c>
      <c r="F465" s="127" t="s">
        <v>183</v>
      </c>
      <c r="G465" s="127" t="s">
        <v>183</v>
      </c>
    </row>
    <row r="466" spans="1:7" x14ac:dyDescent="0.25">
      <c r="A466" s="5">
        <v>52501</v>
      </c>
      <c r="B466" s="5" t="s">
        <v>550</v>
      </c>
      <c r="C466" s="74">
        <v>40462</v>
      </c>
      <c r="D466" s="3">
        <v>4</v>
      </c>
      <c r="E466" s="27">
        <v>33.6</v>
      </c>
      <c r="F466" s="127" t="s">
        <v>183</v>
      </c>
      <c r="G466" s="127" t="s">
        <v>183</v>
      </c>
    </row>
    <row r="467" spans="1:7" x14ac:dyDescent="0.25">
      <c r="A467" s="5">
        <v>52502</v>
      </c>
      <c r="B467" s="5" t="s">
        <v>551</v>
      </c>
      <c r="C467" s="74">
        <v>40462</v>
      </c>
      <c r="D467" s="3">
        <v>4</v>
      </c>
      <c r="E467" s="27">
        <v>64.5</v>
      </c>
      <c r="F467" s="127" t="s">
        <v>183</v>
      </c>
      <c r="G467" s="127" t="s">
        <v>183</v>
      </c>
    </row>
    <row r="468" spans="1:7" x14ac:dyDescent="0.25">
      <c r="A468" s="5">
        <v>52503</v>
      </c>
      <c r="B468" s="5" t="s">
        <v>552</v>
      </c>
      <c r="C468" s="74">
        <v>40462</v>
      </c>
      <c r="D468" s="3">
        <v>4</v>
      </c>
      <c r="E468" s="27">
        <v>65.3</v>
      </c>
      <c r="F468" s="127" t="s">
        <v>183</v>
      </c>
      <c r="G468" s="127" t="s">
        <v>183</v>
      </c>
    </row>
    <row r="469" spans="1:7" x14ac:dyDescent="0.25">
      <c r="A469" s="5">
        <v>52504</v>
      </c>
      <c r="B469" s="5" t="s">
        <v>530</v>
      </c>
      <c r="C469" s="74">
        <v>40462</v>
      </c>
      <c r="D469" s="3">
        <v>4</v>
      </c>
      <c r="E469" s="26">
        <v>132</v>
      </c>
      <c r="F469" s="127" t="s">
        <v>183</v>
      </c>
      <c r="G469" s="127" t="s">
        <v>183</v>
      </c>
    </row>
    <row r="470" spans="1:7" x14ac:dyDescent="0.25">
      <c r="C470" s="74"/>
      <c r="D470" s="3"/>
      <c r="E470" s="26"/>
      <c r="F470" s="127"/>
      <c r="G470" s="127"/>
    </row>
    <row r="471" spans="1:7" x14ac:dyDescent="0.25">
      <c r="A471" s="5">
        <v>52505</v>
      </c>
      <c r="B471" s="5" t="s">
        <v>203</v>
      </c>
      <c r="C471" s="74">
        <v>40462</v>
      </c>
      <c r="D471" s="3">
        <v>4</v>
      </c>
      <c r="E471" s="127" t="s">
        <v>183</v>
      </c>
      <c r="F471" s="89">
        <v>0.99</v>
      </c>
      <c r="G471" s="127" t="s">
        <v>183</v>
      </c>
    </row>
    <row r="472" spans="1:7" x14ac:dyDescent="0.25">
      <c r="A472" s="5">
        <v>52506</v>
      </c>
      <c r="B472" s="5" t="s">
        <v>484</v>
      </c>
      <c r="C472" s="74">
        <v>40462</v>
      </c>
      <c r="D472" s="3">
        <v>4</v>
      </c>
      <c r="E472" s="127" t="s">
        <v>183</v>
      </c>
      <c r="F472" s="89">
        <v>2.14</v>
      </c>
      <c r="G472" s="127" t="s">
        <v>183</v>
      </c>
    </row>
    <row r="473" spans="1:7" x14ac:dyDescent="0.25">
      <c r="A473" s="5">
        <v>52507</v>
      </c>
      <c r="B473" s="5" t="s">
        <v>532</v>
      </c>
      <c r="C473" s="74">
        <v>40462</v>
      </c>
      <c r="D473" s="3">
        <v>4</v>
      </c>
      <c r="E473" s="127" t="s">
        <v>183</v>
      </c>
      <c r="F473" s="6">
        <v>592</v>
      </c>
      <c r="G473" s="127" t="s">
        <v>183</v>
      </c>
    </row>
    <row r="474" spans="1:7" x14ac:dyDescent="0.25">
      <c r="A474" s="5">
        <v>52508</v>
      </c>
      <c r="B474" s="5" t="s">
        <v>533</v>
      </c>
      <c r="C474" s="74">
        <v>40462</v>
      </c>
      <c r="D474" s="3">
        <v>4</v>
      </c>
      <c r="E474" s="127" t="s">
        <v>183</v>
      </c>
      <c r="F474" s="6">
        <v>1230</v>
      </c>
      <c r="G474" s="127" t="s">
        <v>183</v>
      </c>
    </row>
    <row r="475" spans="1:7" x14ac:dyDescent="0.25">
      <c r="A475" s="5">
        <v>52509</v>
      </c>
      <c r="B475" s="5" t="s">
        <v>553</v>
      </c>
      <c r="C475" s="74">
        <v>40462</v>
      </c>
      <c r="D475" s="3">
        <v>4</v>
      </c>
      <c r="E475" s="127" t="s">
        <v>183</v>
      </c>
      <c r="F475" s="6">
        <v>1250</v>
      </c>
      <c r="G475" s="127" t="s">
        <v>183</v>
      </c>
    </row>
    <row r="476" spans="1:7" x14ac:dyDescent="0.25">
      <c r="A476" s="5">
        <v>52510</v>
      </c>
      <c r="B476" s="5" t="s">
        <v>534</v>
      </c>
      <c r="C476" s="74">
        <v>40462</v>
      </c>
      <c r="D476" s="3">
        <v>4</v>
      </c>
      <c r="E476" s="127" t="s">
        <v>183</v>
      </c>
      <c r="F476" s="6">
        <v>2450</v>
      </c>
      <c r="G476" s="127" t="s">
        <v>183</v>
      </c>
    </row>
    <row r="477" spans="1:7" x14ac:dyDescent="0.25">
      <c r="A477" s="5">
        <v>52511</v>
      </c>
      <c r="B477" s="5" t="s">
        <v>535</v>
      </c>
      <c r="C477" s="74">
        <v>40462</v>
      </c>
      <c r="D477" s="3">
        <v>4</v>
      </c>
      <c r="E477" s="127" t="s">
        <v>183</v>
      </c>
      <c r="F477" s="6">
        <v>2480</v>
      </c>
      <c r="G477" s="127" t="s">
        <v>183</v>
      </c>
    </row>
    <row r="478" spans="1:7" x14ac:dyDescent="0.25">
      <c r="A478" s="5">
        <v>52512</v>
      </c>
      <c r="B478" s="5" t="s">
        <v>554</v>
      </c>
      <c r="C478" s="74">
        <v>40462</v>
      </c>
      <c r="D478" s="3">
        <v>4</v>
      </c>
      <c r="E478" s="127" t="s">
        <v>183</v>
      </c>
      <c r="F478" s="6">
        <v>4910</v>
      </c>
      <c r="G478" s="127" t="s">
        <v>183</v>
      </c>
    </row>
    <row r="479" spans="1:7" x14ac:dyDescent="0.25">
      <c r="C479" s="74"/>
      <c r="D479" s="3"/>
      <c r="E479" s="127"/>
      <c r="F479" s="6"/>
      <c r="G479" s="127"/>
    </row>
    <row r="480" spans="1:7" x14ac:dyDescent="0.25">
      <c r="A480" s="5">
        <v>52513</v>
      </c>
      <c r="B480" s="5" t="s">
        <v>211</v>
      </c>
      <c r="C480" s="74">
        <v>40462</v>
      </c>
      <c r="D480" s="3">
        <v>4</v>
      </c>
      <c r="E480" s="127" t="s">
        <v>183</v>
      </c>
      <c r="F480" s="127" t="s">
        <v>183</v>
      </c>
      <c r="G480" s="49" t="s">
        <v>423</v>
      </c>
    </row>
    <row r="481" spans="1:7" ht="13" x14ac:dyDescent="0.3">
      <c r="A481" s="5">
        <v>52514</v>
      </c>
      <c r="B481" s="5" t="s">
        <v>489</v>
      </c>
      <c r="C481" s="74">
        <v>40462</v>
      </c>
      <c r="D481" s="3">
        <v>4</v>
      </c>
      <c r="E481" s="127" t="s">
        <v>183</v>
      </c>
      <c r="F481" s="127" t="s">
        <v>183</v>
      </c>
      <c r="G481" s="123">
        <v>4.1000000000000002E-2</v>
      </c>
    </row>
    <row r="482" spans="1:7" x14ac:dyDescent="0.25">
      <c r="A482" s="5">
        <v>52515</v>
      </c>
      <c r="B482" s="5" t="s">
        <v>538</v>
      </c>
      <c r="C482" s="74">
        <v>40462</v>
      </c>
      <c r="D482" s="3">
        <v>4</v>
      </c>
      <c r="E482" s="127" t="s">
        <v>183</v>
      </c>
      <c r="F482" s="127" t="s">
        <v>183</v>
      </c>
      <c r="G482" s="27">
        <v>18.5</v>
      </c>
    </row>
    <row r="483" spans="1:7" x14ac:dyDescent="0.25">
      <c r="A483" s="5">
        <v>52516</v>
      </c>
      <c r="B483" s="5" t="s">
        <v>539</v>
      </c>
      <c r="C483" s="74">
        <v>40462</v>
      </c>
      <c r="D483" s="3">
        <v>4</v>
      </c>
      <c r="E483" s="127" t="s">
        <v>183</v>
      </c>
      <c r="F483" s="127" t="s">
        <v>183</v>
      </c>
      <c r="G483" s="27">
        <v>35.300000000000004</v>
      </c>
    </row>
    <row r="484" spans="1:7" x14ac:dyDescent="0.25">
      <c r="A484" s="5">
        <v>52517</v>
      </c>
      <c r="B484" s="5" t="s">
        <v>555</v>
      </c>
      <c r="C484" s="74">
        <v>40462</v>
      </c>
      <c r="D484" s="3">
        <v>4</v>
      </c>
      <c r="E484" s="127" t="s">
        <v>183</v>
      </c>
      <c r="F484" s="127" t="s">
        <v>183</v>
      </c>
      <c r="G484" s="27">
        <v>36.9</v>
      </c>
    </row>
    <row r="485" spans="1:7" x14ac:dyDescent="0.25">
      <c r="A485" s="5">
        <v>52518</v>
      </c>
      <c r="B485" s="5" t="s">
        <v>540</v>
      </c>
      <c r="C485" s="74">
        <v>40462</v>
      </c>
      <c r="D485" s="3">
        <v>4</v>
      </c>
      <c r="E485" s="127" t="s">
        <v>183</v>
      </c>
      <c r="F485" s="127" t="s">
        <v>183</v>
      </c>
      <c r="G485" s="27">
        <v>72.400000000000006</v>
      </c>
    </row>
    <row r="486" spans="1:7" x14ac:dyDescent="0.25">
      <c r="A486" s="5">
        <v>52519</v>
      </c>
      <c r="B486" s="5" t="s">
        <v>541</v>
      </c>
      <c r="C486" s="74">
        <v>40462</v>
      </c>
      <c r="D486" s="3">
        <v>4</v>
      </c>
      <c r="E486" s="127" t="s">
        <v>183</v>
      </c>
      <c r="F486" s="127" t="s">
        <v>183</v>
      </c>
      <c r="G486" s="27">
        <v>70.8</v>
      </c>
    </row>
    <row r="487" spans="1:7" x14ac:dyDescent="0.25">
      <c r="A487" s="5">
        <v>52520</v>
      </c>
      <c r="B487" s="5" t="s">
        <v>542</v>
      </c>
      <c r="C487" s="74">
        <v>40462</v>
      </c>
      <c r="D487" s="3">
        <v>4</v>
      </c>
      <c r="E487" s="127" t="s">
        <v>183</v>
      </c>
      <c r="F487" s="127" t="s">
        <v>183</v>
      </c>
      <c r="G487" s="26">
        <v>139</v>
      </c>
    </row>
    <row r="488" spans="1:7" x14ac:dyDescent="0.25">
      <c r="A488" s="5">
        <v>52521</v>
      </c>
      <c r="B488" s="5" t="s">
        <v>543</v>
      </c>
      <c r="C488" s="74">
        <v>40462</v>
      </c>
      <c r="D488" s="3">
        <v>4</v>
      </c>
      <c r="E488" s="127" t="s">
        <v>183</v>
      </c>
      <c r="F488" s="127" t="s">
        <v>183</v>
      </c>
      <c r="G488" s="26">
        <v>289</v>
      </c>
    </row>
    <row r="489" spans="1:7" x14ac:dyDescent="0.25">
      <c r="C489" s="74"/>
      <c r="D489" s="3"/>
      <c r="E489" s="127"/>
      <c r="F489" s="127"/>
      <c r="G489" s="26"/>
    </row>
    <row r="490" spans="1:7" x14ac:dyDescent="0.25">
      <c r="A490" s="5">
        <v>51851</v>
      </c>
      <c r="B490" s="5" t="s">
        <v>193</v>
      </c>
      <c r="C490" s="74">
        <v>40413</v>
      </c>
      <c r="D490" s="127" t="s">
        <v>183</v>
      </c>
      <c r="E490" s="49" t="s">
        <v>469</v>
      </c>
      <c r="F490" s="93" t="s">
        <v>391</v>
      </c>
      <c r="G490" s="93" t="s">
        <v>390</v>
      </c>
    </row>
    <row r="491" spans="1:7" ht="13" x14ac:dyDescent="0.3">
      <c r="A491" s="5">
        <v>51852</v>
      </c>
      <c r="B491" s="5" t="s">
        <v>195</v>
      </c>
      <c r="C491" s="74">
        <v>40413</v>
      </c>
      <c r="D491" s="127" t="s">
        <v>183</v>
      </c>
      <c r="E491" s="144">
        <v>0.18</v>
      </c>
      <c r="F491" s="127" t="s">
        <v>183</v>
      </c>
      <c r="G491" s="127" t="s">
        <v>183</v>
      </c>
    </row>
    <row r="492" spans="1:7" x14ac:dyDescent="0.25">
      <c r="A492" s="5">
        <v>51853</v>
      </c>
      <c r="B492" s="5" t="s">
        <v>303</v>
      </c>
      <c r="C492" s="74">
        <v>40413</v>
      </c>
      <c r="D492" s="127" t="s">
        <v>183</v>
      </c>
      <c r="E492" s="28">
        <v>1.67</v>
      </c>
      <c r="F492" s="127" t="s">
        <v>183</v>
      </c>
      <c r="G492" s="127" t="s">
        <v>183</v>
      </c>
    </row>
    <row r="493" spans="1:7" x14ac:dyDescent="0.25">
      <c r="A493" s="5">
        <v>51854</v>
      </c>
      <c r="B493" s="5" t="s">
        <v>304</v>
      </c>
      <c r="C493" s="74">
        <v>40413</v>
      </c>
      <c r="D493" s="127" t="s">
        <v>183</v>
      </c>
      <c r="E493" s="28">
        <v>3.25</v>
      </c>
      <c r="F493" s="127" t="s">
        <v>183</v>
      </c>
      <c r="G493" s="127" t="s">
        <v>183</v>
      </c>
    </row>
    <row r="494" spans="1:7" x14ac:dyDescent="0.25">
      <c r="A494" s="5">
        <v>51855</v>
      </c>
      <c r="B494" s="5" t="s">
        <v>305</v>
      </c>
      <c r="C494" s="74">
        <v>40413</v>
      </c>
      <c r="D494" s="127" t="s">
        <v>183</v>
      </c>
      <c r="E494" s="28">
        <v>6.25</v>
      </c>
      <c r="F494" s="127" t="s">
        <v>183</v>
      </c>
      <c r="G494" s="127" t="s">
        <v>183</v>
      </c>
    </row>
    <row r="495" spans="1:7" x14ac:dyDescent="0.25">
      <c r="A495" s="5">
        <v>51856</v>
      </c>
      <c r="B495" s="5" t="s">
        <v>306</v>
      </c>
      <c r="C495" s="74">
        <v>40413</v>
      </c>
      <c r="D495" s="127" t="s">
        <v>183</v>
      </c>
      <c r="E495" s="28">
        <v>6.3100000000000005</v>
      </c>
      <c r="F495" s="127" t="s">
        <v>183</v>
      </c>
      <c r="G495" s="127" t="s">
        <v>183</v>
      </c>
    </row>
    <row r="496" spans="1:7" x14ac:dyDescent="0.25">
      <c r="A496" s="5">
        <v>51857</v>
      </c>
      <c r="B496" s="5" t="s">
        <v>307</v>
      </c>
      <c r="C496" s="74">
        <v>40413</v>
      </c>
      <c r="D496" s="127" t="s">
        <v>183</v>
      </c>
      <c r="E496" s="27">
        <v>12.100000000000001</v>
      </c>
      <c r="F496" s="127" t="s">
        <v>183</v>
      </c>
      <c r="G496" s="127" t="s">
        <v>183</v>
      </c>
    </row>
    <row r="497" spans="1:7" x14ac:dyDescent="0.25">
      <c r="A497" s="5">
        <v>51858</v>
      </c>
      <c r="B497" s="5" t="s">
        <v>308</v>
      </c>
      <c r="C497" s="74">
        <v>40413</v>
      </c>
      <c r="D497" s="127" t="s">
        <v>183</v>
      </c>
      <c r="E497" s="27">
        <v>26.400000000000002</v>
      </c>
      <c r="F497" s="127" t="s">
        <v>183</v>
      </c>
      <c r="G497" s="127" t="s">
        <v>183</v>
      </c>
    </row>
    <row r="498" spans="1:7" x14ac:dyDescent="0.25">
      <c r="C498" s="74"/>
      <c r="D498" s="127"/>
      <c r="E498" s="27"/>
      <c r="F498" s="127"/>
      <c r="G498" s="127"/>
    </row>
    <row r="499" spans="1:7" ht="13" x14ac:dyDescent="0.3">
      <c r="A499" s="5">
        <v>51859</v>
      </c>
      <c r="B499" s="5" t="s">
        <v>203</v>
      </c>
      <c r="C499" s="74">
        <v>40413</v>
      </c>
      <c r="D499" s="127" t="s">
        <v>183</v>
      </c>
      <c r="E499" s="127" t="s">
        <v>183</v>
      </c>
      <c r="F499" s="122">
        <v>2.2800000000000002</v>
      </c>
      <c r="G499" s="127" t="s">
        <v>183</v>
      </c>
    </row>
    <row r="500" spans="1:7" x14ac:dyDescent="0.25">
      <c r="A500" s="5">
        <v>51860</v>
      </c>
      <c r="B500" s="5" t="s">
        <v>364</v>
      </c>
      <c r="C500" s="74">
        <v>40413</v>
      </c>
      <c r="D500" s="127" t="s">
        <v>183</v>
      </c>
      <c r="E500" s="127" t="s">
        <v>183</v>
      </c>
      <c r="F500" s="114">
        <v>69.3</v>
      </c>
      <c r="G500" s="127" t="s">
        <v>183</v>
      </c>
    </row>
    <row r="501" spans="1:7" x14ac:dyDescent="0.25">
      <c r="A501" s="5">
        <v>51861</v>
      </c>
      <c r="B501" s="5" t="s">
        <v>365</v>
      </c>
      <c r="C501" s="74">
        <v>40413</v>
      </c>
      <c r="D501" s="127" t="s">
        <v>183</v>
      </c>
      <c r="E501" s="127" t="s">
        <v>183</v>
      </c>
      <c r="F501" s="6">
        <v>155</v>
      </c>
      <c r="G501" s="127" t="s">
        <v>183</v>
      </c>
    </row>
    <row r="502" spans="1:7" x14ac:dyDescent="0.25">
      <c r="A502" s="5">
        <v>51862</v>
      </c>
      <c r="B502" s="5" t="s">
        <v>366</v>
      </c>
      <c r="C502" s="74">
        <v>40413</v>
      </c>
      <c r="D502" s="127" t="s">
        <v>183</v>
      </c>
      <c r="E502" s="127" t="s">
        <v>183</v>
      </c>
      <c r="F502" s="6">
        <v>311</v>
      </c>
      <c r="G502" s="127" t="s">
        <v>183</v>
      </c>
    </row>
    <row r="503" spans="1:7" x14ac:dyDescent="0.25">
      <c r="A503" s="5">
        <v>51863</v>
      </c>
      <c r="B503" s="5" t="s">
        <v>367</v>
      </c>
      <c r="C503" s="74">
        <v>40413</v>
      </c>
      <c r="D503" s="127" t="s">
        <v>183</v>
      </c>
      <c r="E503" s="127" t="s">
        <v>183</v>
      </c>
      <c r="F503" s="6">
        <v>317</v>
      </c>
      <c r="G503" s="127" t="s">
        <v>183</v>
      </c>
    </row>
    <row r="504" spans="1:7" x14ac:dyDescent="0.25">
      <c r="A504" s="5">
        <v>51864</v>
      </c>
      <c r="B504" s="5" t="s">
        <v>368</v>
      </c>
      <c r="C504" s="74">
        <v>40413</v>
      </c>
      <c r="D504" s="127" t="s">
        <v>183</v>
      </c>
      <c r="E504" s="127" t="s">
        <v>183</v>
      </c>
      <c r="F504" s="6">
        <v>610</v>
      </c>
      <c r="G504" s="127" t="s">
        <v>183</v>
      </c>
    </row>
    <row r="505" spans="1:7" x14ac:dyDescent="0.25">
      <c r="A505" s="5">
        <v>51865</v>
      </c>
      <c r="B505" s="5" t="s">
        <v>315</v>
      </c>
      <c r="C505" s="74">
        <v>40413</v>
      </c>
      <c r="D505" s="127" t="s">
        <v>183</v>
      </c>
      <c r="E505" s="127" t="s">
        <v>183</v>
      </c>
      <c r="F505" s="6">
        <v>2040</v>
      </c>
      <c r="G505" s="127" t="s">
        <v>183</v>
      </c>
    </row>
    <row r="506" spans="1:7" x14ac:dyDescent="0.25">
      <c r="C506" s="74"/>
      <c r="D506" s="127"/>
      <c r="E506" s="27"/>
      <c r="F506" s="127"/>
      <c r="G506" s="127"/>
    </row>
    <row r="508" spans="1:7" ht="30.75" customHeight="1" x14ac:dyDescent="0.35">
      <c r="A508" s="157" t="s">
        <v>578</v>
      </c>
      <c r="B508" s="157"/>
      <c r="C508" s="157"/>
      <c r="D508" s="157"/>
      <c r="E508" s="157"/>
      <c r="F508" s="157"/>
      <c r="G508" s="157"/>
    </row>
    <row r="509" spans="1:7" ht="34.5" customHeight="1" x14ac:dyDescent="0.25">
      <c r="A509" s="159" t="s">
        <v>581</v>
      </c>
      <c r="B509" s="159"/>
      <c r="C509" s="159"/>
      <c r="D509" s="159"/>
      <c r="E509" s="159"/>
      <c r="F509" s="159"/>
      <c r="G509" s="159"/>
    </row>
    <row r="511" spans="1:7" x14ac:dyDescent="0.25">
      <c r="A511" s="5" t="s">
        <v>5</v>
      </c>
      <c r="B511" s="94"/>
      <c r="C511" s="3" t="s">
        <v>119</v>
      </c>
      <c r="D511" s="3" t="s">
        <v>575</v>
      </c>
      <c r="E511" s="10" t="s">
        <v>131</v>
      </c>
      <c r="F511" s="10" t="s">
        <v>101</v>
      </c>
      <c r="G511" s="10" t="s">
        <v>100</v>
      </c>
    </row>
    <row r="512" spans="1:7" x14ac:dyDescent="0.25">
      <c r="A512" s="154" t="s">
        <v>577</v>
      </c>
      <c r="B512" s="151" t="s">
        <v>574</v>
      </c>
      <c r="C512" s="16" t="s">
        <v>50</v>
      </c>
      <c r="D512" s="100" t="s">
        <v>141</v>
      </c>
      <c r="E512" s="16" t="s">
        <v>138</v>
      </c>
      <c r="F512" s="16" t="s">
        <v>138</v>
      </c>
      <c r="G512" s="16" t="s">
        <v>138</v>
      </c>
    </row>
    <row r="513" spans="1:7" x14ac:dyDescent="0.25">
      <c r="C513" s="74"/>
      <c r="D513" s="127"/>
      <c r="E513" s="27"/>
      <c r="F513" s="127"/>
      <c r="G513" s="127"/>
    </row>
    <row r="514" spans="1:7" x14ac:dyDescent="0.25">
      <c r="A514" s="5">
        <v>51866</v>
      </c>
      <c r="B514" s="5" t="s">
        <v>211</v>
      </c>
      <c r="C514" s="74">
        <v>40413</v>
      </c>
      <c r="D514" s="127" t="s">
        <v>183</v>
      </c>
      <c r="E514" s="127" t="s">
        <v>183</v>
      </c>
      <c r="F514" s="127" t="s">
        <v>183</v>
      </c>
      <c r="G514" s="93" t="s">
        <v>390</v>
      </c>
    </row>
    <row r="515" spans="1:7" x14ac:dyDescent="0.25">
      <c r="A515" s="5">
        <v>51867</v>
      </c>
      <c r="B515" s="5" t="s">
        <v>369</v>
      </c>
      <c r="C515" s="74">
        <v>40413</v>
      </c>
      <c r="D515" s="127" t="s">
        <v>183</v>
      </c>
      <c r="E515" s="127" t="s">
        <v>183</v>
      </c>
      <c r="F515" s="127" t="s">
        <v>183</v>
      </c>
      <c r="G515" s="118">
        <v>9.2100000000000009</v>
      </c>
    </row>
    <row r="516" spans="1:7" x14ac:dyDescent="0.25">
      <c r="A516" s="5">
        <v>51868</v>
      </c>
      <c r="B516" s="5" t="s">
        <v>370</v>
      </c>
      <c r="C516" s="74">
        <v>40413</v>
      </c>
      <c r="D516" s="127" t="s">
        <v>183</v>
      </c>
      <c r="E516" s="127" t="s">
        <v>183</v>
      </c>
      <c r="F516" s="127" t="s">
        <v>183</v>
      </c>
      <c r="G516" s="27">
        <v>21.3</v>
      </c>
    </row>
    <row r="517" spans="1:7" x14ac:dyDescent="0.25">
      <c r="A517" s="5">
        <v>51869</v>
      </c>
      <c r="B517" s="5" t="s">
        <v>319</v>
      </c>
      <c r="C517" s="74">
        <v>40413</v>
      </c>
      <c r="D517" s="127" t="s">
        <v>183</v>
      </c>
      <c r="E517" s="127" t="s">
        <v>183</v>
      </c>
      <c r="F517" s="127" t="s">
        <v>183</v>
      </c>
      <c r="G517" s="27">
        <v>46.900000000000006</v>
      </c>
    </row>
    <row r="518" spans="1:7" x14ac:dyDescent="0.25">
      <c r="A518" s="5">
        <v>51870</v>
      </c>
      <c r="B518" s="5" t="s">
        <v>320</v>
      </c>
      <c r="C518" s="74">
        <v>40413</v>
      </c>
      <c r="D518" s="127" t="s">
        <v>183</v>
      </c>
      <c r="E518" s="127" t="s">
        <v>183</v>
      </c>
      <c r="F518" s="127" t="s">
        <v>183</v>
      </c>
      <c r="G518" s="27">
        <v>47.1</v>
      </c>
    </row>
    <row r="519" spans="1:7" x14ac:dyDescent="0.25">
      <c r="A519" s="5">
        <v>51871</v>
      </c>
      <c r="B519" s="5" t="s">
        <v>321</v>
      </c>
      <c r="C519" s="74">
        <v>40413</v>
      </c>
      <c r="D519" s="127" t="s">
        <v>183</v>
      </c>
      <c r="E519" s="127" t="s">
        <v>183</v>
      </c>
      <c r="F519" s="127" t="s">
        <v>183</v>
      </c>
      <c r="G519" s="26">
        <v>101</v>
      </c>
    </row>
    <row r="520" spans="1:7" x14ac:dyDescent="0.25">
      <c r="A520" s="5">
        <v>51872</v>
      </c>
      <c r="B520" s="5" t="s">
        <v>322</v>
      </c>
      <c r="C520" s="74">
        <v>40413</v>
      </c>
      <c r="D520" s="127" t="s">
        <v>183</v>
      </c>
      <c r="E520" s="127" t="s">
        <v>183</v>
      </c>
      <c r="F520" s="127" t="s">
        <v>183</v>
      </c>
      <c r="G520" s="26">
        <v>253</v>
      </c>
    </row>
    <row r="521" spans="1:7" x14ac:dyDescent="0.25">
      <c r="C521" s="74"/>
      <c r="D521" s="127"/>
      <c r="E521" s="127"/>
      <c r="F521" s="127"/>
      <c r="G521" s="26"/>
    </row>
    <row r="522" spans="1:7" x14ac:dyDescent="0.25">
      <c r="A522" s="5">
        <v>51873</v>
      </c>
      <c r="B522" s="5" t="s">
        <v>387</v>
      </c>
      <c r="C522" s="74">
        <v>40413</v>
      </c>
      <c r="D522" s="127" t="s">
        <v>183</v>
      </c>
      <c r="E522" s="127" t="s">
        <v>183</v>
      </c>
      <c r="F522" s="134">
        <v>1000000</v>
      </c>
      <c r="G522" s="127" t="s">
        <v>183</v>
      </c>
    </row>
    <row r="523" spans="1:7" x14ac:dyDescent="0.25">
      <c r="A523" s="5">
        <v>51874</v>
      </c>
      <c r="B523" s="5" t="s">
        <v>388</v>
      </c>
      <c r="C523" s="74">
        <v>40413</v>
      </c>
      <c r="D523" s="129" t="s">
        <v>183</v>
      </c>
      <c r="E523" s="132">
        <v>95900</v>
      </c>
      <c r="F523" s="127" t="s">
        <v>183</v>
      </c>
      <c r="G523" s="127" t="s">
        <v>183</v>
      </c>
    </row>
    <row r="524" spans="1:7" x14ac:dyDescent="0.25">
      <c r="A524" s="5">
        <v>51875</v>
      </c>
      <c r="B524" s="5" t="s">
        <v>389</v>
      </c>
      <c r="C524" s="74">
        <v>40413</v>
      </c>
      <c r="D524" s="127" t="s">
        <v>183</v>
      </c>
      <c r="E524" s="127" t="s">
        <v>183</v>
      </c>
      <c r="F524" s="127" t="s">
        <v>183</v>
      </c>
      <c r="G524" s="133">
        <v>768000</v>
      </c>
    </row>
    <row r="525" spans="1:7" x14ac:dyDescent="0.25">
      <c r="A525" s="151"/>
      <c r="B525" s="151"/>
      <c r="C525" s="4"/>
      <c r="D525" s="4"/>
      <c r="E525" s="4"/>
      <c r="F525" s="4"/>
      <c r="G525" s="4"/>
    </row>
  </sheetData>
  <mergeCells count="22">
    <mergeCell ref="A509:G509"/>
    <mergeCell ref="A409:G409"/>
    <mergeCell ref="A410:G410"/>
    <mergeCell ref="A455:G455"/>
    <mergeCell ref="A456:G456"/>
    <mergeCell ref="A508:G508"/>
    <mergeCell ref="A357:G357"/>
    <mergeCell ref="A204:G204"/>
    <mergeCell ref="A253:G253"/>
    <mergeCell ref="A303:G303"/>
    <mergeCell ref="A356:G356"/>
    <mergeCell ref="A152:G152"/>
    <mergeCell ref="A203:G203"/>
    <mergeCell ref="A304:G304"/>
    <mergeCell ref="A254:G254"/>
    <mergeCell ref="A1:G1"/>
    <mergeCell ref="A2:G2"/>
    <mergeCell ref="A102:G102"/>
    <mergeCell ref="A151:G151"/>
    <mergeCell ref="A101:G101"/>
    <mergeCell ref="A51:G51"/>
    <mergeCell ref="A52:G52"/>
  </mergeCells>
  <phoneticPr fontId="33" type="noConversion"/>
  <pageMargins left="0.28000000000000003" right="0.24" top="0.75" bottom="0.75" header="0.3" footer="0.3"/>
  <pageSetup scale="95" firstPageNumber="10" orientation="portrait" useFirstPageNumber="1" r:id="rId1"/>
  <headerFooter>
    <oddFooter>&amp;R&amp;P</oddFooter>
  </headerFooter>
  <rowBreaks count="8" manualBreakCount="8">
    <brk id="50" max="16383" man="1"/>
    <brk id="100" max="16383" man="1"/>
    <brk id="150" max="7" man="1"/>
    <brk id="202" max="16383" man="1"/>
    <brk id="252" max="16383" man="1"/>
    <brk id="302" max="16383" man="1"/>
    <brk id="355" max="16383" man="1"/>
    <brk id="45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A2" sqref="A2"/>
    </sheetView>
  </sheetViews>
  <sheetFormatPr defaultRowHeight="12.5" x14ac:dyDescent="0.25"/>
  <cols>
    <col min="2" max="2" width="18.26953125" customWidth="1"/>
    <col min="5" max="5" width="9.54296875" customWidth="1"/>
    <col min="6" max="6" width="11.1796875" customWidth="1"/>
    <col min="7" max="7" width="11" customWidth="1"/>
    <col min="8" max="8" width="9.453125" customWidth="1"/>
    <col min="9" max="9" width="6.81640625" customWidth="1"/>
    <col min="10" max="10" width="7" customWidth="1"/>
    <col min="13" max="13" width="10.1796875" bestFit="1" customWidth="1"/>
    <col min="14" max="14" width="10.7265625" customWidth="1"/>
    <col min="15" max="15" width="11.7265625" customWidth="1"/>
    <col min="16" max="16" width="11.54296875" customWidth="1"/>
    <col min="17" max="17" width="55.7265625" customWidth="1"/>
  </cols>
  <sheetData>
    <row r="1" spans="1:16" ht="15.5" x14ac:dyDescent="0.35">
      <c r="A1" s="2" t="s">
        <v>616</v>
      </c>
      <c r="B1" s="2"/>
      <c r="N1" s="5"/>
      <c r="O1" s="5"/>
      <c r="P1" s="5"/>
    </row>
    <row r="2" spans="1:16" ht="15.5" x14ac:dyDescent="0.35">
      <c r="A2" s="2"/>
      <c r="B2" s="2" t="s">
        <v>600</v>
      </c>
      <c r="M2" s="65"/>
      <c r="N2" s="69"/>
    </row>
    <row r="3" spans="1:16" ht="15.5" x14ac:dyDescent="0.35">
      <c r="A3" s="2"/>
      <c r="B3" s="2"/>
      <c r="N3" s="5"/>
    </row>
    <row r="4" spans="1:16" ht="14.5" x14ac:dyDescent="0.25">
      <c r="A4" s="3" t="s">
        <v>18</v>
      </c>
      <c r="B4" s="3" t="s">
        <v>55</v>
      </c>
      <c r="C4" s="3" t="s">
        <v>10</v>
      </c>
      <c r="D4" s="3" t="s">
        <v>1</v>
      </c>
      <c r="E4" s="3" t="s">
        <v>30</v>
      </c>
      <c r="F4" s="3" t="s">
        <v>31</v>
      </c>
      <c r="G4" s="3" t="s">
        <v>56</v>
      </c>
      <c r="H4" s="3" t="s">
        <v>7</v>
      </c>
      <c r="I4" s="3" t="s">
        <v>57</v>
      </c>
      <c r="J4" s="3" t="s">
        <v>58</v>
      </c>
      <c r="K4" s="3" t="s">
        <v>52</v>
      </c>
      <c r="N4" s="5"/>
    </row>
    <row r="5" spans="1:16" x14ac:dyDescent="0.25">
      <c r="A5" s="4"/>
      <c r="B5" s="4"/>
      <c r="C5" s="4"/>
      <c r="D5" s="4"/>
      <c r="E5" s="4"/>
      <c r="F5" s="4"/>
      <c r="G5" s="4"/>
      <c r="H5" s="4"/>
      <c r="I5" s="4"/>
      <c r="J5" s="16"/>
      <c r="K5" s="4"/>
      <c r="N5" s="5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10"/>
      <c r="K6" s="9"/>
      <c r="N6" s="5"/>
    </row>
    <row r="7" spans="1:16" x14ac:dyDescent="0.25">
      <c r="A7" s="19">
        <v>40388</v>
      </c>
      <c r="B7" s="107" t="s">
        <v>271</v>
      </c>
      <c r="C7" s="3" t="s">
        <v>120</v>
      </c>
      <c r="D7" s="97" t="s">
        <v>131</v>
      </c>
      <c r="E7" s="27">
        <v>19.544415000000001</v>
      </c>
      <c r="F7" s="27">
        <v>19.458759000000001</v>
      </c>
      <c r="G7" s="35">
        <f>ABS(E7-F7)</f>
        <v>8.5656000000000176E-2</v>
      </c>
      <c r="H7" s="27">
        <f>AVERAGE(E7:F7)</f>
        <v>19.501587000000001</v>
      </c>
      <c r="I7" s="7">
        <f>ABS(G7/H7*100)</f>
        <v>0.43922579223937092</v>
      </c>
      <c r="J7" s="3" t="s">
        <v>21</v>
      </c>
      <c r="K7" s="37" t="s">
        <v>123</v>
      </c>
      <c r="N7" s="12"/>
      <c r="P7" s="9"/>
    </row>
    <row r="8" spans="1:16" ht="13.5" customHeight="1" x14ac:dyDescent="0.25">
      <c r="A8" s="19">
        <v>40388</v>
      </c>
      <c r="B8" s="107" t="s">
        <v>271</v>
      </c>
      <c r="C8" s="3" t="s">
        <v>120</v>
      </c>
      <c r="D8" s="3" t="s">
        <v>101</v>
      </c>
      <c r="E8" s="26">
        <v>154.39963900000001</v>
      </c>
      <c r="F8" s="26">
        <v>152.504425</v>
      </c>
      <c r="G8" s="14">
        <f>ABS(E8-F8)</f>
        <v>1.8952140000000099</v>
      </c>
      <c r="H8" s="26">
        <f>AVERAGE(E8:F8)</f>
        <v>153.452032</v>
      </c>
      <c r="I8" s="7">
        <f>ABS(G8/H8*100)</f>
        <v>1.2350530490205629</v>
      </c>
      <c r="J8" s="3" t="s">
        <v>21</v>
      </c>
      <c r="K8" s="37" t="s">
        <v>123</v>
      </c>
    </row>
    <row r="9" spans="1:16" ht="12" customHeight="1" x14ac:dyDescent="0.25">
      <c r="A9" s="19">
        <v>40388</v>
      </c>
      <c r="B9" s="107" t="s">
        <v>271</v>
      </c>
      <c r="C9" s="3" t="s">
        <v>120</v>
      </c>
      <c r="D9" s="3" t="s">
        <v>100</v>
      </c>
      <c r="E9" s="28">
        <v>5.9206659999999998</v>
      </c>
      <c r="F9" s="28">
        <v>5.9398249999999999</v>
      </c>
      <c r="G9" s="35">
        <f>ABS(E9-F9)</f>
        <v>1.9159000000000148E-2</v>
      </c>
      <c r="H9" s="28">
        <f>AVERAGE(E9:F9)</f>
        <v>5.9302454999999998</v>
      </c>
      <c r="I9" s="7">
        <f>ABS(G9/H9*100)</f>
        <v>0.32307262827483529</v>
      </c>
      <c r="J9" s="3" t="s">
        <v>21</v>
      </c>
      <c r="K9" s="37" t="s">
        <v>123</v>
      </c>
      <c r="M9" s="65"/>
    </row>
    <row r="10" spans="1:16" ht="12" customHeight="1" x14ac:dyDescent="0.25">
      <c r="C10" s="3"/>
    </row>
    <row r="11" spans="1:16" ht="12" customHeight="1" x14ac:dyDescent="0.25">
      <c r="A11" s="19">
        <v>40388</v>
      </c>
      <c r="B11" s="98" t="s">
        <v>272</v>
      </c>
      <c r="C11" s="3" t="s">
        <v>120</v>
      </c>
      <c r="D11" s="97" t="s">
        <v>131</v>
      </c>
      <c r="E11" s="27">
        <v>19.499769000000001</v>
      </c>
      <c r="F11" s="27">
        <v>19.258412</v>
      </c>
      <c r="G11" s="14">
        <f>ABS(E11-F11)</f>
        <v>0.24135700000000071</v>
      </c>
      <c r="H11" s="27">
        <f>AVERAGE(E11:F11)</f>
        <v>19.3790905</v>
      </c>
      <c r="I11" s="7">
        <f>ABS(G11/H11*100)</f>
        <v>1.2454506056411714</v>
      </c>
      <c r="J11" s="3" t="s">
        <v>21</v>
      </c>
      <c r="K11" s="37" t="s">
        <v>123</v>
      </c>
    </row>
    <row r="12" spans="1:16" ht="12" customHeight="1" x14ac:dyDescent="0.25">
      <c r="A12" s="19">
        <v>40388</v>
      </c>
      <c r="B12" s="98" t="s">
        <v>272</v>
      </c>
      <c r="C12" s="3" t="s">
        <v>120</v>
      </c>
      <c r="D12" s="3" t="s">
        <v>101</v>
      </c>
      <c r="E12" s="26">
        <v>155.36710299999999</v>
      </c>
      <c r="F12" s="26">
        <v>154.13966600000001</v>
      </c>
      <c r="G12" s="14">
        <f>ABS(E12-F12)</f>
        <v>1.2274369999999806</v>
      </c>
      <c r="H12" s="26">
        <f>AVERAGE(E12:F12)</f>
        <v>154.75338449999998</v>
      </c>
      <c r="I12" s="7">
        <f>ABS(G12/H12*100)</f>
        <v>0.79315680491626395</v>
      </c>
      <c r="J12" s="3" t="s">
        <v>21</v>
      </c>
      <c r="K12" s="37" t="s">
        <v>123</v>
      </c>
    </row>
    <row r="13" spans="1:16" ht="12" customHeight="1" x14ac:dyDescent="0.25">
      <c r="A13" s="19">
        <v>40388</v>
      </c>
      <c r="B13" s="98" t="s">
        <v>272</v>
      </c>
      <c r="C13" s="3" t="s">
        <v>120</v>
      </c>
      <c r="D13" s="3" t="s">
        <v>100</v>
      </c>
      <c r="E13" s="28">
        <v>5.8845679999999998</v>
      </c>
      <c r="F13" s="28">
        <v>5.9543970000000002</v>
      </c>
      <c r="G13" s="35">
        <f>ABS(E13-F13)</f>
        <v>6.9829000000000363E-2</v>
      </c>
      <c r="H13" s="28">
        <f>AVERAGE(E13:F13)</f>
        <v>5.9194825</v>
      </c>
      <c r="I13" s="7">
        <f>ABS(G13/H13*100)</f>
        <v>1.179647038402434</v>
      </c>
      <c r="J13" s="3" t="s">
        <v>21</v>
      </c>
      <c r="K13" s="37" t="s">
        <v>123</v>
      </c>
    </row>
    <row r="14" spans="1:16" ht="12" customHeight="1" x14ac:dyDescent="0.25">
      <c r="A14" s="19"/>
      <c r="B14" s="87"/>
      <c r="C14" s="3"/>
      <c r="D14" s="3"/>
      <c r="E14" s="27"/>
      <c r="F14" s="27"/>
      <c r="G14" s="14"/>
      <c r="H14" s="27"/>
      <c r="I14" s="7"/>
      <c r="J14" s="3"/>
      <c r="K14" s="37"/>
      <c r="M14" s="65"/>
    </row>
    <row r="15" spans="1:16" ht="12" customHeight="1" x14ac:dyDescent="0.25">
      <c r="A15" s="19">
        <v>40388</v>
      </c>
      <c r="B15" s="98" t="s">
        <v>273</v>
      </c>
      <c r="C15" s="3" t="s">
        <v>120</v>
      </c>
      <c r="D15" s="97" t="s">
        <v>131</v>
      </c>
      <c r="E15" s="27">
        <v>18.767686000000001</v>
      </c>
      <c r="F15" s="27">
        <v>18.737431000000001</v>
      </c>
      <c r="G15" s="14">
        <f>ABS(E15-F15)</f>
        <v>3.0255000000000365E-2</v>
      </c>
      <c r="H15" s="27">
        <f>AVERAGE(E15:F15)</f>
        <v>18.752558499999999</v>
      </c>
      <c r="I15" s="7">
        <f>ABS(G15/H15*100)</f>
        <v>0.16133798489416987</v>
      </c>
      <c r="J15" s="3" t="s">
        <v>21</v>
      </c>
      <c r="K15" s="37" t="s">
        <v>123</v>
      </c>
    </row>
    <row r="16" spans="1:16" ht="12" customHeight="1" x14ac:dyDescent="0.25">
      <c r="A16" s="19">
        <v>40388</v>
      </c>
      <c r="B16" s="98" t="s">
        <v>273</v>
      </c>
      <c r="C16" s="3" t="s">
        <v>120</v>
      </c>
      <c r="D16" s="3" t="s">
        <v>101</v>
      </c>
      <c r="E16" s="26">
        <v>155.962143</v>
      </c>
      <c r="F16" s="26">
        <v>155.68561700000001</v>
      </c>
      <c r="G16" s="14">
        <f>ABS(E16-F16)</f>
        <v>0.27652599999998984</v>
      </c>
      <c r="H16" s="26">
        <f>AVERAGE(E16:F16)</f>
        <v>155.82388</v>
      </c>
      <c r="I16" s="7">
        <f>ABS(G16/H16*100)</f>
        <v>0.17746060488289075</v>
      </c>
      <c r="J16" s="3" t="s">
        <v>21</v>
      </c>
      <c r="K16" s="37" t="s">
        <v>123</v>
      </c>
    </row>
    <row r="17" spans="1:11" ht="12" customHeight="1" x14ac:dyDescent="0.25">
      <c r="A17" s="19">
        <v>40388</v>
      </c>
      <c r="B17" s="98" t="s">
        <v>273</v>
      </c>
      <c r="C17" s="3" t="s">
        <v>120</v>
      </c>
      <c r="D17" s="3" t="s">
        <v>100</v>
      </c>
      <c r="E17" s="28">
        <v>5.7395990000000001</v>
      </c>
      <c r="F17" s="28">
        <v>5.7375579999999999</v>
      </c>
      <c r="G17" s="35">
        <f>ABS(E17-F17)</f>
        <v>2.0410000000001816E-3</v>
      </c>
      <c r="H17" s="28">
        <f>AVERAGE(E17:F17)</f>
        <v>5.7385785</v>
      </c>
      <c r="I17" s="7">
        <f>ABS(G17/H17*100)</f>
        <v>3.5566299215043964E-2</v>
      </c>
      <c r="J17" s="3" t="s">
        <v>21</v>
      </c>
      <c r="K17" s="37" t="s">
        <v>123</v>
      </c>
    </row>
    <row r="18" spans="1:11" ht="12" customHeight="1" x14ac:dyDescent="0.25">
      <c r="A18" s="19"/>
      <c r="B18" s="87"/>
      <c r="C18" s="3"/>
      <c r="D18" s="3"/>
      <c r="E18" s="28"/>
      <c r="F18" s="28"/>
      <c r="G18" s="14"/>
      <c r="H18" s="28"/>
      <c r="I18" s="7"/>
      <c r="J18" s="3"/>
      <c r="K18" s="37"/>
    </row>
    <row r="19" spans="1:11" ht="12" customHeight="1" x14ac:dyDescent="0.25">
      <c r="A19" s="19">
        <v>40388</v>
      </c>
      <c r="B19" s="98" t="s">
        <v>274</v>
      </c>
      <c r="C19" s="3" t="s">
        <v>120</v>
      </c>
      <c r="D19" s="97" t="s">
        <v>131</v>
      </c>
      <c r="E19" s="27">
        <v>19.199607</v>
      </c>
      <c r="F19" s="27">
        <v>19.296082999999999</v>
      </c>
      <c r="G19" s="14">
        <f>ABS(E19-F19)</f>
        <v>9.6475999999999118E-2</v>
      </c>
      <c r="H19" s="27">
        <f>AVERAGE(E19:F19)</f>
        <v>19.247844999999998</v>
      </c>
      <c r="I19" s="7">
        <f>ABS(G19/H19*100)</f>
        <v>0.50123013771151592</v>
      </c>
      <c r="J19" s="3" t="s">
        <v>21</v>
      </c>
      <c r="K19" s="37" t="s">
        <v>123</v>
      </c>
    </row>
    <row r="20" spans="1:11" x14ac:dyDescent="0.25">
      <c r="A20" s="19">
        <v>40388</v>
      </c>
      <c r="B20" s="98" t="s">
        <v>274</v>
      </c>
      <c r="C20" s="3" t="s">
        <v>120</v>
      </c>
      <c r="D20" s="3" t="s">
        <v>101</v>
      </c>
      <c r="E20" s="26">
        <v>151.99238600000001</v>
      </c>
      <c r="F20" s="26">
        <v>152.986279</v>
      </c>
      <c r="G20" s="14">
        <f>ABS(E20-F20)</f>
        <v>0.9938929999999857</v>
      </c>
      <c r="H20" s="26">
        <f>AVERAGE(E20:F20)</f>
        <v>152.48933249999999</v>
      </c>
      <c r="I20" s="7">
        <f>ABS(G20/H20*100)</f>
        <v>0.65177870720890319</v>
      </c>
      <c r="J20" s="3" t="s">
        <v>21</v>
      </c>
      <c r="K20" s="37" t="s">
        <v>123</v>
      </c>
    </row>
    <row r="21" spans="1:11" x14ac:dyDescent="0.25">
      <c r="A21" s="19">
        <v>40388</v>
      </c>
      <c r="B21" s="98" t="s">
        <v>274</v>
      </c>
      <c r="C21" s="3" t="s">
        <v>120</v>
      </c>
      <c r="D21" s="3" t="s">
        <v>100</v>
      </c>
      <c r="E21" s="28">
        <v>6.4206529999999997</v>
      </c>
      <c r="F21" s="28">
        <v>6.5155390000000004</v>
      </c>
      <c r="G21" s="35">
        <f>ABS(E21-F21)</f>
        <v>9.4886000000000692E-2</v>
      </c>
      <c r="H21" s="28">
        <f>AVERAGE(E21:F21)</f>
        <v>6.4680960000000001</v>
      </c>
      <c r="I21" s="7">
        <f>ABS(G21/H21*100)</f>
        <v>1.4669850292883824</v>
      </c>
      <c r="J21" s="3" t="s">
        <v>21</v>
      </c>
      <c r="K21" s="37" t="s">
        <v>123</v>
      </c>
    </row>
    <row r="22" spans="1:11" x14ac:dyDescent="0.25">
      <c r="A22" s="19"/>
      <c r="B22" s="87"/>
      <c r="C22" s="3"/>
      <c r="D22" s="3"/>
      <c r="E22" s="27"/>
      <c r="F22" s="27"/>
      <c r="G22" s="35"/>
      <c r="H22" s="27"/>
      <c r="I22" s="7"/>
      <c r="J22" s="3"/>
      <c r="K22" s="37"/>
    </row>
    <row r="23" spans="1:11" x14ac:dyDescent="0.25">
      <c r="A23" s="19">
        <v>40393</v>
      </c>
      <c r="B23" s="98" t="s">
        <v>282</v>
      </c>
      <c r="C23" s="3" t="s">
        <v>120</v>
      </c>
      <c r="D23" s="3" t="s">
        <v>131</v>
      </c>
      <c r="E23" s="27">
        <v>19.659137000000001</v>
      </c>
      <c r="F23" s="27">
        <v>19.589393000000001</v>
      </c>
      <c r="G23" s="35">
        <f>ABS(E23-F23)</f>
        <v>6.9744000000000028E-2</v>
      </c>
      <c r="H23" s="27">
        <f>AVERAGE(E23:F23)</f>
        <v>19.624265000000001</v>
      </c>
      <c r="I23" s="7">
        <f>ABS(G23/H23*100)</f>
        <v>0.35539674989101516</v>
      </c>
      <c r="J23" s="3" t="s">
        <v>21</v>
      </c>
      <c r="K23" s="37" t="s">
        <v>123</v>
      </c>
    </row>
    <row r="24" spans="1:11" x14ac:dyDescent="0.25">
      <c r="A24" s="19">
        <v>40393</v>
      </c>
      <c r="B24" s="98" t="s">
        <v>282</v>
      </c>
      <c r="C24" s="3" t="s">
        <v>120</v>
      </c>
      <c r="D24" s="97" t="s">
        <v>101</v>
      </c>
      <c r="E24" s="26">
        <v>153.78329199999999</v>
      </c>
      <c r="F24" s="26">
        <v>153.19446500000001</v>
      </c>
      <c r="G24" s="14">
        <f>ABS(E24-F24)</f>
        <v>0.58882699999998067</v>
      </c>
      <c r="H24" s="26">
        <f>AVERAGE(E24:F24)</f>
        <v>153.4888785</v>
      </c>
      <c r="I24" s="7">
        <f>ABS(G24/H24*100)</f>
        <v>0.38362844640889127</v>
      </c>
      <c r="J24" s="3" t="s">
        <v>21</v>
      </c>
      <c r="K24" s="37" t="s">
        <v>123</v>
      </c>
    </row>
    <row r="25" spans="1:11" x14ac:dyDescent="0.25">
      <c r="A25" s="19">
        <v>40393</v>
      </c>
      <c r="B25" s="98" t="s">
        <v>282</v>
      </c>
      <c r="C25" s="3" t="s">
        <v>120</v>
      </c>
      <c r="D25" s="97" t="s">
        <v>100</v>
      </c>
      <c r="E25" s="28">
        <v>5.8971559999999998</v>
      </c>
      <c r="F25" s="28">
        <v>5.9292769999999999</v>
      </c>
      <c r="G25" s="35">
        <f>ABS(E25-F25)</f>
        <v>3.2121000000000066E-2</v>
      </c>
      <c r="H25" s="28">
        <f>AVERAGE(E25:F25)</f>
        <v>5.9132164999999999</v>
      </c>
      <c r="I25" s="7">
        <f>ABS(G25/H25*100)</f>
        <v>0.54320689932459043</v>
      </c>
      <c r="J25" s="3" t="s">
        <v>21</v>
      </c>
      <c r="K25" s="37" t="s">
        <v>123</v>
      </c>
    </row>
    <row r="26" spans="1:11" x14ac:dyDescent="0.25">
      <c r="A26" s="19">
        <v>40393</v>
      </c>
      <c r="B26" s="98" t="s">
        <v>282</v>
      </c>
      <c r="C26" s="3" t="s">
        <v>120</v>
      </c>
      <c r="D26" s="97" t="s">
        <v>124</v>
      </c>
      <c r="E26" s="27">
        <v>19.789552</v>
      </c>
      <c r="F26" s="27">
        <v>19.778469999999999</v>
      </c>
      <c r="G26" s="35">
        <f>ABS(E26-F26)</f>
        <v>1.1082000000001813E-2</v>
      </c>
      <c r="H26" s="27">
        <f>AVERAGE(E26:F26)</f>
        <v>19.784011</v>
      </c>
      <c r="I26" s="7">
        <f>ABS(G26/H26*100)</f>
        <v>5.6014930440555319E-2</v>
      </c>
      <c r="J26" s="3" t="s">
        <v>21</v>
      </c>
      <c r="K26" s="37" t="s">
        <v>123</v>
      </c>
    </row>
    <row r="27" spans="1:11" x14ac:dyDescent="0.25">
      <c r="A27" s="19"/>
      <c r="B27" s="87"/>
      <c r="C27" s="3"/>
      <c r="D27" s="3"/>
      <c r="E27" s="27"/>
      <c r="F27" s="27"/>
      <c r="G27" s="35"/>
      <c r="H27" s="27"/>
      <c r="I27" s="7"/>
      <c r="J27" s="3"/>
      <c r="K27" s="37"/>
    </row>
    <row r="28" spans="1:11" x14ac:dyDescent="0.25">
      <c r="A28" s="19">
        <v>40393</v>
      </c>
      <c r="B28" s="98" t="s">
        <v>283</v>
      </c>
      <c r="C28" s="3" t="s">
        <v>120</v>
      </c>
      <c r="D28" s="97" t="s">
        <v>131</v>
      </c>
      <c r="E28" s="27">
        <v>18.836320000000001</v>
      </c>
      <c r="F28" s="27">
        <v>18.773368000000001</v>
      </c>
      <c r="G28" s="35">
        <f>ABS(E28-F28)</f>
        <v>6.2951999999999231E-2</v>
      </c>
      <c r="H28" s="27">
        <f>AVERAGE(E28:F28)</f>
        <v>18.804844000000003</v>
      </c>
      <c r="I28" s="7">
        <f>ABS(G28/H28*100)</f>
        <v>0.33476480847168538</v>
      </c>
      <c r="J28" s="3" t="s">
        <v>21</v>
      </c>
      <c r="K28" s="37" t="s">
        <v>123</v>
      </c>
    </row>
    <row r="29" spans="1:11" x14ac:dyDescent="0.25">
      <c r="A29" s="19">
        <v>40393</v>
      </c>
      <c r="B29" s="98" t="s">
        <v>283</v>
      </c>
      <c r="C29" s="3" t="s">
        <v>120</v>
      </c>
      <c r="D29" s="3" t="s">
        <v>101</v>
      </c>
      <c r="E29" s="26">
        <v>150.072068</v>
      </c>
      <c r="F29" s="26">
        <v>148.335441</v>
      </c>
      <c r="G29" s="14">
        <f>ABS(E29-F29)</f>
        <v>1.7366269999999986</v>
      </c>
      <c r="H29" s="26">
        <f>AVERAGE(E29:F29)</f>
        <v>149.2037545</v>
      </c>
      <c r="I29" s="7">
        <f>ABS(G29/H29*100)</f>
        <v>1.1639298259079656</v>
      </c>
      <c r="J29" s="3" t="s">
        <v>21</v>
      </c>
      <c r="K29" s="37" t="s">
        <v>123</v>
      </c>
    </row>
    <row r="30" spans="1:11" x14ac:dyDescent="0.25">
      <c r="A30" s="19">
        <v>40393</v>
      </c>
      <c r="B30" s="98" t="s">
        <v>283</v>
      </c>
      <c r="C30" s="3" t="s">
        <v>120</v>
      </c>
      <c r="D30" s="3" t="s">
        <v>100</v>
      </c>
      <c r="E30" s="28">
        <v>5.9003829999999997</v>
      </c>
      <c r="F30" s="28">
        <v>5.9182620000000004</v>
      </c>
      <c r="G30" s="35">
        <f>ABS(E30-F30)</f>
        <v>1.7879000000000644E-2</v>
      </c>
      <c r="H30" s="28">
        <f>AVERAGE(E30:F30)</f>
        <v>5.9093225</v>
      </c>
      <c r="I30" s="7">
        <f>ABS(G30/H30*100)</f>
        <v>0.30255583444634548</v>
      </c>
      <c r="J30" s="3" t="s">
        <v>21</v>
      </c>
      <c r="K30" s="37" t="s">
        <v>123</v>
      </c>
    </row>
    <row r="31" spans="1:11" x14ac:dyDescent="0.25">
      <c r="A31" s="19">
        <v>40393</v>
      </c>
      <c r="B31" s="98" t="s">
        <v>283</v>
      </c>
      <c r="C31" s="3" t="s">
        <v>120</v>
      </c>
      <c r="D31" s="3" t="s">
        <v>124</v>
      </c>
      <c r="E31" s="27">
        <v>19.189015000000001</v>
      </c>
      <c r="F31" s="27">
        <v>19.237466999999999</v>
      </c>
      <c r="G31" s="35">
        <f>ABS(E31-F31)</f>
        <v>4.8451999999997497E-2</v>
      </c>
      <c r="H31" s="27">
        <f>AVERAGE(E31:F31)</f>
        <v>19.213241</v>
      </c>
      <c r="I31" s="7">
        <f>ABS(G31/H31*100)</f>
        <v>0.25218025423195128</v>
      </c>
      <c r="J31" s="3" t="s">
        <v>21</v>
      </c>
      <c r="K31" s="37" t="s">
        <v>123</v>
      </c>
    </row>
    <row r="32" spans="1:11" x14ac:dyDescent="0.25">
      <c r="A32" s="4"/>
      <c r="B32" s="4"/>
      <c r="C32" s="4"/>
      <c r="D32" s="4"/>
      <c r="E32" s="38"/>
      <c r="F32" s="38"/>
      <c r="G32" s="39"/>
      <c r="H32" s="57"/>
      <c r="I32" s="40"/>
      <c r="J32" s="16"/>
      <c r="K32" s="41"/>
    </row>
    <row r="33" spans="1:11" x14ac:dyDescent="0.25">
      <c r="E33" s="29"/>
      <c r="F33" s="29"/>
      <c r="G33" s="42"/>
      <c r="H33" s="58"/>
      <c r="I33" s="43"/>
      <c r="J33" s="10"/>
      <c r="K33" s="44"/>
    </row>
    <row r="34" spans="1:11" ht="14.5" x14ac:dyDescent="0.25">
      <c r="A34" s="13" t="s">
        <v>59</v>
      </c>
      <c r="B34" s="13"/>
      <c r="E34" s="6"/>
      <c r="F34" s="6"/>
      <c r="G34" s="15"/>
      <c r="H34" s="45"/>
      <c r="I34" s="46"/>
      <c r="J34" s="3"/>
      <c r="K34" s="37"/>
    </row>
    <row r="35" spans="1:11" x14ac:dyDescent="0.25">
      <c r="B35" s="37" t="s">
        <v>60</v>
      </c>
      <c r="E35" s="6"/>
      <c r="F35" s="6"/>
      <c r="G35" s="59"/>
      <c r="H35" s="45"/>
      <c r="I35" s="60"/>
      <c r="J35" s="3"/>
      <c r="K35" s="37"/>
    </row>
    <row r="36" spans="1:11" ht="14.5" x14ac:dyDescent="0.25">
      <c r="A36" s="13" t="s">
        <v>61</v>
      </c>
      <c r="B36" s="13"/>
    </row>
    <row r="37" spans="1:11" ht="14.5" x14ac:dyDescent="0.25">
      <c r="A37" s="13" t="s">
        <v>62</v>
      </c>
      <c r="B37" s="13"/>
    </row>
    <row r="38" spans="1:11" ht="14.5" x14ac:dyDescent="0.25">
      <c r="A38" s="13" t="s">
        <v>92</v>
      </c>
      <c r="B38" s="13"/>
    </row>
    <row r="39" spans="1:11" x14ac:dyDescent="0.25">
      <c r="C39" s="37"/>
    </row>
    <row r="40" spans="1:11" ht="14.5" x14ac:dyDescent="0.25">
      <c r="A40" s="13" t="s">
        <v>0</v>
      </c>
      <c r="B40" s="13"/>
    </row>
  </sheetData>
  <phoneticPr fontId="0" type="noConversion"/>
  <pageMargins left="0.98" right="0.86" top="0.99" bottom="0.18" header="0.52" footer="0.23"/>
  <pageSetup firstPageNumber="38" orientation="landscape" useFirstPageNumber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>
      <selection activeCell="A2" sqref="A2"/>
    </sheetView>
  </sheetViews>
  <sheetFormatPr defaultRowHeight="12.5" x14ac:dyDescent="0.25"/>
  <cols>
    <col min="2" max="2" width="18.26953125" customWidth="1"/>
    <col min="5" max="5" width="9.54296875" customWidth="1"/>
    <col min="6" max="6" width="11.1796875" customWidth="1"/>
    <col min="7" max="7" width="11" customWidth="1"/>
    <col min="8" max="8" width="9.453125" customWidth="1"/>
    <col min="9" max="9" width="6.81640625" customWidth="1"/>
    <col min="10" max="10" width="7" customWidth="1"/>
    <col min="13" max="13" width="10.1796875" bestFit="1" customWidth="1"/>
    <col min="14" max="14" width="10.7265625" customWidth="1"/>
    <col min="15" max="15" width="11.7265625" customWidth="1"/>
    <col min="16" max="16" width="11.54296875" customWidth="1"/>
    <col min="17" max="17" width="43.7265625" customWidth="1"/>
  </cols>
  <sheetData>
    <row r="1" spans="1:14" ht="15.5" x14ac:dyDescent="0.35">
      <c r="A1" s="2" t="s">
        <v>616</v>
      </c>
      <c r="B1" s="2"/>
      <c r="N1" s="5"/>
    </row>
    <row r="2" spans="1:14" ht="15.5" x14ac:dyDescent="0.35">
      <c r="A2" s="2"/>
      <c r="B2" s="2" t="s">
        <v>600</v>
      </c>
      <c r="M2" s="65"/>
      <c r="N2" s="69"/>
    </row>
    <row r="3" spans="1:14" ht="15.5" x14ac:dyDescent="0.35">
      <c r="A3" s="2"/>
      <c r="B3" s="2"/>
      <c r="N3" s="5"/>
    </row>
    <row r="4" spans="1:14" ht="14.5" x14ac:dyDescent="0.25">
      <c r="A4" s="3" t="s">
        <v>18</v>
      </c>
      <c r="B4" s="3" t="s">
        <v>55</v>
      </c>
      <c r="C4" s="3" t="s">
        <v>10</v>
      </c>
      <c r="D4" s="3" t="s">
        <v>1</v>
      </c>
      <c r="E4" s="3" t="s">
        <v>30</v>
      </c>
      <c r="F4" s="3" t="s">
        <v>31</v>
      </c>
      <c r="G4" s="3" t="s">
        <v>56</v>
      </c>
      <c r="H4" s="3" t="s">
        <v>7</v>
      </c>
      <c r="I4" s="3" t="s">
        <v>57</v>
      </c>
      <c r="J4" s="3" t="s">
        <v>58</v>
      </c>
      <c r="K4" s="3" t="s">
        <v>52</v>
      </c>
      <c r="N4" s="5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16"/>
      <c r="K5" s="4"/>
      <c r="N5" s="5"/>
    </row>
    <row r="6" spans="1:14" x14ac:dyDescent="0.25">
      <c r="A6" s="9"/>
      <c r="B6" s="9"/>
      <c r="C6" s="9"/>
      <c r="D6" s="9"/>
      <c r="E6" s="9"/>
      <c r="F6" s="9"/>
      <c r="G6" s="9"/>
      <c r="H6" s="9"/>
      <c r="I6" s="9"/>
      <c r="J6" s="10"/>
      <c r="K6" s="9"/>
      <c r="N6" s="5"/>
    </row>
    <row r="7" spans="1:14" x14ac:dyDescent="0.25">
      <c r="A7" s="19">
        <v>40393</v>
      </c>
      <c r="B7" s="98" t="s">
        <v>284</v>
      </c>
      <c r="C7" s="3" t="s">
        <v>120</v>
      </c>
      <c r="D7" s="3" t="s">
        <v>131</v>
      </c>
      <c r="E7" s="27">
        <v>19.769176000000002</v>
      </c>
      <c r="F7" s="27">
        <v>19.742806000000002</v>
      </c>
      <c r="G7" s="35">
        <f>ABS(E7-F7)</f>
        <v>2.6370000000000005E-2</v>
      </c>
      <c r="H7" s="27">
        <f>AVERAGE(E7:F7)</f>
        <v>19.755991000000002</v>
      </c>
      <c r="I7" s="7">
        <f>ABS(G7/H7*100)</f>
        <v>0.13347849773772424</v>
      </c>
      <c r="J7" s="3" t="s">
        <v>21</v>
      </c>
      <c r="K7" s="37" t="s">
        <v>123</v>
      </c>
      <c r="N7" s="12"/>
    </row>
    <row r="8" spans="1:14" ht="13.5" customHeight="1" x14ac:dyDescent="0.25">
      <c r="A8" s="19">
        <v>40393</v>
      </c>
      <c r="B8" s="98" t="s">
        <v>284</v>
      </c>
      <c r="C8" s="3" t="s">
        <v>120</v>
      </c>
      <c r="D8" s="97" t="s">
        <v>101</v>
      </c>
      <c r="E8" s="26">
        <v>153.80511899999999</v>
      </c>
      <c r="F8" s="26">
        <v>154.73315700000001</v>
      </c>
      <c r="G8" s="14">
        <f>ABS(E8-F8)</f>
        <v>0.92803800000001502</v>
      </c>
      <c r="H8" s="26">
        <f>AVERAGE(E8:F8)</f>
        <v>154.269138</v>
      </c>
      <c r="I8" s="7">
        <f>ABS(G8/H8*100)</f>
        <v>0.60157074320335868</v>
      </c>
      <c r="J8" s="3" t="s">
        <v>21</v>
      </c>
      <c r="K8" s="37" t="s">
        <v>123</v>
      </c>
    </row>
    <row r="9" spans="1:14" ht="12" customHeight="1" x14ac:dyDescent="0.25">
      <c r="A9" s="19">
        <v>40393</v>
      </c>
      <c r="B9" s="98" t="s">
        <v>284</v>
      </c>
      <c r="C9" s="3" t="s">
        <v>120</v>
      </c>
      <c r="D9" s="97" t="s">
        <v>100</v>
      </c>
      <c r="E9" s="28">
        <v>5.998043</v>
      </c>
      <c r="F9" s="28">
        <v>6.064349</v>
      </c>
      <c r="G9" s="35">
        <f>ABS(E9-F9)</f>
        <v>6.6305999999999976E-2</v>
      </c>
      <c r="H9" s="28">
        <f>AVERAGE(E9:F9)</f>
        <v>6.0311959999999996</v>
      </c>
      <c r="I9" s="7">
        <f>ABS(G9/H9*100)</f>
        <v>1.099383936453068</v>
      </c>
      <c r="J9" s="3" t="s">
        <v>21</v>
      </c>
      <c r="K9" s="37" t="s">
        <v>123</v>
      </c>
      <c r="M9" s="65"/>
    </row>
    <row r="10" spans="1:14" ht="12" customHeight="1" x14ac:dyDescent="0.25">
      <c r="A10" s="19">
        <v>40393</v>
      </c>
      <c r="B10" s="98" t="s">
        <v>284</v>
      </c>
      <c r="C10" s="3" t="s">
        <v>120</v>
      </c>
      <c r="D10" s="97" t="s">
        <v>124</v>
      </c>
      <c r="E10" s="27">
        <v>19.753701</v>
      </c>
      <c r="F10" s="27">
        <v>19.826129999999999</v>
      </c>
      <c r="G10" s="35">
        <f>ABS(E10-F10)</f>
        <v>7.2428999999999633E-2</v>
      </c>
      <c r="H10" s="27">
        <f>AVERAGE(E10:F10)</f>
        <v>19.789915499999999</v>
      </c>
      <c r="I10" s="7">
        <f>ABS(G10/H10*100)</f>
        <v>0.36598943537681927</v>
      </c>
      <c r="J10" s="3" t="s">
        <v>21</v>
      </c>
      <c r="K10" s="37" t="s">
        <v>123</v>
      </c>
    </row>
    <row r="11" spans="1:14" ht="12" customHeight="1" x14ac:dyDescent="0.25">
      <c r="A11" s="19"/>
      <c r="B11" s="87"/>
      <c r="C11" s="3"/>
      <c r="D11" s="3"/>
      <c r="E11" s="27"/>
      <c r="F11" s="27"/>
      <c r="G11" s="35"/>
      <c r="H11" s="27"/>
      <c r="I11" s="7"/>
      <c r="J11" s="3"/>
      <c r="K11" s="37"/>
    </row>
    <row r="12" spans="1:14" ht="12" customHeight="1" x14ac:dyDescent="0.25">
      <c r="A12" s="19">
        <v>40393</v>
      </c>
      <c r="B12" s="98" t="s">
        <v>285</v>
      </c>
      <c r="C12" s="3" t="s">
        <v>120</v>
      </c>
      <c r="D12" s="97" t="s">
        <v>131</v>
      </c>
      <c r="E12" s="27">
        <v>20.055365999999999</v>
      </c>
      <c r="F12" s="27">
        <v>20.116537999999998</v>
      </c>
      <c r="G12" s="14">
        <f>ABS(E12-F12)</f>
        <v>6.1171999999999116E-2</v>
      </c>
      <c r="H12" s="27">
        <f>AVERAGE(E12:F12)</f>
        <v>20.085951999999999</v>
      </c>
      <c r="I12" s="7">
        <f>ABS(G12/H12*100)</f>
        <v>0.30455116093077944</v>
      </c>
      <c r="J12" s="3" t="s">
        <v>21</v>
      </c>
      <c r="K12" s="37" t="s">
        <v>123</v>
      </c>
    </row>
    <row r="13" spans="1:14" ht="12" customHeight="1" x14ac:dyDescent="0.25">
      <c r="A13" s="19">
        <v>40393</v>
      </c>
      <c r="B13" s="98" t="s">
        <v>285</v>
      </c>
      <c r="C13" s="3" t="s">
        <v>120</v>
      </c>
      <c r="D13" s="3" t="s">
        <v>101</v>
      </c>
      <c r="E13" s="26">
        <v>157.60118299999999</v>
      </c>
      <c r="F13" s="26">
        <v>158.92954599999999</v>
      </c>
      <c r="G13" s="14">
        <f>ABS(E13-F13)</f>
        <v>1.328362999999996</v>
      </c>
      <c r="H13" s="26">
        <f>AVERAGE(E13:F13)</f>
        <v>158.26536449999998</v>
      </c>
      <c r="I13" s="7">
        <f>ABS(G13/H13*100)</f>
        <v>0.83932640865335784</v>
      </c>
      <c r="J13" s="3" t="s">
        <v>21</v>
      </c>
      <c r="K13" s="37" t="s">
        <v>123</v>
      </c>
    </row>
    <row r="14" spans="1:14" ht="12" customHeight="1" x14ac:dyDescent="0.25">
      <c r="A14" s="19">
        <v>40393</v>
      </c>
      <c r="B14" s="98" t="s">
        <v>285</v>
      </c>
      <c r="C14" s="3" t="s">
        <v>120</v>
      </c>
      <c r="D14" s="3" t="s">
        <v>100</v>
      </c>
      <c r="E14" s="28">
        <v>5.8269299999999999</v>
      </c>
      <c r="F14" s="28">
        <v>5.8392739999999996</v>
      </c>
      <c r="G14" s="35">
        <f>ABS(E14-F14)</f>
        <v>1.2343999999999689E-2</v>
      </c>
      <c r="H14" s="28">
        <f>AVERAGE(E14:F14)</f>
        <v>5.8331020000000002</v>
      </c>
      <c r="I14" s="7">
        <f>ABS(G14/H14*100)</f>
        <v>0.21161982080888844</v>
      </c>
      <c r="J14" s="3" t="s">
        <v>21</v>
      </c>
      <c r="K14" s="37" t="s">
        <v>123</v>
      </c>
      <c r="M14" s="65"/>
    </row>
    <row r="15" spans="1:14" ht="12" customHeight="1" x14ac:dyDescent="0.25">
      <c r="A15" s="19">
        <v>40393</v>
      </c>
      <c r="B15" s="98" t="s">
        <v>285</v>
      </c>
      <c r="C15" s="3" t="s">
        <v>120</v>
      </c>
      <c r="D15" s="3" t="s">
        <v>124</v>
      </c>
      <c r="E15" s="27">
        <v>20.105070000000001</v>
      </c>
      <c r="F15" s="27">
        <v>20.002423</v>
      </c>
      <c r="G15" s="35">
        <f>ABS(E15-F15)</f>
        <v>0.10264700000000104</v>
      </c>
      <c r="H15" s="27">
        <f>AVERAGE(E15:F15)</f>
        <v>20.053746500000003</v>
      </c>
      <c r="I15" s="7">
        <f>ABS(G15/H15*100)</f>
        <v>0.51185946725715836</v>
      </c>
      <c r="J15" s="3" t="s">
        <v>21</v>
      </c>
      <c r="K15" s="37" t="s">
        <v>123</v>
      </c>
    </row>
    <row r="16" spans="1:14" ht="12" customHeight="1" x14ac:dyDescent="0.25">
      <c r="A16" s="19"/>
      <c r="B16" s="98"/>
      <c r="C16" s="3"/>
      <c r="D16" s="3"/>
      <c r="E16" s="27"/>
      <c r="F16" s="27"/>
      <c r="G16" s="35"/>
      <c r="H16" s="27"/>
      <c r="I16" s="7"/>
      <c r="J16" s="3"/>
      <c r="K16" s="37"/>
    </row>
    <row r="17" spans="1:11" ht="12" customHeight="1" x14ac:dyDescent="0.25">
      <c r="A17" s="19">
        <v>40399</v>
      </c>
      <c r="B17" s="98" t="s">
        <v>297</v>
      </c>
      <c r="C17" s="3" t="s">
        <v>120</v>
      </c>
      <c r="D17" s="3" t="s">
        <v>131</v>
      </c>
      <c r="E17" s="27">
        <v>20.485206999999999</v>
      </c>
      <c r="F17" s="27">
        <v>20.511210999999999</v>
      </c>
      <c r="G17" s="35">
        <f>ABS(E17-F17)</f>
        <v>2.600400000000036E-2</v>
      </c>
      <c r="H17" s="27">
        <f>AVERAGE(E17:F17)</f>
        <v>20.498208999999999</v>
      </c>
      <c r="I17" s="7">
        <f>ABS(G17/H17*100)</f>
        <v>0.12685986370809449</v>
      </c>
      <c r="J17" s="3" t="s">
        <v>21</v>
      </c>
      <c r="K17" s="37" t="s">
        <v>123</v>
      </c>
    </row>
    <row r="18" spans="1:11" ht="12" customHeight="1" x14ac:dyDescent="0.25">
      <c r="A18" s="19">
        <v>40399</v>
      </c>
      <c r="B18" s="98" t="s">
        <v>297</v>
      </c>
      <c r="C18" s="3" t="s">
        <v>120</v>
      </c>
      <c r="D18" s="97" t="s">
        <v>101</v>
      </c>
      <c r="E18" s="26">
        <v>157.89660499999999</v>
      </c>
      <c r="F18" s="26">
        <v>158.783951</v>
      </c>
      <c r="G18" s="14">
        <f>ABS(E18-F18)</f>
        <v>0.88734600000000796</v>
      </c>
      <c r="H18" s="26">
        <f>AVERAGE(E18:F18)</f>
        <v>158.34027800000001</v>
      </c>
      <c r="I18" s="7">
        <f>ABS(G18/H18*100)</f>
        <v>0.56040447270151184</v>
      </c>
      <c r="J18" s="3" t="s">
        <v>21</v>
      </c>
      <c r="K18" s="37" t="s">
        <v>123</v>
      </c>
    </row>
    <row r="19" spans="1:11" ht="12" customHeight="1" x14ac:dyDescent="0.25">
      <c r="A19" s="19">
        <v>40399</v>
      </c>
      <c r="B19" s="98" t="s">
        <v>297</v>
      </c>
      <c r="C19" s="3" t="s">
        <v>120</v>
      </c>
      <c r="D19" s="97" t="s">
        <v>100</v>
      </c>
      <c r="E19" s="28">
        <v>6.0822279999999997</v>
      </c>
      <c r="F19" s="28">
        <v>6.0987270000000002</v>
      </c>
      <c r="G19" s="35">
        <f>ABS(E19-F19)</f>
        <v>1.6499000000000485E-2</v>
      </c>
      <c r="H19" s="28">
        <f>AVERAGE(E19:F19)</f>
        <v>6.0904775000000004</v>
      </c>
      <c r="I19" s="7">
        <f>ABS(G19/H19*100)</f>
        <v>0.27089829984595598</v>
      </c>
      <c r="J19" s="3" t="s">
        <v>21</v>
      </c>
      <c r="K19" s="37" t="s">
        <v>123</v>
      </c>
    </row>
    <row r="20" spans="1:11" ht="12" customHeight="1" x14ac:dyDescent="0.25">
      <c r="A20" s="19">
        <v>40399</v>
      </c>
      <c r="B20" s="98" t="s">
        <v>297</v>
      </c>
      <c r="C20" s="3" t="s">
        <v>120</v>
      </c>
      <c r="D20" s="97" t="s">
        <v>124</v>
      </c>
      <c r="E20" s="27">
        <v>19.975705999999999</v>
      </c>
      <c r="F20" s="27">
        <v>20.146706999999999</v>
      </c>
      <c r="G20" s="35">
        <f>ABS(E20-F20)</f>
        <v>0.1710010000000004</v>
      </c>
      <c r="H20" s="27">
        <f>AVERAGE(E20:F20)</f>
        <v>20.061206499999997</v>
      </c>
      <c r="I20" s="7">
        <f>ABS(G20/H20*100)</f>
        <v>0.85239639001772116</v>
      </c>
      <c r="J20" s="3" t="s">
        <v>21</v>
      </c>
      <c r="K20" s="37" t="s">
        <v>123</v>
      </c>
    </row>
    <row r="21" spans="1:11" ht="12" customHeight="1" x14ac:dyDescent="0.25">
      <c r="A21" s="19"/>
      <c r="B21" s="87"/>
      <c r="C21" s="3"/>
      <c r="D21" s="3"/>
      <c r="E21" s="27"/>
      <c r="F21" s="27"/>
      <c r="G21" s="35"/>
      <c r="H21" s="27"/>
      <c r="I21" s="7"/>
      <c r="J21" s="3"/>
      <c r="K21" s="37"/>
    </row>
    <row r="22" spans="1:11" ht="12" customHeight="1" x14ac:dyDescent="0.25">
      <c r="A22" s="19">
        <v>40399</v>
      </c>
      <c r="B22" s="98" t="s">
        <v>300</v>
      </c>
      <c r="C22" s="3" t="s">
        <v>120</v>
      </c>
      <c r="D22" s="97" t="s">
        <v>131</v>
      </c>
      <c r="E22" s="27">
        <v>18.375281999999999</v>
      </c>
      <c r="F22" s="27">
        <v>18.372620000000001</v>
      </c>
      <c r="G22" s="35">
        <f>ABS(E22-F22)</f>
        <v>2.6619999999972777E-3</v>
      </c>
      <c r="H22" s="27">
        <f>AVERAGE(E22:F22)</f>
        <v>18.373950999999998</v>
      </c>
      <c r="I22" s="14">
        <f>ABS(G22/H22*100)</f>
        <v>1.4487901921569714E-2</v>
      </c>
      <c r="J22" s="3" t="s">
        <v>21</v>
      </c>
      <c r="K22" s="37" t="s">
        <v>123</v>
      </c>
    </row>
    <row r="23" spans="1:11" ht="12" customHeight="1" x14ac:dyDescent="0.25">
      <c r="A23" s="19">
        <v>40399</v>
      </c>
      <c r="B23" s="98" t="s">
        <v>300</v>
      </c>
      <c r="C23" s="3" t="s">
        <v>120</v>
      </c>
      <c r="D23" s="3" t="s">
        <v>101</v>
      </c>
      <c r="E23" s="26">
        <v>152.53043400000001</v>
      </c>
      <c r="F23" s="26">
        <v>151.980717</v>
      </c>
      <c r="G23" s="14">
        <f>ABS(E23-F23)</f>
        <v>0.54971700000001533</v>
      </c>
      <c r="H23" s="26">
        <f>AVERAGE(E23:F23)</f>
        <v>152.25557550000002</v>
      </c>
      <c r="I23" s="7">
        <f>ABS(G23/H23*100)</f>
        <v>0.36104884710774698</v>
      </c>
      <c r="J23" s="3" t="s">
        <v>21</v>
      </c>
      <c r="K23" s="37" t="s">
        <v>123</v>
      </c>
    </row>
    <row r="24" spans="1:11" ht="12" customHeight="1" x14ac:dyDescent="0.25">
      <c r="A24" s="19">
        <v>40399</v>
      </c>
      <c r="B24" s="98" t="s">
        <v>300</v>
      </c>
      <c r="C24" s="3" t="s">
        <v>120</v>
      </c>
      <c r="D24" s="3" t="s">
        <v>100</v>
      </c>
      <c r="E24" s="28">
        <v>5.6136540000000004</v>
      </c>
      <c r="F24" s="28">
        <v>5.6572839999999998</v>
      </c>
      <c r="G24" s="35">
        <f>ABS(E24-F24)</f>
        <v>4.3629999999999391E-2</v>
      </c>
      <c r="H24" s="28">
        <f>AVERAGE(E24:F24)</f>
        <v>5.6354690000000005</v>
      </c>
      <c r="I24" s="7">
        <f>ABS(G24/H24*100)</f>
        <v>0.77420353124113339</v>
      </c>
      <c r="J24" s="3" t="s">
        <v>21</v>
      </c>
      <c r="K24" s="37" t="s">
        <v>123</v>
      </c>
    </row>
    <row r="25" spans="1:11" ht="12" customHeight="1" x14ac:dyDescent="0.25">
      <c r="A25" s="19">
        <v>40399</v>
      </c>
      <c r="B25" s="98" t="s">
        <v>300</v>
      </c>
      <c r="C25" s="3" t="s">
        <v>120</v>
      </c>
      <c r="D25" s="3" t="s">
        <v>124</v>
      </c>
      <c r="E25" s="27">
        <v>18.365559999999999</v>
      </c>
      <c r="F25" s="27">
        <v>18.489953</v>
      </c>
      <c r="G25" s="14">
        <f>ABS(E25-F25)</f>
        <v>0.12439300000000131</v>
      </c>
      <c r="H25" s="27">
        <f>AVERAGE(E25:F25)</f>
        <v>18.427756500000001</v>
      </c>
      <c r="I25" s="7">
        <f>ABS(G25/H25*100)</f>
        <v>0.67503062567600836</v>
      </c>
      <c r="J25" s="3" t="s">
        <v>21</v>
      </c>
      <c r="K25" s="37" t="s">
        <v>123</v>
      </c>
    </row>
    <row r="26" spans="1:11" ht="12" customHeight="1" x14ac:dyDescent="0.25">
      <c r="A26" s="19"/>
      <c r="B26" s="98"/>
      <c r="C26" s="3"/>
      <c r="D26" s="3"/>
      <c r="E26" s="27"/>
      <c r="F26" s="27"/>
      <c r="G26" s="35"/>
      <c r="H26" s="27"/>
      <c r="I26" s="7"/>
      <c r="J26" s="3"/>
      <c r="K26" s="37"/>
    </row>
    <row r="27" spans="1:11" ht="12" customHeight="1" x14ac:dyDescent="0.25">
      <c r="A27" s="19">
        <v>40399</v>
      </c>
      <c r="B27" s="98" t="s">
        <v>298</v>
      </c>
      <c r="C27" s="3" t="s">
        <v>120</v>
      </c>
      <c r="D27" s="3" t="s">
        <v>131</v>
      </c>
      <c r="E27" s="27">
        <v>19.052728999999999</v>
      </c>
      <c r="F27" s="27">
        <v>18.869346</v>
      </c>
      <c r="G27" s="35">
        <f>ABS(E27-F27)</f>
        <v>0.18338299999999919</v>
      </c>
      <c r="H27" s="27">
        <f>AVERAGE(E27:F27)</f>
        <v>18.9610375</v>
      </c>
      <c r="I27" s="7">
        <f>ABS(G27/H27*100)</f>
        <v>0.96715699233229824</v>
      </c>
      <c r="J27" s="3" t="s">
        <v>21</v>
      </c>
      <c r="K27" s="37" t="s">
        <v>123</v>
      </c>
    </row>
    <row r="28" spans="1:11" ht="12" customHeight="1" x14ac:dyDescent="0.25">
      <c r="A28" s="19">
        <v>40399</v>
      </c>
      <c r="B28" s="98" t="s">
        <v>298</v>
      </c>
      <c r="C28" s="3" t="s">
        <v>120</v>
      </c>
      <c r="D28" s="97" t="s">
        <v>101</v>
      </c>
      <c r="E28" s="26">
        <v>153.21196499999999</v>
      </c>
      <c r="F28" s="26">
        <v>151.68143900000001</v>
      </c>
      <c r="G28" s="14">
        <f>ABS(E28-F28)</f>
        <v>1.5305259999999805</v>
      </c>
      <c r="H28" s="26">
        <f>AVERAGE(E28:F28)</f>
        <v>152.44670200000002</v>
      </c>
      <c r="I28" s="7">
        <f>ABS(G28/H28*100)</f>
        <v>1.0039744907042858</v>
      </c>
      <c r="J28" s="3" t="s">
        <v>21</v>
      </c>
      <c r="K28" s="37" t="s">
        <v>123</v>
      </c>
    </row>
    <row r="29" spans="1:11" x14ac:dyDescent="0.25">
      <c r="A29" s="19">
        <v>40399</v>
      </c>
      <c r="B29" s="98" t="s">
        <v>298</v>
      </c>
      <c r="C29" s="3" t="s">
        <v>120</v>
      </c>
      <c r="D29" s="97" t="s">
        <v>100</v>
      </c>
      <c r="E29" s="28">
        <v>5.9496869999999999</v>
      </c>
      <c r="F29" s="28">
        <v>5.8975080000000002</v>
      </c>
      <c r="G29" s="35">
        <f>ABS(E29-F29)</f>
        <v>5.2178999999999753E-2</v>
      </c>
      <c r="H29" s="28">
        <f>AVERAGE(E29:F29)</f>
        <v>5.9235974999999996</v>
      </c>
      <c r="I29" s="7">
        <f>ABS(G29/H29*100)</f>
        <v>0.88086673680984828</v>
      </c>
      <c r="J29" s="3" t="s">
        <v>21</v>
      </c>
      <c r="K29" s="37" t="s">
        <v>123</v>
      </c>
    </row>
    <row r="30" spans="1:11" x14ac:dyDescent="0.25">
      <c r="A30" s="19">
        <v>40399</v>
      </c>
      <c r="B30" s="98" t="s">
        <v>298</v>
      </c>
      <c r="C30" s="3" t="s">
        <v>120</v>
      </c>
      <c r="D30" s="97" t="s">
        <v>124</v>
      </c>
      <c r="E30" s="27">
        <v>19.617946</v>
      </c>
      <c r="F30" s="27">
        <v>19.554181</v>
      </c>
      <c r="G30" s="35">
        <f>ABS(E30-F30)</f>
        <v>6.3765000000000072E-2</v>
      </c>
      <c r="H30" s="27">
        <f>AVERAGE(E30:F30)</f>
        <v>19.586063500000002</v>
      </c>
      <c r="I30" s="7">
        <f>ABS(G30/H30*100)</f>
        <v>0.32556312298282941</v>
      </c>
      <c r="J30" s="3" t="s">
        <v>21</v>
      </c>
      <c r="K30" s="37" t="s">
        <v>123</v>
      </c>
    </row>
    <row r="31" spans="1:11" x14ac:dyDescent="0.25">
      <c r="A31" s="19"/>
      <c r="B31" s="87"/>
      <c r="C31" s="3"/>
      <c r="D31" s="3"/>
      <c r="E31" s="27"/>
      <c r="F31" s="27"/>
      <c r="G31" s="35"/>
      <c r="H31" s="27"/>
      <c r="I31" s="7"/>
      <c r="J31" s="3"/>
      <c r="K31" s="37"/>
    </row>
    <row r="32" spans="1:11" x14ac:dyDescent="0.25">
      <c r="A32" s="19">
        <v>40399</v>
      </c>
      <c r="B32" s="98" t="s">
        <v>299</v>
      </c>
      <c r="C32" s="3" t="s">
        <v>120</v>
      </c>
      <c r="D32" s="97" t="s">
        <v>131</v>
      </c>
      <c r="E32" s="27">
        <v>18.686864</v>
      </c>
      <c r="F32" s="27">
        <v>18.680845999999999</v>
      </c>
      <c r="G32" s="14">
        <f>ABS(E32-F32)</f>
        <v>6.018000000000967E-3</v>
      </c>
      <c r="H32" s="27">
        <f>AVERAGE(E32:F32)</f>
        <v>18.683855000000001</v>
      </c>
      <c r="I32" s="14">
        <f>ABS(G32/H32*100)</f>
        <v>3.220962697473817E-2</v>
      </c>
      <c r="J32" s="3" t="s">
        <v>21</v>
      </c>
      <c r="K32" s="37" t="s">
        <v>123</v>
      </c>
    </row>
    <row r="33" spans="1:11" x14ac:dyDescent="0.25">
      <c r="A33" s="19">
        <v>40399</v>
      </c>
      <c r="B33" s="98" t="s">
        <v>299</v>
      </c>
      <c r="C33" s="3" t="s">
        <v>120</v>
      </c>
      <c r="D33" s="3" t="s">
        <v>101</v>
      </c>
      <c r="E33" s="26">
        <v>150.37672900000001</v>
      </c>
      <c r="F33" s="26">
        <v>150.39832899999999</v>
      </c>
      <c r="G33" s="14">
        <f>ABS(E33-F33)</f>
        <v>2.1599999999978081E-2</v>
      </c>
      <c r="H33" s="26">
        <f>AVERAGE(E33:F33)</f>
        <v>150.387529</v>
      </c>
      <c r="I33" s="14">
        <f>ABS(G33/H33*100)</f>
        <v>1.4362893082695762E-2</v>
      </c>
      <c r="J33" s="3" t="s">
        <v>21</v>
      </c>
      <c r="K33" s="37" t="s">
        <v>123</v>
      </c>
    </row>
    <row r="34" spans="1:11" x14ac:dyDescent="0.25">
      <c r="A34" s="19">
        <v>40399</v>
      </c>
      <c r="B34" s="98" t="s">
        <v>299</v>
      </c>
      <c r="C34" s="3" t="s">
        <v>120</v>
      </c>
      <c r="D34" s="3" t="s">
        <v>100</v>
      </c>
      <c r="E34" s="28">
        <v>5.7879079999999998</v>
      </c>
      <c r="F34" s="28">
        <v>5.81982</v>
      </c>
      <c r="G34" s="35">
        <f>ABS(E34-F34)</f>
        <v>3.1912000000000162E-2</v>
      </c>
      <c r="H34" s="28">
        <f>AVERAGE(E34:F34)</f>
        <v>5.8038639999999999</v>
      </c>
      <c r="I34" s="7">
        <f>ABS(G34/H34*100)</f>
        <v>0.54984058895935817</v>
      </c>
      <c r="J34" s="3" t="s">
        <v>21</v>
      </c>
      <c r="K34" s="37" t="s">
        <v>123</v>
      </c>
    </row>
    <row r="35" spans="1:11" x14ac:dyDescent="0.25">
      <c r="A35" s="19">
        <v>40399</v>
      </c>
      <c r="B35" s="98" t="s">
        <v>299</v>
      </c>
      <c r="C35" s="3" t="s">
        <v>120</v>
      </c>
      <c r="D35" s="3" t="s">
        <v>124</v>
      </c>
      <c r="E35" s="27">
        <v>19.456085999999999</v>
      </c>
      <c r="F35" s="27">
        <v>19.640713000000002</v>
      </c>
      <c r="G35" s="35">
        <f>ABS(E35-F35)</f>
        <v>0.18462700000000254</v>
      </c>
      <c r="H35" s="27">
        <f>AVERAGE(E35:F35)</f>
        <v>19.548399500000002</v>
      </c>
      <c r="I35" s="7">
        <f>ABS(G35/H35*100)</f>
        <v>0.94446095190556401</v>
      </c>
      <c r="J35" s="3" t="s">
        <v>21</v>
      </c>
      <c r="K35" s="37" t="s">
        <v>123</v>
      </c>
    </row>
    <row r="36" spans="1:11" x14ac:dyDescent="0.25">
      <c r="A36" s="4"/>
      <c r="B36" s="4"/>
      <c r="C36" s="4"/>
      <c r="D36" s="4"/>
      <c r="E36" s="38"/>
      <c r="F36" s="38"/>
      <c r="G36" s="39"/>
      <c r="H36" s="57"/>
      <c r="I36" s="40"/>
      <c r="J36" s="16"/>
      <c r="K36" s="41"/>
    </row>
    <row r="37" spans="1:11" x14ac:dyDescent="0.25">
      <c r="E37" s="29"/>
      <c r="F37" s="29"/>
      <c r="G37" s="42"/>
      <c r="H37" s="58"/>
      <c r="I37" s="43"/>
      <c r="J37" s="10"/>
      <c r="K37" s="44"/>
    </row>
    <row r="38" spans="1:11" ht="14.5" x14ac:dyDescent="0.25">
      <c r="A38" s="13" t="s">
        <v>59</v>
      </c>
      <c r="B38" s="13"/>
      <c r="E38" s="6"/>
      <c r="F38" s="6"/>
      <c r="G38" s="15"/>
      <c r="H38" s="45"/>
      <c r="I38" s="46"/>
      <c r="J38" s="3"/>
      <c r="K38" s="37"/>
    </row>
    <row r="39" spans="1:11" x14ac:dyDescent="0.25">
      <c r="B39" s="37" t="s">
        <v>60</v>
      </c>
      <c r="E39" s="6"/>
      <c r="F39" s="6"/>
      <c r="G39" s="59"/>
      <c r="H39" s="45"/>
      <c r="I39" s="60"/>
      <c r="J39" s="3"/>
      <c r="K39" s="37"/>
    </row>
    <row r="40" spans="1:11" ht="14.5" x14ac:dyDescent="0.25">
      <c r="A40" s="13" t="s">
        <v>61</v>
      </c>
      <c r="B40" s="13"/>
    </row>
    <row r="41" spans="1:11" ht="14.5" x14ac:dyDescent="0.25">
      <c r="A41" s="13" t="s">
        <v>62</v>
      </c>
      <c r="B41" s="13"/>
    </row>
    <row r="42" spans="1:11" ht="14.5" x14ac:dyDescent="0.25">
      <c r="A42" s="13" t="s">
        <v>92</v>
      </c>
      <c r="B42" s="13"/>
    </row>
    <row r="43" spans="1:11" x14ac:dyDescent="0.25">
      <c r="C43" s="37"/>
    </row>
    <row r="44" spans="1:11" ht="14.5" x14ac:dyDescent="0.25">
      <c r="A44" s="13" t="s">
        <v>0</v>
      </c>
      <c r="B44" s="13"/>
    </row>
  </sheetData>
  <phoneticPr fontId="0" type="noConversion"/>
  <pageMargins left="0.98" right="0.86" top="0.99" bottom="0.18" header="0.52" footer="0.23"/>
  <pageSetup firstPageNumber="39" orientation="landscape" useFirstPageNumber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>
      <selection activeCell="A2" sqref="A2"/>
    </sheetView>
  </sheetViews>
  <sheetFormatPr defaultRowHeight="12.5" x14ac:dyDescent="0.25"/>
  <cols>
    <col min="2" max="2" width="18.26953125" customWidth="1"/>
    <col min="5" max="5" width="9.54296875" customWidth="1"/>
    <col min="6" max="6" width="11.1796875" customWidth="1"/>
    <col min="7" max="7" width="11" customWidth="1"/>
    <col min="8" max="8" width="9.453125" customWidth="1"/>
    <col min="9" max="9" width="6.81640625" customWidth="1"/>
    <col min="10" max="10" width="7" customWidth="1"/>
    <col min="13" max="13" width="10.1796875" bestFit="1" customWidth="1"/>
    <col min="14" max="14" width="10.7265625" customWidth="1"/>
    <col min="15" max="15" width="11.7265625" customWidth="1"/>
    <col min="16" max="16" width="11.54296875" customWidth="1"/>
    <col min="17" max="17" width="43.7265625" customWidth="1"/>
  </cols>
  <sheetData>
    <row r="1" spans="1:14" ht="15.5" x14ac:dyDescent="0.35">
      <c r="A1" s="2" t="s">
        <v>616</v>
      </c>
      <c r="B1" s="2"/>
      <c r="N1" s="5"/>
    </row>
    <row r="2" spans="1:14" ht="15.5" x14ac:dyDescent="0.35">
      <c r="A2" s="2"/>
      <c r="B2" s="2" t="s">
        <v>600</v>
      </c>
      <c r="M2" s="65"/>
      <c r="N2" s="69"/>
    </row>
    <row r="3" spans="1:14" ht="15.5" x14ac:dyDescent="0.35">
      <c r="A3" s="2"/>
      <c r="B3" s="2"/>
      <c r="N3" s="5"/>
    </row>
    <row r="4" spans="1:14" ht="14.5" x14ac:dyDescent="0.25">
      <c r="A4" s="3" t="s">
        <v>18</v>
      </c>
      <c r="B4" s="3" t="s">
        <v>55</v>
      </c>
      <c r="C4" s="3" t="s">
        <v>10</v>
      </c>
      <c r="D4" s="3" t="s">
        <v>1</v>
      </c>
      <c r="E4" s="3" t="s">
        <v>30</v>
      </c>
      <c r="F4" s="3" t="s">
        <v>31</v>
      </c>
      <c r="G4" s="3" t="s">
        <v>56</v>
      </c>
      <c r="H4" s="3" t="s">
        <v>7</v>
      </c>
      <c r="I4" s="3" t="s">
        <v>57</v>
      </c>
      <c r="J4" s="3" t="s">
        <v>58</v>
      </c>
      <c r="K4" s="3" t="s">
        <v>52</v>
      </c>
      <c r="N4" s="5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16"/>
      <c r="K5" s="4"/>
      <c r="N5" s="5"/>
    </row>
    <row r="6" spans="1:14" x14ac:dyDescent="0.25">
      <c r="A6" s="9"/>
      <c r="B6" s="9"/>
      <c r="C6" s="9"/>
      <c r="D6" s="9"/>
      <c r="E6" s="9"/>
      <c r="F6" s="9"/>
      <c r="G6" s="9"/>
      <c r="H6" s="9"/>
      <c r="I6" s="9"/>
      <c r="J6" s="10"/>
      <c r="K6" s="9"/>
      <c r="N6" s="5"/>
    </row>
    <row r="7" spans="1:14" x14ac:dyDescent="0.25">
      <c r="A7" s="19">
        <v>40403</v>
      </c>
      <c r="B7" s="98" t="s">
        <v>347</v>
      </c>
      <c r="C7" s="3" t="s">
        <v>120</v>
      </c>
      <c r="D7" s="3" t="s">
        <v>131</v>
      </c>
      <c r="E7" s="27">
        <v>19.991674</v>
      </c>
      <c r="F7" s="27">
        <v>19.877839999999999</v>
      </c>
      <c r="G7" s="14">
        <f>ABS(E7-F7)</f>
        <v>0.11383400000000066</v>
      </c>
      <c r="H7" s="27">
        <f>AVERAGE(E7:F7)</f>
        <v>19.934756999999998</v>
      </c>
      <c r="I7" s="7">
        <f>ABS(G7/H7*100)</f>
        <v>0.57103279463100887</v>
      </c>
      <c r="J7" s="3" t="s">
        <v>21</v>
      </c>
      <c r="K7" s="37" t="s">
        <v>123</v>
      </c>
      <c r="N7" s="12"/>
    </row>
    <row r="8" spans="1:14" ht="13.5" customHeight="1" x14ac:dyDescent="0.25">
      <c r="A8" s="19">
        <v>40403</v>
      </c>
      <c r="B8" s="98" t="s">
        <v>347</v>
      </c>
      <c r="C8" s="3" t="s">
        <v>120</v>
      </c>
      <c r="D8" s="97" t="s">
        <v>101</v>
      </c>
      <c r="E8" s="26">
        <v>154.50100699999999</v>
      </c>
      <c r="F8" s="26">
        <v>154.016346</v>
      </c>
      <c r="G8" s="14">
        <f>ABS(E8-F8)</f>
        <v>0.48466099999998846</v>
      </c>
      <c r="H8" s="26">
        <f>AVERAGE(E8:F8)</f>
        <v>154.25867649999998</v>
      </c>
      <c r="I8" s="7">
        <f>ABS(G8/H8*100)</f>
        <v>0.31418718933452572</v>
      </c>
      <c r="J8" s="3" t="s">
        <v>21</v>
      </c>
      <c r="K8" s="37" t="s">
        <v>123</v>
      </c>
    </row>
    <row r="9" spans="1:14" ht="12" customHeight="1" x14ac:dyDescent="0.25">
      <c r="A9" s="19">
        <v>40403</v>
      </c>
      <c r="B9" s="98" t="s">
        <v>347</v>
      </c>
      <c r="C9" s="3" t="s">
        <v>120</v>
      </c>
      <c r="D9" s="97" t="s">
        <v>100</v>
      </c>
      <c r="E9" s="28">
        <v>6.0080289999999996</v>
      </c>
      <c r="F9" s="28">
        <v>6.0536329999999996</v>
      </c>
      <c r="G9" s="35">
        <f>ABS(E9-F9)</f>
        <v>4.5603999999999978E-2</v>
      </c>
      <c r="H9" s="28">
        <f>AVERAGE(E9:F9)</f>
        <v>6.0308309999999992</v>
      </c>
      <c r="I9" s="7">
        <f>ABS(G9/H9*100)</f>
        <v>0.75618103044174156</v>
      </c>
      <c r="J9" s="3" t="s">
        <v>21</v>
      </c>
      <c r="K9" s="37" t="s">
        <v>123</v>
      </c>
      <c r="M9" s="65"/>
    </row>
    <row r="10" spans="1:14" ht="12" customHeight="1" x14ac:dyDescent="0.25">
      <c r="A10" s="19">
        <v>40403</v>
      </c>
      <c r="B10" s="98" t="s">
        <v>347</v>
      </c>
      <c r="C10" s="3" t="s">
        <v>120</v>
      </c>
      <c r="D10" s="97" t="s">
        <v>124</v>
      </c>
      <c r="E10" s="27">
        <v>19.635445000000001</v>
      </c>
      <c r="F10" s="27">
        <v>19.678788999999998</v>
      </c>
      <c r="G10" s="35">
        <f>ABS(E10-F10)</f>
        <v>4.3343999999997607E-2</v>
      </c>
      <c r="H10" s="27">
        <f>AVERAGE(E10:F10)</f>
        <v>19.657117</v>
      </c>
      <c r="I10" s="7">
        <f>ABS(G10/H10*100)</f>
        <v>0.22050029004760771</v>
      </c>
      <c r="J10" s="3" t="s">
        <v>21</v>
      </c>
      <c r="K10" s="37" t="s">
        <v>123</v>
      </c>
    </row>
    <row r="11" spans="1:14" ht="12" customHeight="1" x14ac:dyDescent="0.25">
      <c r="A11" s="19"/>
      <c r="B11" s="87"/>
      <c r="C11" s="3"/>
      <c r="D11" s="3"/>
      <c r="E11" s="27"/>
      <c r="F11" s="27"/>
      <c r="G11" s="35"/>
      <c r="H11" s="27"/>
      <c r="I11" s="7"/>
      <c r="J11" s="3"/>
      <c r="K11" s="37"/>
    </row>
    <row r="12" spans="1:14" ht="12" customHeight="1" x14ac:dyDescent="0.25">
      <c r="A12" s="19">
        <v>40403</v>
      </c>
      <c r="B12" s="98" t="s">
        <v>348</v>
      </c>
      <c r="C12" s="3" t="s">
        <v>120</v>
      </c>
      <c r="D12" s="97" t="s">
        <v>131</v>
      </c>
      <c r="E12" s="27">
        <v>19.605181999999999</v>
      </c>
      <c r="F12" s="27">
        <v>19.465177000000001</v>
      </c>
      <c r="G12" s="14">
        <f>ABS(E12-F12)</f>
        <v>0.1400049999999986</v>
      </c>
      <c r="H12" s="27">
        <f>AVERAGE(E12:F12)</f>
        <v>19.535179499999998</v>
      </c>
      <c r="I12" s="7">
        <f>ABS(G12/H12*100)</f>
        <v>0.71668141058032575</v>
      </c>
      <c r="J12" s="3" t="s">
        <v>21</v>
      </c>
      <c r="K12" s="37" t="s">
        <v>123</v>
      </c>
    </row>
    <row r="13" spans="1:14" ht="12" customHeight="1" x14ac:dyDescent="0.25">
      <c r="A13" s="19">
        <v>40403</v>
      </c>
      <c r="B13" s="98" t="s">
        <v>348</v>
      </c>
      <c r="C13" s="3" t="s">
        <v>120</v>
      </c>
      <c r="D13" s="3" t="s">
        <v>101</v>
      </c>
      <c r="E13" s="26">
        <v>166.10351299999999</v>
      </c>
      <c r="F13" s="26">
        <v>164.89085299999999</v>
      </c>
      <c r="G13" s="14">
        <f>ABS(E13-F13)</f>
        <v>1.2126599999999996</v>
      </c>
      <c r="H13" s="26">
        <f>AVERAGE(E13:F13)</f>
        <v>165.49718300000001</v>
      </c>
      <c r="I13" s="7">
        <f>ABS(G13/H13*100)</f>
        <v>0.73273754756296938</v>
      </c>
      <c r="J13" s="3" t="s">
        <v>21</v>
      </c>
      <c r="K13" s="37" t="s">
        <v>123</v>
      </c>
    </row>
    <row r="14" spans="1:14" ht="12" customHeight="1" x14ac:dyDescent="0.25">
      <c r="A14" s="19">
        <v>40403</v>
      </c>
      <c r="B14" s="98" t="s">
        <v>348</v>
      </c>
      <c r="C14" s="3" t="s">
        <v>120</v>
      </c>
      <c r="D14" s="3" t="s">
        <v>100</v>
      </c>
      <c r="E14" s="28">
        <v>5.8173060000000003</v>
      </c>
      <c r="F14" s="28">
        <v>5.7954970000000001</v>
      </c>
      <c r="G14" s="35">
        <f>ABS(E14-F14)</f>
        <v>2.1809000000000189E-2</v>
      </c>
      <c r="H14" s="28">
        <f>AVERAGE(E14:F14)</f>
        <v>5.8064014999999998</v>
      </c>
      <c r="I14" s="7">
        <f>ABS(G14/H14*100)</f>
        <v>0.37560268610429698</v>
      </c>
      <c r="J14" s="3" t="s">
        <v>21</v>
      </c>
      <c r="K14" s="37" t="s">
        <v>123</v>
      </c>
      <c r="M14" s="65"/>
    </row>
    <row r="15" spans="1:14" ht="12" customHeight="1" x14ac:dyDescent="0.25">
      <c r="A15" s="19">
        <v>40403</v>
      </c>
      <c r="B15" s="98" t="s">
        <v>348</v>
      </c>
      <c r="C15" s="3" t="s">
        <v>120</v>
      </c>
      <c r="D15" s="3" t="s">
        <v>124</v>
      </c>
      <c r="E15" s="27">
        <v>19.323985</v>
      </c>
      <c r="F15" s="27">
        <v>19.428153999999999</v>
      </c>
      <c r="G15" s="14">
        <f>ABS(E15-F15)</f>
        <v>0.10416899999999885</v>
      </c>
      <c r="H15" s="27">
        <f>AVERAGE(E15:F15)</f>
        <v>19.3760695</v>
      </c>
      <c r="I15" s="7">
        <f>ABS(G15/H15*100)</f>
        <v>0.53761677516690809</v>
      </c>
      <c r="J15" s="3" t="s">
        <v>21</v>
      </c>
      <c r="K15" s="37" t="s">
        <v>123</v>
      </c>
    </row>
    <row r="16" spans="1:14" ht="12" customHeight="1" x14ac:dyDescent="0.25">
      <c r="A16" s="19"/>
      <c r="B16" s="98"/>
      <c r="C16" s="3"/>
      <c r="D16" s="3"/>
      <c r="E16" s="27"/>
      <c r="F16" s="27"/>
      <c r="G16" s="35"/>
      <c r="H16" s="27"/>
      <c r="I16" s="7"/>
      <c r="J16" s="3"/>
      <c r="K16" s="37"/>
    </row>
    <row r="17" spans="1:11" ht="12" customHeight="1" x14ac:dyDescent="0.25">
      <c r="A17" s="19">
        <v>40403</v>
      </c>
      <c r="B17" s="98" t="s">
        <v>349</v>
      </c>
      <c r="C17" s="3" t="s">
        <v>120</v>
      </c>
      <c r="D17" s="3" t="s">
        <v>131</v>
      </c>
      <c r="E17" s="27">
        <v>19.015069</v>
      </c>
      <c r="F17" s="27">
        <v>19.167151</v>
      </c>
      <c r="G17" s="14">
        <f>ABS(E17-F17)</f>
        <v>0.15208200000000005</v>
      </c>
      <c r="H17" s="27">
        <f>AVERAGE(E17:F17)</f>
        <v>19.09111</v>
      </c>
      <c r="I17" s="7">
        <f>ABS(G17/H17*100)</f>
        <v>0.79661161661108248</v>
      </c>
      <c r="J17" s="3" t="s">
        <v>21</v>
      </c>
      <c r="K17" s="37" t="s">
        <v>123</v>
      </c>
    </row>
    <row r="18" spans="1:11" ht="12" customHeight="1" x14ac:dyDescent="0.25">
      <c r="A18" s="19">
        <v>40403</v>
      </c>
      <c r="B18" s="98" t="s">
        <v>349</v>
      </c>
      <c r="C18" s="3" t="s">
        <v>120</v>
      </c>
      <c r="D18" s="97" t="s">
        <v>101</v>
      </c>
      <c r="E18" s="26">
        <v>149.203337</v>
      </c>
      <c r="F18" s="26">
        <v>150.73031900000001</v>
      </c>
      <c r="G18" s="14">
        <f>ABS(E18-F18)</f>
        <v>1.5269820000000038</v>
      </c>
      <c r="H18" s="26">
        <f>AVERAGE(E18:F18)</f>
        <v>149.96682800000002</v>
      </c>
      <c r="I18" s="7">
        <f>ABS(G18/H18*100)</f>
        <v>1.018213174449488</v>
      </c>
      <c r="J18" s="3" t="s">
        <v>21</v>
      </c>
      <c r="K18" s="37" t="s">
        <v>123</v>
      </c>
    </row>
    <row r="19" spans="1:11" ht="12" customHeight="1" x14ac:dyDescent="0.25">
      <c r="A19" s="19">
        <v>40403</v>
      </c>
      <c r="B19" s="98" t="s">
        <v>349</v>
      </c>
      <c r="C19" s="3" t="s">
        <v>120</v>
      </c>
      <c r="D19" s="97" t="s">
        <v>100</v>
      </c>
      <c r="E19" s="28">
        <v>6.5284940000000002</v>
      </c>
      <c r="F19" s="28">
        <v>6.2262409999999999</v>
      </c>
      <c r="G19" s="14">
        <f>ABS(E19-F19)</f>
        <v>0.30225300000000033</v>
      </c>
      <c r="H19" s="28">
        <f>AVERAGE(E19:F19)</f>
        <v>6.3773675000000001</v>
      </c>
      <c r="I19" s="7">
        <f>ABS(G19/H19*100)</f>
        <v>4.7394634227994592</v>
      </c>
      <c r="J19" s="3" t="s">
        <v>21</v>
      </c>
      <c r="K19" s="37" t="s">
        <v>123</v>
      </c>
    </row>
    <row r="20" spans="1:11" ht="12" customHeight="1" x14ac:dyDescent="0.25">
      <c r="A20" s="19">
        <v>40403</v>
      </c>
      <c r="B20" s="98" t="s">
        <v>349</v>
      </c>
      <c r="C20" s="3" t="s">
        <v>120</v>
      </c>
      <c r="D20" s="97" t="s">
        <v>124</v>
      </c>
      <c r="E20" s="27">
        <v>19.087897000000002</v>
      </c>
      <c r="F20" s="27">
        <v>19.150933999999999</v>
      </c>
      <c r="G20" s="35">
        <f>ABS(E20-F20)</f>
        <v>6.3036999999997789E-2</v>
      </c>
      <c r="H20" s="27">
        <f>AVERAGE(E20:F20)</f>
        <v>19.119415500000002</v>
      </c>
      <c r="I20" s="7">
        <f>ABS(G20/H20*100)</f>
        <v>0.32970150159662454</v>
      </c>
      <c r="J20" s="3" t="s">
        <v>21</v>
      </c>
      <c r="K20" s="37" t="s">
        <v>123</v>
      </c>
    </row>
    <row r="21" spans="1:11" ht="12" customHeight="1" x14ac:dyDescent="0.25">
      <c r="A21" s="19"/>
      <c r="B21" s="87"/>
      <c r="C21" s="3"/>
      <c r="D21" s="3"/>
      <c r="E21" s="27"/>
      <c r="F21" s="27"/>
      <c r="G21" s="35"/>
      <c r="H21" s="27"/>
      <c r="I21" s="7"/>
      <c r="J21" s="3"/>
      <c r="K21" s="37"/>
    </row>
    <row r="22" spans="1:11" ht="12" customHeight="1" x14ac:dyDescent="0.25">
      <c r="A22" s="19">
        <v>40403</v>
      </c>
      <c r="B22" s="98" t="s">
        <v>350</v>
      </c>
      <c r="C22" s="3" t="s">
        <v>120</v>
      </c>
      <c r="D22" s="97" t="s">
        <v>131</v>
      </c>
      <c r="E22" s="27">
        <v>19.010283999999999</v>
      </c>
      <c r="F22" s="27">
        <v>19.058627999999999</v>
      </c>
      <c r="G22" s="35">
        <f>ABS(E22-F22)</f>
        <v>4.8344000000000165E-2</v>
      </c>
      <c r="H22" s="27">
        <f>AVERAGE(E22:F22)</f>
        <v>19.034455999999999</v>
      </c>
      <c r="I22" s="14">
        <f>ABS(G22/H22*100)</f>
        <v>0.25398151646677036</v>
      </c>
      <c r="J22" s="3" t="s">
        <v>21</v>
      </c>
      <c r="K22" s="37" t="s">
        <v>123</v>
      </c>
    </row>
    <row r="23" spans="1:11" ht="12" customHeight="1" x14ac:dyDescent="0.25">
      <c r="A23" s="19">
        <v>40403</v>
      </c>
      <c r="B23" s="98" t="s">
        <v>350</v>
      </c>
      <c r="C23" s="3" t="s">
        <v>120</v>
      </c>
      <c r="D23" s="3" t="s">
        <v>101</v>
      </c>
      <c r="E23" s="26">
        <v>148.81168600000001</v>
      </c>
      <c r="F23" s="26">
        <v>149.628952</v>
      </c>
      <c r="G23" s="14">
        <f>ABS(E23-F23)</f>
        <v>0.81726599999998939</v>
      </c>
      <c r="H23" s="26">
        <f>AVERAGE(E23:F23)</f>
        <v>149.22031900000002</v>
      </c>
      <c r="I23" s="7">
        <f>ABS(G23/H23*100)</f>
        <v>0.54769082754741283</v>
      </c>
      <c r="J23" s="3" t="s">
        <v>21</v>
      </c>
      <c r="K23" s="37" t="s">
        <v>123</v>
      </c>
    </row>
    <row r="24" spans="1:11" ht="12" customHeight="1" x14ac:dyDescent="0.25">
      <c r="A24" s="19">
        <v>40403</v>
      </c>
      <c r="B24" s="98" t="s">
        <v>350</v>
      </c>
      <c r="C24" s="3" t="s">
        <v>120</v>
      </c>
      <c r="D24" s="3" t="s">
        <v>100</v>
      </c>
      <c r="E24" s="28">
        <v>5.7289250000000003</v>
      </c>
      <c r="F24" s="28">
        <v>5.7357880000000003</v>
      </c>
      <c r="G24" s="35">
        <f>ABS(E24-F24)</f>
        <v>6.8630000000000635E-3</v>
      </c>
      <c r="H24" s="28">
        <f>AVERAGE(E24:F24)</f>
        <v>5.7323564999999999</v>
      </c>
      <c r="I24" s="7">
        <f>ABS(G24/H24*100)</f>
        <v>0.11972388667732133</v>
      </c>
      <c r="J24" s="3" t="s">
        <v>21</v>
      </c>
      <c r="K24" s="37" t="s">
        <v>123</v>
      </c>
    </row>
    <row r="25" spans="1:11" ht="12" customHeight="1" x14ac:dyDescent="0.25">
      <c r="A25" s="19">
        <v>40403</v>
      </c>
      <c r="B25" s="98" t="s">
        <v>350</v>
      </c>
      <c r="C25" s="3" t="s">
        <v>120</v>
      </c>
      <c r="D25" s="3" t="s">
        <v>124</v>
      </c>
      <c r="E25" s="27">
        <v>20.166737000000001</v>
      </c>
      <c r="F25" s="27">
        <v>20.181336000000002</v>
      </c>
      <c r="G25" s="35">
        <f>ABS(E25-F25)</f>
        <v>1.4599000000000473E-2</v>
      </c>
      <c r="H25" s="27">
        <f>AVERAGE(E25:F25)</f>
        <v>20.1740365</v>
      </c>
      <c r="I25" s="7">
        <f>ABS(G25/H25*100)</f>
        <v>7.2365289911121511E-2</v>
      </c>
      <c r="J25" s="3" t="s">
        <v>21</v>
      </c>
      <c r="K25" s="37" t="s">
        <v>123</v>
      </c>
    </row>
    <row r="26" spans="1:11" ht="12" customHeight="1" x14ac:dyDescent="0.25">
      <c r="A26" s="19"/>
      <c r="B26" s="98"/>
      <c r="C26" s="3"/>
      <c r="D26" s="3"/>
      <c r="E26" s="27"/>
      <c r="F26" s="27"/>
      <c r="G26" s="35"/>
      <c r="H26" s="27"/>
      <c r="I26" s="7"/>
      <c r="J26" s="3"/>
      <c r="K26" s="37"/>
    </row>
    <row r="27" spans="1:11" ht="12" customHeight="1" x14ac:dyDescent="0.25">
      <c r="A27" s="19">
        <v>40407</v>
      </c>
      <c r="B27" s="98" t="s">
        <v>374</v>
      </c>
      <c r="C27" s="3" t="s">
        <v>120</v>
      </c>
      <c r="D27" s="3" t="s">
        <v>131</v>
      </c>
      <c r="E27" s="27">
        <v>19.830439999999999</v>
      </c>
      <c r="F27" s="27">
        <v>19.773810000000001</v>
      </c>
      <c r="G27" s="35">
        <f>ABS(E27-F27)</f>
        <v>5.6629999999998404E-2</v>
      </c>
      <c r="H27" s="27">
        <f>AVERAGE(E27:F27)</f>
        <v>19.802125</v>
      </c>
      <c r="I27" s="7">
        <f>ABS(G27/H27*100)</f>
        <v>0.28597940877556527</v>
      </c>
      <c r="J27" s="3" t="s">
        <v>21</v>
      </c>
      <c r="K27" s="37" t="s">
        <v>123</v>
      </c>
    </row>
    <row r="28" spans="1:11" ht="12" customHeight="1" x14ac:dyDescent="0.25">
      <c r="A28" s="19">
        <v>40407</v>
      </c>
      <c r="B28" s="98" t="s">
        <v>374</v>
      </c>
      <c r="C28" s="3" t="s">
        <v>120</v>
      </c>
      <c r="D28" s="97" t="s">
        <v>101</v>
      </c>
      <c r="E28" s="26">
        <v>154.17804799999999</v>
      </c>
      <c r="F28" s="26">
        <v>153.86427599999999</v>
      </c>
      <c r="G28" s="14">
        <f>ABS(E28-F28)</f>
        <v>0.31377200000000016</v>
      </c>
      <c r="H28" s="26">
        <f>AVERAGE(E28:F28)</f>
        <v>154.021162</v>
      </c>
      <c r="I28" s="7">
        <f>ABS(G28/H28*100)</f>
        <v>0.20372005763727463</v>
      </c>
      <c r="J28" s="3" t="s">
        <v>21</v>
      </c>
      <c r="K28" s="37" t="s">
        <v>123</v>
      </c>
    </row>
    <row r="29" spans="1:11" x14ac:dyDescent="0.25">
      <c r="A29" s="19">
        <v>40407</v>
      </c>
      <c r="B29" s="98" t="s">
        <v>374</v>
      </c>
      <c r="C29" s="3" t="s">
        <v>120</v>
      </c>
      <c r="D29" s="97" t="s">
        <v>100</v>
      </c>
      <c r="E29" s="28">
        <v>5.9527029999999996</v>
      </c>
      <c r="F29" s="28">
        <v>5.9535830000000001</v>
      </c>
      <c r="G29" s="35">
        <f>ABS(E29-F29)</f>
        <v>8.8000000000043599E-4</v>
      </c>
      <c r="H29" s="28">
        <f>AVERAGE(E29:F29)</f>
        <v>5.9531429999999999</v>
      </c>
      <c r="I29" s="7">
        <f>ABS(G29/H29*100)</f>
        <v>1.4782107535472204E-2</v>
      </c>
      <c r="J29" s="3" t="s">
        <v>21</v>
      </c>
      <c r="K29" s="37" t="s">
        <v>123</v>
      </c>
    </row>
    <row r="30" spans="1:11" x14ac:dyDescent="0.25">
      <c r="A30" s="19">
        <v>40407</v>
      </c>
      <c r="B30" s="98" t="s">
        <v>374</v>
      </c>
      <c r="C30" s="3" t="s">
        <v>120</v>
      </c>
      <c r="D30" s="97" t="s">
        <v>124</v>
      </c>
      <c r="E30" s="27">
        <v>19.717994999999998</v>
      </c>
      <c r="F30" s="27">
        <v>19.695201000000001</v>
      </c>
      <c r="G30" s="35">
        <f>ABS(E30-F30)</f>
        <v>2.2793999999997538E-2</v>
      </c>
      <c r="H30" s="27">
        <f>AVERAGE(E30:F30)</f>
        <v>19.706598</v>
      </c>
      <c r="I30" s="7">
        <f>ABS(G30/H30*100)</f>
        <v>0.11566684417065563</v>
      </c>
      <c r="J30" s="3" t="s">
        <v>21</v>
      </c>
      <c r="K30" s="37" t="s">
        <v>123</v>
      </c>
    </row>
    <row r="31" spans="1:11" x14ac:dyDescent="0.25">
      <c r="A31" s="19"/>
      <c r="B31" s="87"/>
      <c r="C31" s="3"/>
      <c r="D31" s="3"/>
      <c r="E31" s="27"/>
      <c r="F31" s="27"/>
      <c r="G31" s="35"/>
      <c r="H31" s="27"/>
      <c r="I31" s="7"/>
      <c r="J31" s="3"/>
      <c r="K31" s="37"/>
    </row>
    <row r="32" spans="1:11" x14ac:dyDescent="0.25">
      <c r="A32" s="19">
        <v>40407</v>
      </c>
      <c r="B32" s="98" t="s">
        <v>375</v>
      </c>
      <c r="C32" s="3" t="s">
        <v>120</v>
      </c>
      <c r="D32" s="97" t="s">
        <v>131</v>
      </c>
      <c r="E32" s="27">
        <v>19.148340000000001</v>
      </c>
      <c r="F32" s="27">
        <v>19.244259</v>
      </c>
      <c r="G32" s="14">
        <f>ABS(E32-F32)</f>
        <v>9.5918999999998533E-2</v>
      </c>
      <c r="H32" s="27">
        <f>AVERAGE(E32:F32)</f>
        <v>19.196299500000002</v>
      </c>
      <c r="I32" s="14">
        <f>ABS(G32/H32*100)</f>
        <v>0.49967442943885371</v>
      </c>
      <c r="J32" s="3" t="s">
        <v>21</v>
      </c>
      <c r="K32" s="37" t="s">
        <v>123</v>
      </c>
    </row>
    <row r="33" spans="1:11" x14ac:dyDescent="0.25">
      <c r="A33" s="19">
        <v>40407</v>
      </c>
      <c r="B33" s="98" t="s">
        <v>375</v>
      </c>
      <c r="C33" s="3" t="s">
        <v>120</v>
      </c>
      <c r="D33" s="3" t="s">
        <v>101</v>
      </c>
      <c r="E33" s="26">
        <v>162.730627</v>
      </c>
      <c r="F33" s="26">
        <v>163.412758</v>
      </c>
      <c r="G33" s="14">
        <f>ABS(E33-F33)</f>
        <v>0.68213099999999827</v>
      </c>
      <c r="H33" s="26">
        <f>AVERAGE(E33:F33)</f>
        <v>163.07169249999998</v>
      </c>
      <c r="I33" s="14">
        <f>ABS(G33/H33*100)</f>
        <v>0.41830129407652916</v>
      </c>
      <c r="J33" s="3" t="s">
        <v>21</v>
      </c>
      <c r="K33" s="37" t="s">
        <v>123</v>
      </c>
    </row>
    <row r="34" spans="1:11" x14ac:dyDescent="0.25">
      <c r="A34" s="19">
        <v>40407</v>
      </c>
      <c r="B34" s="98" t="s">
        <v>375</v>
      </c>
      <c r="C34" s="3" t="s">
        <v>120</v>
      </c>
      <c r="D34" s="3" t="s">
        <v>100</v>
      </c>
      <c r="E34" s="28">
        <v>5.8228809999999998</v>
      </c>
      <c r="F34" s="28">
        <v>5.852887</v>
      </c>
      <c r="G34" s="35">
        <f>ABS(E34-F34)</f>
        <v>3.0006000000000199E-2</v>
      </c>
      <c r="H34" s="28">
        <f>AVERAGE(E34:F34)</f>
        <v>5.8378839999999999</v>
      </c>
      <c r="I34" s="7">
        <f>ABS(G34/H34*100)</f>
        <v>0.5139876023572959</v>
      </c>
      <c r="J34" s="3" t="s">
        <v>21</v>
      </c>
      <c r="K34" s="37" t="s">
        <v>123</v>
      </c>
    </row>
    <row r="35" spans="1:11" x14ac:dyDescent="0.25">
      <c r="A35" s="19">
        <v>40407</v>
      </c>
      <c r="B35" s="98" t="s">
        <v>375</v>
      </c>
      <c r="C35" s="3" t="s">
        <v>120</v>
      </c>
      <c r="D35" s="3" t="s">
        <v>124</v>
      </c>
      <c r="E35" s="27">
        <v>19.517302000000001</v>
      </c>
      <c r="F35" s="27">
        <v>19.518961999999998</v>
      </c>
      <c r="G35" s="35">
        <f>ABS(E35-F35)</f>
        <v>1.6599999999975523E-3</v>
      </c>
      <c r="H35" s="27">
        <f>AVERAGE(E35:F35)</f>
        <v>19.518132000000001</v>
      </c>
      <c r="I35" s="7">
        <f>ABS(G35/H35*100)</f>
        <v>8.5049122528608381E-3</v>
      </c>
      <c r="J35" s="3" t="s">
        <v>21</v>
      </c>
      <c r="K35" s="37" t="s">
        <v>123</v>
      </c>
    </row>
    <row r="36" spans="1:11" x14ac:dyDescent="0.25">
      <c r="A36" s="4"/>
      <c r="B36" s="4"/>
      <c r="C36" s="4"/>
      <c r="D36" s="4"/>
      <c r="E36" s="38"/>
      <c r="F36" s="38"/>
      <c r="G36" s="39"/>
      <c r="H36" s="57"/>
      <c r="I36" s="40"/>
      <c r="J36" s="16"/>
      <c r="K36" s="41"/>
    </row>
    <row r="37" spans="1:11" x14ac:dyDescent="0.25">
      <c r="E37" s="29"/>
      <c r="F37" s="29"/>
      <c r="G37" s="42"/>
      <c r="H37" s="58"/>
      <c r="I37" s="43"/>
      <c r="J37" s="10"/>
      <c r="K37" s="44"/>
    </row>
    <row r="38" spans="1:11" ht="14.5" x14ac:dyDescent="0.25">
      <c r="A38" s="13" t="s">
        <v>59</v>
      </c>
      <c r="B38" s="13"/>
      <c r="E38" s="6"/>
      <c r="F38" s="6"/>
      <c r="G38" s="15"/>
      <c r="H38" s="45"/>
      <c r="I38" s="46"/>
      <c r="J38" s="3"/>
      <c r="K38" s="37"/>
    </row>
    <row r="39" spans="1:11" x14ac:dyDescent="0.25">
      <c r="B39" s="37" t="s">
        <v>60</v>
      </c>
      <c r="E39" s="6"/>
      <c r="F39" s="6"/>
      <c r="G39" s="59"/>
      <c r="H39" s="45"/>
      <c r="I39" s="60"/>
      <c r="J39" s="3"/>
      <c r="K39" s="37"/>
    </row>
    <row r="40" spans="1:11" ht="14.5" x14ac:dyDescent="0.25">
      <c r="A40" s="13" t="s">
        <v>61</v>
      </c>
      <c r="B40" s="13"/>
    </row>
    <row r="41" spans="1:11" ht="14.5" x14ac:dyDescent="0.25">
      <c r="A41" s="13" t="s">
        <v>62</v>
      </c>
      <c r="B41" s="13"/>
    </row>
    <row r="42" spans="1:11" ht="14.5" x14ac:dyDescent="0.25">
      <c r="A42" s="13" t="s">
        <v>92</v>
      </c>
      <c r="B42" s="13"/>
    </row>
    <row r="43" spans="1:11" x14ac:dyDescent="0.25">
      <c r="C43" s="37"/>
    </row>
    <row r="44" spans="1:11" ht="14.5" x14ac:dyDescent="0.25">
      <c r="A44" s="13" t="s">
        <v>0</v>
      </c>
      <c r="B44" s="13"/>
    </row>
  </sheetData>
  <phoneticPr fontId="33" type="noConversion"/>
  <pageMargins left="0.98" right="0.86" top="0.99" bottom="0.18" header="0.52" footer="0.23"/>
  <pageSetup firstPageNumber="40" orientation="landscape" useFirstPageNumber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>
      <selection activeCell="A2" sqref="A2"/>
    </sheetView>
  </sheetViews>
  <sheetFormatPr defaultRowHeight="12.5" x14ac:dyDescent="0.25"/>
  <cols>
    <col min="2" max="2" width="18.26953125" customWidth="1"/>
    <col min="5" max="5" width="9.54296875" customWidth="1"/>
    <col min="6" max="6" width="11.1796875" customWidth="1"/>
    <col min="7" max="7" width="11" customWidth="1"/>
    <col min="8" max="8" width="9.453125" customWidth="1"/>
    <col min="9" max="9" width="6.81640625" customWidth="1"/>
    <col min="10" max="10" width="7" customWidth="1"/>
    <col min="13" max="13" width="10.1796875" bestFit="1" customWidth="1"/>
    <col min="14" max="14" width="10.7265625" customWidth="1"/>
    <col min="15" max="15" width="11.7265625" customWidth="1"/>
    <col min="16" max="16" width="11.54296875" customWidth="1"/>
    <col min="17" max="17" width="43.7265625" customWidth="1"/>
  </cols>
  <sheetData>
    <row r="1" spans="1:14" ht="15.5" x14ac:dyDescent="0.35">
      <c r="A1" s="2" t="s">
        <v>616</v>
      </c>
      <c r="B1" s="2"/>
      <c r="N1" s="5"/>
    </row>
    <row r="2" spans="1:14" ht="15.5" x14ac:dyDescent="0.35">
      <c r="A2" s="2"/>
      <c r="B2" s="2" t="s">
        <v>600</v>
      </c>
      <c r="M2" s="65"/>
      <c r="N2" s="69"/>
    </row>
    <row r="3" spans="1:14" ht="15.5" x14ac:dyDescent="0.35">
      <c r="A3" s="2"/>
      <c r="B3" s="2"/>
      <c r="N3" s="5"/>
    </row>
    <row r="4" spans="1:14" ht="14.5" x14ac:dyDescent="0.25">
      <c r="A4" s="3" t="s">
        <v>18</v>
      </c>
      <c r="B4" s="3" t="s">
        <v>55</v>
      </c>
      <c r="C4" s="3" t="s">
        <v>10</v>
      </c>
      <c r="D4" s="3" t="s">
        <v>1</v>
      </c>
      <c r="E4" s="3" t="s">
        <v>30</v>
      </c>
      <c r="F4" s="3" t="s">
        <v>31</v>
      </c>
      <c r="G4" s="3" t="s">
        <v>56</v>
      </c>
      <c r="H4" s="3" t="s">
        <v>7</v>
      </c>
      <c r="I4" s="3" t="s">
        <v>57</v>
      </c>
      <c r="J4" s="3" t="s">
        <v>58</v>
      </c>
      <c r="K4" s="3" t="s">
        <v>52</v>
      </c>
      <c r="N4" s="5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16"/>
      <c r="K5" s="4"/>
      <c r="N5" s="5"/>
    </row>
    <row r="6" spans="1:14" x14ac:dyDescent="0.25">
      <c r="A6" s="9"/>
      <c r="B6" s="9"/>
      <c r="C6" s="9"/>
      <c r="D6" s="9"/>
      <c r="E6" s="9"/>
      <c r="F6" s="9"/>
      <c r="G6" s="9"/>
      <c r="H6" s="9"/>
      <c r="I6" s="9"/>
      <c r="J6" s="10"/>
      <c r="K6" s="9"/>
      <c r="N6" s="5"/>
    </row>
    <row r="7" spans="1:14" x14ac:dyDescent="0.25">
      <c r="A7" s="19">
        <v>40408</v>
      </c>
      <c r="B7" s="98" t="s">
        <v>385</v>
      </c>
      <c r="C7" s="3" t="s">
        <v>120</v>
      </c>
      <c r="D7" s="3" t="s">
        <v>131</v>
      </c>
      <c r="E7" s="27">
        <v>19.36712</v>
      </c>
      <c r="F7" s="27">
        <v>19.55179</v>
      </c>
      <c r="G7" s="14">
        <f>ABS(E7-F7)</f>
        <v>0.18467000000000056</v>
      </c>
      <c r="H7" s="27">
        <f>AVERAGE(E7:F7)</f>
        <v>19.459454999999998</v>
      </c>
      <c r="I7" s="7">
        <f>ABS(G7/H7*100)</f>
        <v>0.94899882859001228</v>
      </c>
      <c r="J7" s="3" t="s">
        <v>21</v>
      </c>
      <c r="K7" s="37" t="s">
        <v>123</v>
      </c>
      <c r="N7" s="12"/>
    </row>
    <row r="8" spans="1:14" ht="13.5" customHeight="1" x14ac:dyDescent="0.25">
      <c r="A8" s="19">
        <v>40408</v>
      </c>
      <c r="B8" s="98" t="s">
        <v>385</v>
      </c>
      <c r="C8" s="3" t="s">
        <v>120</v>
      </c>
      <c r="D8" s="97" t="s">
        <v>101</v>
      </c>
      <c r="E8" s="26">
        <v>151.903392</v>
      </c>
      <c r="F8" s="26">
        <v>153.84349399999999</v>
      </c>
      <c r="G8" s="14">
        <f>ABS(E8-F8)</f>
        <v>1.940101999999996</v>
      </c>
      <c r="H8" s="26">
        <f>AVERAGE(E8:F8)</f>
        <v>152.87344300000001</v>
      </c>
      <c r="I8" s="7">
        <f>ABS(G8/H8*100)</f>
        <v>1.2690902761966287</v>
      </c>
      <c r="J8" s="3" t="s">
        <v>21</v>
      </c>
      <c r="K8" s="37" t="s">
        <v>123</v>
      </c>
    </row>
    <row r="9" spans="1:14" ht="12" customHeight="1" x14ac:dyDescent="0.25">
      <c r="A9" s="19">
        <v>40408</v>
      </c>
      <c r="B9" s="98" t="s">
        <v>385</v>
      </c>
      <c r="C9" s="3" t="s">
        <v>120</v>
      </c>
      <c r="D9" s="97" t="s">
        <v>100</v>
      </c>
      <c r="E9" s="28">
        <v>5.9380670000000002</v>
      </c>
      <c r="F9" s="28">
        <v>5.9966200000000001</v>
      </c>
      <c r="G9" s="35">
        <f>ABS(E9-F9)</f>
        <v>5.8552999999999855E-2</v>
      </c>
      <c r="H9" s="28">
        <f>AVERAGE(E9:F9)</f>
        <v>5.9673435000000001</v>
      </c>
      <c r="I9" s="7">
        <f>ABS(G9/H9*100)</f>
        <v>0.98122388965877116</v>
      </c>
      <c r="J9" s="3" t="s">
        <v>21</v>
      </c>
      <c r="K9" s="37" t="s">
        <v>123</v>
      </c>
      <c r="M9" s="65"/>
    </row>
    <row r="10" spans="1:14" ht="12" customHeight="1" x14ac:dyDescent="0.25">
      <c r="A10" s="19">
        <v>40408</v>
      </c>
      <c r="B10" s="98" t="s">
        <v>385</v>
      </c>
      <c r="C10" s="3" t="s">
        <v>120</v>
      </c>
      <c r="D10" s="97" t="s">
        <v>124</v>
      </c>
      <c r="E10" s="27">
        <v>19.616144999999999</v>
      </c>
      <c r="F10" s="27">
        <v>19.906967999999999</v>
      </c>
      <c r="G10" s="35">
        <f>ABS(E10-F10)</f>
        <v>0.29082299999999961</v>
      </c>
      <c r="H10" s="27">
        <f>AVERAGE(E10:F10)</f>
        <v>19.761556499999998</v>
      </c>
      <c r="I10" s="7">
        <f>ABS(G10/H10*100)</f>
        <v>1.4716603927428473</v>
      </c>
      <c r="J10" s="3" t="s">
        <v>21</v>
      </c>
      <c r="K10" s="37" t="s">
        <v>123</v>
      </c>
    </row>
    <row r="11" spans="1:14" ht="12" customHeight="1" x14ac:dyDescent="0.25">
      <c r="A11" s="19"/>
      <c r="B11" s="87"/>
      <c r="C11" s="3"/>
      <c r="D11" s="3"/>
      <c r="E11" s="27"/>
      <c r="F11" s="27"/>
      <c r="G11" s="35"/>
      <c r="H11" s="27"/>
      <c r="I11" s="7"/>
      <c r="J11" s="3"/>
      <c r="K11" s="37"/>
    </row>
    <row r="12" spans="1:14" ht="12" customHeight="1" x14ac:dyDescent="0.25">
      <c r="A12" s="19">
        <v>40408</v>
      </c>
      <c r="B12" s="98" t="s">
        <v>386</v>
      </c>
      <c r="C12" s="3" t="s">
        <v>120</v>
      </c>
      <c r="D12" s="97" t="s">
        <v>131</v>
      </c>
      <c r="E12" s="27">
        <v>19.502662000000001</v>
      </c>
      <c r="F12" s="27">
        <v>19.520398</v>
      </c>
      <c r="G12" s="14">
        <f>ABS(E12-F12)</f>
        <v>1.7735999999999308E-2</v>
      </c>
      <c r="H12" s="27">
        <f>AVERAGE(E12:F12)</f>
        <v>19.51153</v>
      </c>
      <c r="I12" s="7">
        <f>ABS(G12/H12*100)</f>
        <v>9.0900098557106013E-2</v>
      </c>
      <c r="J12" s="3" t="s">
        <v>21</v>
      </c>
      <c r="K12" s="37" t="s">
        <v>123</v>
      </c>
    </row>
    <row r="13" spans="1:14" ht="12" customHeight="1" x14ac:dyDescent="0.25">
      <c r="A13" s="19">
        <v>40408</v>
      </c>
      <c r="B13" s="98" t="s">
        <v>386</v>
      </c>
      <c r="C13" s="3" t="s">
        <v>120</v>
      </c>
      <c r="D13" s="3" t="s">
        <v>101</v>
      </c>
      <c r="E13" s="26">
        <v>153.21952400000001</v>
      </c>
      <c r="F13" s="26">
        <v>152.175084</v>
      </c>
      <c r="G13" s="14">
        <f>ABS(E13-F13)</f>
        <v>1.0444400000000087</v>
      </c>
      <c r="H13" s="26">
        <f>AVERAGE(E13:F13)</f>
        <v>152.697304</v>
      </c>
      <c r="I13" s="7">
        <f>ABS(G13/H13*100)</f>
        <v>0.68399373966681742</v>
      </c>
      <c r="J13" s="3" t="s">
        <v>21</v>
      </c>
      <c r="K13" s="37" t="s">
        <v>123</v>
      </c>
    </row>
    <row r="14" spans="1:14" ht="12" customHeight="1" x14ac:dyDescent="0.25">
      <c r="A14" s="19">
        <v>40408</v>
      </c>
      <c r="B14" s="98" t="s">
        <v>386</v>
      </c>
      <c r="C14" s="3" t="s">
        <v>120</v>
      </c>
      <c r="D14" s="3" t="s">
        <v>100</v>
      </c>
      <c r="E14" s="28">
        <v>5.840624</v>
      </c>
      <c r="F14" s="28">
        <v>5.9049139999999998</v>
      </c>
      <c r="G14" s="35">
        <f>ABS(E14-F14)</f>
        <v>6.4289999999999736E-2</v>
      </c>
      <c r="H14" s="28">
        <f>AVERAGE(E14:F14)</f>
        <v>5.8727689999999999</v>
      </c>
      <c r="I14" s="7">
        <f>ABS(G14/H14*100)</f>
        <v>1.0947135840010007</v>
      </c>
      <c r="J14" s="3" t="s">
        <v>21</v>
      </c>
      <c r="K14" s="37" t="s">
        <v>123</v>
      </c>
      <c r="M14" s="65"/>
    </row>
    <row r="15" spans="1:14" ht="12" customHeight="1" x14ac:dyDescent="0.25">
      <c r="A15" s="19">
        <v>40408</v>
      </c>
      <c r="B15" s="98" t="s">
        <v>386</v>
      </c>
      <c r="C15" s="3" t="s">
        <v>120</v>
      </c>
      <c r="D15" s="3" t="s">
        <v>124</v>
      </c>
      <c r="E15" s="27">
        <v>19.642548999999999</v>
      </c>
      <c r="F15" s="27">
        <v>19.727647999999999</v>
      </c>
      <c r="G15" s="14">
        <f>ABS(E15-F15)</f>
        <v>8.5098999999999592E-2</v>
      </c>
      <c r="H15" s="27">
        <f>AVERAGE(E15:F15)</f>
        <v>19.685098499999999</v>
      </c>
      <c r="I15" s="7">
        <f>ABS(G15/H15*100)</f>
        <v>0.43230162145238743</v>
      </c>
      <c r="J15" s="3" t="s">
        <v>21</v>
      </c>
      <c r="K15" s="37" t="s">
        <v>123</v>
      </c>
    </row>
    <row r="16" spans="1:14" ht="12" customHeight="1" x14ac:dyDescent="0.25">
      <c r="A16" s="19"/>
      <c r="B16" s="98"/>
      <c r="C16" s="3"/>
      <c r="D16" s="3"/>
      <c r="E16" s="27"/>
      <c r="F16" s="27"/>
      <c r="G16" s="35"/>
      <c r="H16" s="27"/>
      <c r="I16" s="7"/>
      <c r="J16" s="3"/>
      <c r="K16" s="37"/>
    </row>
    <row r="17" spans="1:11" ht="12" customHeight="1" x14ac:dyDescent="0.25">
      <c r="A17" s="82">
        <v>40416</v>
      </c>
      <c r="B17" s="140" t="s">
        <v>424</v>
      </c>
      <c r="C17" s="3" t="s">
        <v>120</v>
      </c>
      <c r="D17" s="3" t="s">
        <v>131</v>
      </c>
      <c r="E17" s="27">
        <v>19.363786000000001</v>
      </c>
      <c r="F17" s="27">
        <v>19.220075000000001</v>
      </c>
      <c r="G17" s="14">
        <f>ABS(E17-F17)</f>
        <v>0.1437109999999997</v>
      </c>
      <c r="H17" s="27">
        <f>AVERAGE(E17:F17)</f>
        <v>19.291930499999999</v>
      </c>
      <c r="I17" s="7">
        <f>ABS(G17/H17*100)</f>
        <v>0.74492804128648349</v>
      </c>
      <c r="J17" s="3" t="s">
        <v>21</v>
      </c>
      <c r="K17" s="37" t="s">
        <v>123</v>
      </c>
    </row>
    <row r="18" spans="1:11" ht="12" customHeight="1" x14ac:dyDescent="0.25">
      <c r="A18" s="82">
        <v>40416</v>
      </c>
      <c r="B18" s="140" t="s">
        <v>424</v>
      </c>
      <c r="C18" s="3" t="s">
        <v>120</v>
      </c>
      <c r="D18" s="97" t="s">
        <v>101</v>
      </c>
      <c r="E18" s="26">
        <v>154.65601000000001</v>
      </c>
      <c r="F18" s="26">
        <v>153.26262800000001</v>
      </c>
      <c r="G18" s="14">
        <f>ABS(E18-F18)</f>
        <v>1.3933820000000026</v>
      </c>
      <c r="H18" s="26">
        <f>AVERAGE(E18:F18)</f>
        <v>153.95931899999999</v>
      </c>
      <c r="I18" s="7">
        <f>ABS(G18/H18*100)</f>
        <v>0.9050325820160342</v>
      </c>
      <c r="J18" s="3" t="s">
        <v>21</v>
      </c>
      <c r="K18" s="37" t="s">
        <v>123</v>
      </c>
    </row>
    <row r="19" spans="1:11" ht="12" customHeight="1" x14ac:dyDescent="0.25">
      <c r="A19" s="82">
        <v>40416</v>
      </c>
      <c r="B19" s="140" t="s">
        <v>424</v>
      </c>
      <c r="C19" s="3" t="s">
        <v>120</v>
      </c>
      <c r="D19" s="97" t="s">
        <v>100</v>
      </c>
      <c r="E19" s="28">
        <v>5.8300179999999999</v>
      </c>
      <c r="F19" s="28">
        <v>5.8194800000000004</v>
      </c>
      <c r="G19" s="14">
        <f>ABS(E19-F19)</f>
        <v>1.0537999999999492E-2</v>
      </c>
      <c r="H19" s="28">
        <f>AVERAGE(E19:F19)</f>
        <v>5.8247490000000006</v>
      </c>
      <c r="I19" s="7">
        <f>ABS(G19/H19*100)</f>
        <v>0.18091766701019205</v>
      </c>
      <c r="J19" s="3" t="s">
        <v>21</v>
      </c>
      <c r="K19" s="37" t="s">
        <v>123</v>
      </c>
    </row>
    <row r="20" spans="1:11" ht="12" customHeight="1" x14ac:dyDescent="0.25">
      <c r="A20" s="82">
        <v>40416</v>
      </c>
      <c r="B20" s="140" t="s">
        <v>424</v>
      </c>
      <c r="C20" s="3" t="s">
        <v>120</v>
      </c>
      <c r="D20" s="97" t="s">
        <v>124</v>
      </c>
      <c r="E20" s="27">
        <v>19.31719</v>
      </c>
      <c r="F20" s="27">
        <v>19.160661999999999</v>
      </c>
      <c r="G20" s="35">
        <f>ABS(E20-F20)</f>
        <v>0.15652800000000155</v>
      </c>
      <c r="H20" s="27">
        <f>AVERAGE(E20:F20)</f>
        <v>19.238925999999999</v>
      </c>
      <c r="I20" s="7">
        <f>ABS(G20/H20*100)</f>
        <v>0.8136005097166108</v>
      </c>
      <c r="J20" s="3" t="s">
        <v>21</v>
      </c>
      <c r="K20" s="37" t="s">
        <v>123</v>
      </c>
    </row>
    <row r="21" spans="1:11" ht="12" customHeight="1" x14ac:dyDescent="0.25">
      <c r="A21" s="19"/>
      <c r="B21" s="87"/>
      <c r="C21" s="3"/>
      <c r="D21" s="3"/>
      <c r="E21" s="27"/>
      <c r="F21" s="27"/>
      <c r="G21" s="35"/>
      <c r="H21" s="27"/>
      <c r="I21" s="7"/>
      <c r="J21" s="3"/>
      <c r="K21" s="37"/>
    </row>
    <row r="22" spans="1:11" ht="12" customHeight="1" x14ac:dyDescent="0.25">
      <c r="A22" s="82">
        <v>40416</v>
      </c>
      <c r="B22" s="140" t="s">
        <v>425</v>
      </c>
      <c r="C22" s="3" t="s">
        <v>120</v>
      </c>
      <c r="D22" s="97" t="s">
        <v>131</v>
      </c>
      <c r="E22" s="27">
        <v>19.399304999999998</v>
      </c>
      <c r="F22" s="27">
        <v>19.437958999999999</v>
      </c>
      <c r="G22" s="35">
        <f>ABS(E22-F22)</f>
        <v>3.8654000000001076E-2</v>
      </c>
      <c r="H22" s="27">
        <f>AVERAGE(E22:F22)</f>
        <v>19.418631999999999</v>
      </c>
      <c r="I22" s="7">
        <f>ABS(G22/H22*100)</f>
        <v>0.19905624659863311</v>
      </c>
      <c r="J22" s="3" t="s">
        <v>21</v>
      </c>
      <c r="K22" s="37" t="s">
        <v>123</v>
      </c>
    </row>
    <row r="23" spans="1:11" ht="12" customHeight="1" x14ac:dyDescent="0.25">
      <c r="A23" s="82">
        <v>40416</v>
      </c>
      <c r="B23" s="140" t="s">
        <v>425</v>
      </c>
      <c r="C23" s="3" t="s">
        <v>120</v>
      </c>
      <c r="D23" s="3" t="s">
        <v>101</v>
      </c>
      <c r="E23" s="26">
        <v>151.336375</v>
      </c>
      <c r="F23" s="26">
        <v>150.89944199999999</v>
      </c>
      <c r="G23" s="14">
        <f>ABS(E23-F23)</f>
        <v>0.43693300000001045</v>
      </c>
      <c r="H23" s="26">
        <f>AVERAGE(E23:F23)</f>
        <v>151.1179085</v>
      </c>
      <c r="I23" s="7">
        <f>ABS(G23/H23*100)</f>
        <v>0.28913383220891414</v>
      </c>
      <c r="J23" s="3" t="s">
        <v>21</v>
      </c>
      <c r="K23" s="37" t="s">
        <v>123</v>
      </c>
    </row>
    <row r="24" spans="1:11" ht="12" customHeight="1" x14ac:dyDescent="0.25">
      <c r="A24" s="82">
        <v>40416</v>
      </c>
      <c r="B24" s="140" t="s">
        <v>425</v>
      </c>
      <c r="C24" s="3" t="s">
        <v>120</v>
      </c>
      <c r="D24" s="3" t="s">
        <v>100</v>
      </c>
      <c r="E24" s="28">
        <v>5.9285959999999998</v>
      </c>
      <c r="F24" s="28">
        <v>5.9282300000000001</v>
      </c>
      <c r="G24" s="35">
        <f>ABS(E24-F24)</f>
        <v>3.6599999999964439E-4</v>
      </c>
      <c r="H24" s="28">
        <f>AVERAGE(E24:F24)</f>
        <v>5.9284129999999999</v>
      </c>
      <c r="I24" s="7">
        <f>ABS(G24/H24*100)</f>
        <v>6.1736589539164088E-3</v>
      </c>
      <c r="J24" s="3" t="s">
        <v>21</v>
      </c>
      <c r="K24" s="37" t="s">
        <v>123</v>
      </c>
    </row>
    <row r="25" spans="1:11" ht="12" customHeight="1" x14ac:dyDescent="0.25">
      <c r="A25" s="82">
        <v>40416</v>
      </c>
      <c r="B25" s="140" t="s">
        <v>425</v>
      </c>
      <c r="C25" s="3" t="s">
        <v>120</v>
      </c>
      <c r="D25" s="3" t="s">
        <v>124</v>
      </c>
      <c r="E25" s="27">
        <v>19.699114000000002</v>
      </c>
      <c r="F25" s="27">
        <v>19.621798999999999</v>
      </c>
      <c r="G25" s="35">
        <f>ABS(E25-F25)</f>
        <v>7.7315000000002243E-2</v>
      </c>
      <c r="H25" s="27">
        <f>AVERAGE(E25:F25)</f>
        <v>19.660456500000002</v>
      </c>
      <c r="I25" s="7">
        <f>ABS(G25/H25*100)</f>
        <v>0.39325129607240933</v>
      </c>
      <c r="J25" s="3" t="s">
        <v>21</v>
      </c>
      <c r="K25" s="37" t="s">
        <v>123</v>
      </c>
    </row>
    <row r="26" spans="1:11" ht="12" customHeight="1" x14ac:dyDescent="0.25">
      <c r="A26" s="19"/>
      <c r="B26" s="98"/>
      <c r="C26" s="3"/>
      <c r="D26" s="3"/>
      <c r="E26" s="27"/>
      <c r="F26" s="27"/>
      <c r="G26" s="35"/>
      <c r="H26" s="27"/>
      <c r="I26" s="7"/>
      <c r="J26" s="3"/>
      <c r="K26" s="37"/>
    </row>
    <row r="27" spans="1:11" ht="12" customHeight="1" x14ac:dyDescent="0.25">
      <c r="A27" s="82">
        <v>40416</v>
      </c>
      <c r="B27" s="140" t="s">
        <v>426</v>
      </c>
      <c r="C27" s="3" t="s">
        <v>120</v>
      </c>
      <c r="D27" s="3" t="s">
        <v>131</v>
      </c>
      <c r="E27" s="27">
        <v>19.846906000000001</v>
      </c>
      <c r="F27" s="27">
        <v>19.757991000000001</v>
      </c>
      <c r="G27" s="35">
        <f>ABS(E27-F27)</f>
        <v>8.8915000000000077E-2</v>
      </c>
      <c r="H27" s="27">
        <f>AVERAGE(E27:F27)</f>
        <v>19.802448500000001</v>
      </c>
      <c r="I27" s="7">
        <f>ABS(G27/H27*100)</f>
        <v>0.449010131247154</v>
      </c>
      <c r="J27" s="3" t="s">
        <v>21</v>
      </c>
      <c r="K27" s="37" t="s">
        <v>123</v>
      </c>
    </row>
    <row r="28" spans="1:11" ht="12" customHeight="1" x14ac:dyDescent="0.25">
      <c r="A28" s="82">
        <v>40416</v>
      </c>
      <c r="B28" s="140" t="s">
        <v>426</v>
      </c>
      <c r="C28" s="3" t="s">
        <v>120</v>
      </c>
      <c r="D28" s="97" t="s">
        <v>101</v>
      </c>
      <c r="E28" s="26">
        <v>157.09694999999999</v>
      </c>
      <c r="F28" s="26">
        <v>157.10551599999999</v>
      </c>
      <c r="G28" s="14">
        <f>ABS(E28-F28)</f>
        <v>8.5660000000018499E-3</v>
      </c>
      <c r="H28" s="26">
        <f>AVERAGE(E28:F28)</f>
        <v>157.10123299999998</v>
      </c>
      <c r="I28" s="7">
        <f>ABS(G28/H28*100)</f>
        <v>5.4525351815678308E-3</v>
      </c>
      <c r="J28" s="3" t="s">
        <v>21</v>
      </c>
      <c r="K28" s="37" t="s">
        <v>123</v>
      </c>
    </row>
    <row r="29" spans="1:11" x14ac:dyDescent="0.25">
      <c r="A29" s="82">
        <v>40416</v>
      </c>
      <c r="B29" s="140" t="s">
        <v>426</v>
      </c>
      <c r="C29" s="3" t="s">
        <v>120</v>
      </c>
      <c r="D29" s="97" t="s">
        <v>100</v>
      </c>
      <c r="E29" s="28">
        <v>5.87906</v>
      </c>
      <c r="F29" s="28">
        <v>5.9142659999999996</v>
      </c>
      <c r="G29" s="35">
        <f>ABS(E29-F29)</f>
        <v>3.5205999999999626E-2</v>
      </c>
      <c r="H29" s="28">
        <f>AVERAGE(E29:F29)</f>
        <v>5.8966630000000002</v>
      </c>
      <c r="I29" s="7">
        <f>ABS(G29/H29*100)</f>
        <v>0.59704955158535644</v>
      </c>
      <c r="J29" s="3" t="s">
        <v>21</v>
      </c>
      <c r="K29" s="37" t="s">
        <v>123</v>
      </c>
    </row>
    <row r="30" spans="1:11" x14ac:dyDescent="0.25">
      <c r="A30" s="82">
        <v>40416</v>
      </c>
      <c r="B30" s="140" t="s">
        <v>426</v>
      </c>
      <c r="C30" s="3" t="s">
        <v>120</v>
      </c>
      <c r="D30" s="97" t="s">
        <v>124</v>
      </c>
      <c r="E30" s="27">
        <v>19.453220999999999</v>
      </c>
      <c r="F30" s="27">
        <v>19.364082</v>
      </c>
      <c r="G30" s="35">
        <f>ABS(E30-F30)</f>
        <v>8.9138999999999413E-2</v>
      </c>
      <c r="H30" s="27">
        <f>AVERAGE(E30:F30)</f>
        <v>19.408651499999998</v>
      </c>
      <c r="I30" s="7">
        <f>ABS(G30/H30*100)</f>
        <v>0.45927456629328123</v>
      </c>
      <c r="J30" s="3" t="s">
        <v>21</v>
      </c>
      <c r="K30" s="37" t="s">
        <v>123</v>
      </c>
    </row>
    <row r="31" spans="1:11" x14ac:dyDescent="0.25">
      <c r="A31" s="19"/>
      <c r="B31" s="87"/>
      <c r="C31" s="3"/>
      <c r="D31" s="3"/>
      <c r="E31" s="27"/>
      <c r="F31" s="27"/>
      <c r="G31" s="35"/>
      <c r="H31" s="27"/>
      <c r="I31" s="7"/>
      <c r="J31" s="3"/>
      <c r="K31" s="37"/>
    </row>
    <row r="32" spans="1:11" x14ac:dyDescent="0.25">
      <c r="A32" s="82">
        <v>40416</v>
      </c>
      <c r="B32" s="140" t="s">
        <v>427</v>
      </c>
      <c r="C32" s="3" t="s">
        <v>120</v>
      </c>
      <c r="D32" s="97" t="s">
        <v>131</v>
      </c>
      <c r="E32" s="27">
        <v>20.269045999999999</v>
      </c>
      <c r="F32" s="27">
        <v>19.765076000000001</v>
      </c>
      <c r="G32" s="14">
        <f>ABS(E32-F32)</f>
        <v>0.50396999999999892</v>
      </c>
      <c r="H32" s="27">
        <f>AVERAGE(E32:F32)</f>
        <v>20.017060999999998</v>
      </c>
      <c r="I32" s="7">
        <f>ABS(G32/H32*100)</f>
        <v>2.5177022740750949</v>
      </c>
      <c r="J32" s="3" t="s">
        <v>21</v>
      </c>
      <c r="K32" s="37" t="s">
        <v>123</v>
      </c>
    </row>
    <row r="33" spans="1:11" x14ac:dyDescent="0.25">
      <c r="A33" s="82">
        <v>40416</v>
      </c>
      <c r="B33" s="140" t="s">
        <v>427</v>
      </c>
      <c r="C33" s="3" t="s">
        <v>120</v>
      </c>
      <c r="D33" s="3" t="s">
        <v>101</v>
      </c>
      <c r="E33" s="26">
        <v>161.17398600000001</v>
      </c>
      <c r="F33" s="26">
        <v>157.04249200000001</v>
      </c>
      <c r="G33" s="14">
        <f>ABS(E33-F33)</f>
        <v>4.1314940000000036</v>
      </c>
      <c r="H33" s="26">
        <f>AVERAGE(E33:F33)</f>
        <v>159.10823900000003</v>
      </c>
      <c r="I33" s="7">
        <f>ABS(G33/H33*100)</f>
        <v>2.596656229725478</v>
      </c>
      <c r="J33" s="3" t="s">
        <v>21</v>
      </c>
      <c r="K33" s="37" t="s">
        <v>123</v>
      </c>
    </row>
    <row r="34" spans="1:11" x14ac:dyDescent="0.25">
      <c r="A34" s="82">
        <v>40416</v>
      </c>
      <c r="B34" s="140" t="s">
        <v>427</v>
      </c>
      <c r="C34" s="3" t="s">
        <v>120</v>
      </c>
      <c r="D34" s="3" t="s">
        <v>100</v>
      </c>
      <c r="E34" s="28">
        <v>5.9201969999999999</v>
      </c>
      <c r="F34" s="28">
        <v>5.7718340000000001</v>
      </c>
      <c r="G34" s="35">
        <f>ABS(E34-F34)</f>
        <v>0.1483629999999998</v>
      </c>
      <c r="H34" s="28">
        <f>AVERAGE(E34:F34)</f>
        <v>5.8460155</v>
      </c>
      <c r="I34" s="7">
        <f>ABS(G34/H34*100)</f>
        <v>2.5378482147370254</v>
      </c>
      <c r="J34" s="3" t="s">
        <v>21</v>
      </c>
      <c r="K34" s="37" t="s">
        <v>123</v>
      </c>
    </row>
    <row r="35" spans="1:11" x14ac:dyDescent="0.25">
      <c r="A35" s="82">
        <v>40416</v>
      </c>
      <c r="B35" s="140" t="s">
        <v>427</v>
      </c>
      <c r="C35" s="3" t="s">
        <v>120</v>
      </c>
      <c r="D35" s="3" t="s">
        <v>124</v>
      </c>
      <c r="E35" s="27">
        <v>20.263421000000001</v>
      </c>
      <c r="F35" s="27">
        <v>19.802537000000001</v>
      </c>
      <c r="G35" s="35">
        <f>ABS(E35-F35)</f>
        <v>0.46088400000000007</v>
      </c>
      <c r="H35" s="27">
        <f>AVERAGE(E35:F35)</f>
        <v>20.032979000000001</v>
      </c>
      <c r="I35" s="7">
        <f>ABS(G35/H35*100)</f>
        <v>2.3006263821271919</v>
      </c>
      <c r="J35" s="3" t="s">
        <v>21</v>
      </c>
      <c r="K35" s="37" t="s">
        <v>123</v>
      </c>
    </row>
    <row r="36" spans="1:11" x14ac:dyDescent="0.25">
      <c r="A36" s="4"/>
      <c r="B36" s="4"/>
      <c r="C36" s="4"/>
      <c r="D36" s="4"/>
      <c r="E36" s="38"/>
      <c r="F36" s="38"/>
      <c r="G36" s="39"/>
      <c r="H36" s="57"/>
      <c r="I36" s="40"/>
      <c r="J36" s="16"/>
      <c r="K36" s="41"/>
    </row>
    <row r="37" spans="1:11" x14ac:dyDescent="0.25">
      <c r="E37" s="29"/>
      <c r="F37" s="29"/>
      <c r="G37" s="42"/>
      <c r="H37" s="58"/>
      <c r="I37" s="43"/>
      <c r="J37" s="10"/>
      <c r="K37" s="44"/>
    </row>
    <row r="38" spans="1:11" ht="14.5" x14ac:dyDescent="0.25">
      <c r="A38" s="13" t="s">
        <v>59</v>
      </c>
      <c r="B38" s="13"/>
      <c r="E38" s="6"/>
      <c r="F38" s="6"/>
      <c r="G38" s="15"/>
      <c r="H38" s="45"/>
      <c r="I38" s="46"/>
      <c r="J38" s="3"/>
      <c r="K38" s="37"/>
    </row>
    <row r="39" spans="1:11" x14ac:dyDescent="0.25">
      <c r="B39" s="37" t="s">
        <v>60</v>
      </c>
      <c r="E39" s="6"/>
      <c r="F39" s="6"/>
      <c r="G39" s="59"/>
      <c r="H39" s="45"/>
      <c r="I39" s="60"/>
      <c r="J39" s="3"/>
      <c r="K39" s="37"/>
    </row>
    <row r="40" spans="1:11" ht="14.5" x14ac:dyDescent="0.25">
      <c r="A40" s="13" t="s">
        <v>61</v>
      </c>
      <c r="B40" s="13"/>
    </row>
    <row r="41" spans="1:11" ht="14.5" x14ac:dyDescent="0.25">
      <c r="A41" s="13" t="s">
        <v>62</v>
      </c>
      <c r="B41" s="13"/>
    </row>
    <row r="42" spans="1:11" ht="14.5" x14ac:dyDescent="0.25">
      <c r="A42" s="13" t="s">
        <v>92</v>
      </c>
      <c r="B42" s="13"/>
    </row>
    <row r="43" spans="1:11" x14ac:dyDescent="0.25">
      <c r="C43" s="37"/>
    </row>
    <row r="44" spans="1:11" ht="14.5" x14ac:dyDescent="0.25">
      <c r="A44" s="13" t="s">
        <v>0</v>
      </c>
      <c r="B44" s="13"/>
    </row>
  </sheetData>
  <phoneticPr fontId="35" type="noConversion"/>
  <pageMargins left="0.98" right="0.86" top="0.99" bottom="0.18" header="0.52" footer="0.23"/>
  <pageSetup firstPageNumber="41" orientation="landscape" useFirstPageNumber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>
      <selection activeCell="A2" sqref="A2"/>
    </sheetView>
  </sheetViews>
  <sheetFormatPr defaultRowHeight="12.5" x14ac:dyDescent="0.25"/>
  <cols>
    <col min="2" max="2" width="18.26953125" customWidth="1"/>
    <col min="5" max="5" width="9.54296875" customWidth="1"/>
    <col min="6" max="6" width="11.1796875" customWidth="1"/>
    <col min="7" max="7" width="11" customWidth="1"/>
    <col min="8" max="8" width="9.453125" customWidth="1"/>
    <col min="9" max="9" width="6.81640625" customWidth="1"/>
    <col min="10" max="10" width="7" customWidth="1"/>
    <col min="13" max="13" width="10.1796875" bestFit="1" customWidth="1"/>
    <col min="14" max="14" width="10.7265625" customWidth="1"/>
    <col min="15" max="15" width="11.7265625" customWidth="1"/>
    <col min="16" max="16" width="11.54296875" customWidth="1"/>
    <col min="17" max="17" width="43.7265625" customWidth="1"/>
  </cols>
  <sheetData>
    <row r="1" spans="1:14" ht="15.5" x14ac:dyDescent="0.35">
      <c r="A1" s="2" t="s">
        <v>616</v>
      </c>
      <c r="B1" s="2"/>
      <c r="N1" s="5"/>
    </row>
    <row r="2" spans="1:14" ht="15.5" x14ac:dyDescent="0.35">
      <c r="A2" s="2"/>
      <c r="B2" s="2" t="s">
        <v>600</v>
      </c>
      <c r="M2" s="65"/>
      <c r="N2" s="69"/>
    </row>
    <row r="3" spans="1:14" ht="15.5" x14ac:dyDescent="0.35">
      <c r="A3" s="2"/>
      <c r="B3" s="2"/>
      <c r="N3" s="5"/>
    </row>
    <row r="4" spans="1:14" ht="14.5" x14ac:dyDescent="0.25">
      <c r="A4" s="3" t="s">
        <v>18</v>
      </c>
      <c r="B4" s="3" t="s">
        <v>55</v>
      </c>
      <c r="C4" s="3" t="s">
        <v>10</v>
      </c>
      <c r="D4" s="3" t="s">
        <v>1</v>
      </c>
      <c r="E4" s="3" t="s">
        <v>30</v>
      </c>
      <c r="F4" s="3" t="s">
        <v>31</v>
      </c>
      <c r="G4" s="3" t="s">
        <v>56</v>
      </c>
      <c r="H4" s="3" t="s">
        <v>7</v>
      </c>
      <c r="I4" s="3" t="s">
        <v>57</v>
      </c>
      <c r="J4" s="3" t="s">
        <v>58</v>
      </c>
      <c r="K4" s="3" t="s">
        <v>52</v>
      </c>
      <c r="N4" s="5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16"/>
      <c r="K5" s="4"/>
      <c r="N5" s="5"/>
    </row>
    <row r="6" spans="1:14" x14ac:dyDescent="0.25">
      <c r="A6" s="9"/>
      <c r="B6" s="9"/>
      <c r="C6" s="9"/>
      <c r="D6" s="9"/>
      <c r="E6" s="9"/>
      <c r="F6" s="9"/>
      <c r="G6" s="9"/>
      <c r="H6" s="9"/>
      <c r="I6" s="9"/>
      <c r="J6" s="10"/>
      <c r="K6" s="9"/>
      <c r="N6" s="5"/>
    </row>
    <row r="7" spans="1:14" x14ac:dyDescent="0.25">
      <c r="A7" s="19">
        <v>40428</v>
      </c>
      <c r="B7" s="140" t="s">
        <v>432</v>
      </c>
      <c r="C7" s="3" t="s">
        <v>120</v>
      </c>
      <c r="D7" s="3" t="s">
        <v>131</v>
      </c>
      <c r="E7" s="27">
        <v>19.602436000000001</v>
      </c>
      <c r="F7" s="27">
        <v>19.606964999999999</v>
      </c>
      <c r="G7" s="35">
        <f>ABS(E7-F7)</f>
        <v>4.5289999999980068E-3</v>
      </c>
      <c r="H7" s="27">
        <f>AVERAGE(E7:F7)</f>
        <v>19.6047005</v>
      </c>
      <c r="I7" s="7">
        <f>ABS(G7/H7*100)</f>
        <v>2.3101602597795395E-2</v>
      </c>
      <c r="J7" s="3" t="s">
        <v>21</v>
      </c>
      <c r="K7" s="37" t="s">
        <v>123</v>
      </c>
      <c r="N7" s="12"/>
    </row>
    <row r="8" spans="1:14" ht="13.5" customHeight="1" x14ac:dyDescent="0.25">
      <c r="A8" s="19">
        <v>40428</v>
      </c>
      <c r="B8" s="140" t="s">
        <v>432</v>
      </c>
      <c r="C8" s="3" t="s">
        <v>120</v>
      </c>
      <c r="D8" s="97" t="s">
        <v>101</v>
      </c>
      <c r="E8" s="26">
        <v>151.959903</v>
      </c>
      <c r="F8" s="26">
        <v>150.47363899999999</v>
      </c>
      <c r="G8" s="14">
        <f>ABS(E8-F8)</f>
        <v>1.4862640000000056</v>
      </c>
      <c r="H8" s="26">
        <f>AVERAGE(E8:F8)</f>
        <v>151.21677099999999</v>
      </c>
      <c r="I8" s="7">
        <f>ABS(G8/H8*100)</f>
        <v>0.98286981673481544</v>
      </c>
      <c r="J8" s="3" t="s">
        <v>21</v>
      </c>
      <c r="K8" s="37" t="s">
        <v>123</v>
      </c>
    </row>
    <row r="9" spans="1:14" ht="12" customHeight="1" x14ac:dyDescent="0.25">
      <c r="A9" s="19">
        <v>40428</v>
      </c>
      <c r="B9" s="140" t="s">
        <v>432</v>
      </c>
      <c r="C9" s="3" t="s">
        <v>120</v>
      </c>
      <c r="D9" s="97" t="s">
        <v>100</v>
      </c>
      <c r="E9" s="28">
        <v>6.0026950000000001</v>
      </c>
      <c r="F9" s="28">
        <v>5.9174119999999997</v>
      </c>
      <c r="G9" s="35">
        <f>ABS(E9-F9)</f>
        <v>8.5283000000000442E-2</v>
      </c>
      <c r="H9" s="28">
        <f>AVERAGE(E9:F9)</f>
        <v>5.9600534999999999</v>
      </c>
      <c r="I9" s="7">
        <f>ABS(G9/H9*100)</f>
        <v>1.4309099742141651</v>
      </c>
      <c r="J9" s="3" t="s">
        <v>21</v>
      </c>
      <c r="K9" s="37" t="s">
        <v>123</v>
      </c>
      <c r="M9" s="65"/>
    </row>
    <row r="10" spans="1:14" ht="12" customHeight="1" x14ac:dyDescent="0.25">
      <c r="A10" s="19">
        <v>40428</v>
      </c>
      <c r="B10" s="140" t="s">
        <v>432</v>
      </c>
      <c r="C10" s="3" t="s">
        <v>120</v>
      </c>
      <c r="D10" s="97" t="s">
        <v>124</v>
      </c>
      <c r="E10" s="27">
        <v>19.697676000000001</v>
      </c>
      <c r="F10" s="27">
        <v>19.671479000000001</v>
      </c>
      <c r="G10" s="35">
        <f>ABS(E10-F10)</f>
        <v>2.6196999999999804E-2</v>
      </c>
      <c r="H10" s="27">
        <f>AVERAGE(E10:F10)</f>
        <v>19.684577500000003</v>
      </c>
      <c r="I10" s="7">
        <f>ABS(G10/H10*100)</f>
        <v>0.13308388254713518</v>
      </c>
      <c r="J10" s="3" t="s">
        <v>21</v>
      </c>
      <c r="K10" s="37" t="s">
        <v>123</v>
      </c>
    </row>
    <row r="11" spans="1:14" ht="12" customHeight="1" x14ac:dyDescent="0.25">
      <c r="A11" s="19"/>
      <c r="B11" s="87"/>
      <c r="C11" s="3"/>
      <c r="D11" s="3"/>
      <c r="E11" s="27"/>
      <c r="F11" s="27"/>
      <c r="G11" s="35"/>
      <c r="H11" s="27"/>
      <c r="I11" s="7"/>
      <c r="J11" s="3"/>
      <c r="K11" s="37"/>
    </row>
    <row r="12" spans="1:14" ht="12" customHeight="1" x14ac:dyDescent="0.25">
      <c r="A12" s="19">
        <v>40428</v>
      </c>
      <c r="B12" s="140" t="s">
        <v>433</v>
      </c>
      <c r="C12" s="3" t="s">
        <v>120</v>
      </c>
      <c r="D12" s="97" t="s">
        <v>131</v>
      </c>
      <c r="E12" s="27">
        <v>19.188486999999999</v>
      </c>
      <c r="F12" s="27">
        <v>19.136980000000001</v>
      </c>
      <c r="G12" s="35">
        <f>ABS(E12-F12)</f>
        <v>5.1506999999997305E-2</v>
      </c>
      <c r="H12" s="27">
        <f>AVERAGE(E12:F12)</f>
        <v>19.162733500000002</v>
      </c>
      <c r="I12" s="7">
        <f>ABS(G12/H12*100)</f>
        <v>0.26878733141071603</v>
      </c>
      <c r="J12" s="3" t="s">
        <v>21</v>
      </c>
      <c r="K12" s="37" t="s">
        <v>123</v>
      </c>
    </row>
    <row r="13" spans="1:14" ht="12" customHeight="1" x14ac:dyDescent="0.25">
      <c r="A13" s="19">
        <v>40428</v>
      </c>
      <c r="B13" s="140" t="s">
        <v>433</v>
      </c>
      <c r="C13" s="3" t="s">
        <v>120</v>
      </c>
      <c r="D13" s="3" t="s">
        <v>101</v>
      </c>
      <c r="E13" s="26">
        <v>162.55041199999999</v>
      </c>
      <c r="F13" s="26">
        <v>162.69482400000001</v>
      </c>
      <c r="G13" s="14">
        <f>ABS(E13-F13)</f>
        <v>0.14441200000001686</v>
      </c>
      <c r="H13" s="26">
        <f>AVERAGE(E13:F13)</f>
        <v>162.62261799999999</v>
      </c>
      <c r="I13" s="7">
        <f>ABS(G13/H13*100)</f>
        <v>8.8801915610543722E-2</v>
      </c>
      <c r="J13" s="3" t="s">
        <v>21</v>
      </c>
      <c r="K13" s="37" t="s">
        <v>123</v>
      </c>
    </row>
    <row r="14" spans="1:14" ht="12" customHeight="1" x14ac:dyDescent="0.25">
      <c r="A14" s="19">
        <v>40428</v>
      </c>
      <c r="B14" s="140" t="s">
        <v>433</v>
      </c>
      <c r="C14" s="3" t="s">
        <v>120</v>
      </c>
      <c r="D14" s="3" t="s">
        <v>100</v>
      </c>
      <c r="E14" s="28">
        <v>5.8206769999999999</v>
      </c>
      <c r="F14" s="28">
        <v>5.8154830000000004</v>
      </c>
      <c r="G14" s="35">
        <f>ABS(E14-F14)</f>
        <v>5.1939999999994768E-3</v>
      </c>
      <c r="H14" s="28">
        <f>AVERAGE(E14:F14)</f>
        <v>5.8180800000000001</v>
      </c>
      <c r="I14" s="7">
        <f>ABS(G14/H14*100)</f>
        <v>8.9273437285143489E-2</v>
      </c>
      <c r="J14" s="3" t="s">
        <v>21</v>
      </c>
      <c r="K14" s="37" t="s">
        <v>123</v>
      </c>
      <c r="M14" s="65"/>
    </row>
    <row r="15" spans="1:14" ht="12" customHeight="1" x14ac:dyDescent="0.25">
      <c r="A15" s="19">
        <v>40428</v>
      </c>
      <c r="B15" s="140" t="s">
        <v>433</v>
      </c>
      <c r="C15" s="3" t="s">
        <v>120</v>
      </c>
      <c r="D15" s="3" t="s">
        <v>124</v>
      </c>
      <c r="E15" s="27">
        <v>19.210521</v>
      </c>
      <c r="F15" s="27">
        <v>19.141542000000001</v>
      </c>
      <c r="G15" s="35">
        <f>ABS(E15-F15)</f>
        <v>6.8978999999998791E-2</v>
      </c>
      <c r="H15" s="27">
        <f>AVERAGE(E15:F15)</f>
        <v>19.176031500000001</v>
      </c>
      <c r="I15" s="7">
        <f>ABS(G15/H15*100)</f>
        <v>0.35971467819083836</v>
      </c>
      <c r="J15" s="3" t="s">
        <v>21</v>
      </c>
      <c r="K15" s="37" t="s">
        <v>123</v>
      </c>
    </row>
    <row r="16" spans="1:14" ht="12" customHeight="1" x14ac:dyDescent="0.25">
      <c r="A16" s="19"/>
      <c r="B16" s="98"/>
      <c r="C16" s="3"/>
      <c r="D16" s="3"/>
      <c r="E16" s="27"/>
      <c r="F16" s="27"/>
      <c r="G16" s="35"/>
      <c r="H16" s="27"/>
      <c r="I16" s="7"/>
      <c r="J16" s="3"/>
      <c r="K16" s="37"/>
    </row>
    <row r="17" spans="1:11" ht="12" customHeight="1" x14ac:dyDescent="0.25">
      <c r="A17" s="19">
        <v>40428</v>
      </c>
      <c r="B17" s="140" t="s">
        <v>434</v>
      </c>
      <c r="C17" s="3" t="s">
        <v>120</v>
      </c>
      <c r="D17" s="3" t="s">
        <v>131</v>
      </c>
      <c r="E17" s="27">
        <v>19.479092999999999</v>
      </c>
      <c r="F17" s="27">
        <v>19.450406000000001</v>
      </c>
      <c r="G17" s="35">
        <f>ABS(E17-F17)</f>
        <v>2.8686999999997909E-2</v>
      </c>
      <c r="H17" s="27">
        <f>AVERAGE(E17:F17)</f>
        <v>19.4647495</v>
      </c>
      <c r="I17" s="7">
        <f>ABS(G17/H17*100)</f>
        <v>0.14737924061133131</v>
      </c>
      <c r="J17" s="3" t="s">
        <v>21</v>
      </c>
      <c r="K17" s="37" t="s">
        <v>123</v>
      </c>
    </row>
    <row r="18" spans="1:11" ht="12" customHeight="1" x14ac:dyDescent="0.25">
      <c r="A18" s="19">
        <v>40428</v>
      </c>
      <c r="B18" s="140" t="s">
        <v>434</v>
      </c>
      <c r="C18" s="3" t="s">
        <v>120</v>
      </c>
      <c r="D18" s="97" t="s">
        <v>101</v>
      </c>
      <c r="E18" s="26">
        <v>153.41438299999999</v>
      </c>
      <c r="F18" s="26">
        <v>153.59222500000001</v>
      </c>
      <c r="G18" s="14">
        <f>ABS(E18-F18)</f>
        <v>0.1778420000000267</v>
      </c>
      <c r="H18" s="26">
        <f>AVERAGE(E18:F18)</f>
        <v>153.50330400000001</v>
      </c>
      <c r="I18" s="7">
        <f>ABS(G18/H18*100)</f>
        <v>0.11585548673273294</v>
      </c>
      <c r="J18" s="3" t="s">
        <v>21</v>
      </c>
      <c r="K18" s="37" t="s">
        <v>123</v>
      </c>
    </row>
    <row r="19" spans="1:11" ht="12" customHeight="1" x14ac:dyDescent="0.25">
      <c r="A19" s="19">
        <v>40428</v>
      </c>
      <c r="B19" s="140" t="s">
        <v>434</v>
      </c>
      <c r="C19" s="3" t="s">
        <v>120</v>
      </c>
      <c r="D19" s="97" t="s">
        <v>100</v>
      </c>
      <c r="E19" s="28">
        <v>5.9488320000000003</v>
      </c>
      <c r="F19" s="28">
        <v>5.9118820000000003</v>
      </c>
      <c r="G19" s="35">
        <f>ABS(E19-F19)</f>
        <v>3.6950000000000038E-2</v>
      </c>
      <c r="H19" s="28">
        <f>AVERAGE(E19:F19)</f>
        <v>5.9303570000000008</v>
      </c>
      <c r="I19" s="7">
        <f>ABS(G19/H19*100)</f>
        <v>0.62306535677363151</v>
      </c>
      <c r="J19" s="3" t="s">
        <v>21</v>
      </c>
      <c r="K19" s="37" t="s">
        <v>123</v>
      </c>
    </row>
    <row r="20" spans="1:11" ht="12" customHeight="1" x14ac:dyDescent="0.25">
      <c r="A20" s="19">
        <v>40428</v>
      </c>
      <c r="B20" s="140" t="s">
        <v>434</v>
      </c>
      <c r="C20" s="3" t="s">
        <v>120</v>
      </c>
      <c r="D20" s="97" t="s">
        <v>124</v>
      </c>
      <c r="E20" s="27">
        <v>19.396166999999998</v>
      </c>
      <c r="F20" s="27">
        <v>19.316219</v>
      </c>
      <c r="G20" s="35">
        <f>ABS(E20-F20)</f>
        <v>7.9947999999998132E-2</v>
      </c>
      <c r="H20" s="27">
        <f>AVERAGE(E20:F20)</f>
        <v>19.356192999999998</v>
      </c>
      <c r="I20" s="7">
        <f>ABS(G20/H20*100)</f>
        <v>0.41303576586572655</v>
      </c>
      <c r="J20" s="3" t="s">
        <v>21</v>
      </c>
      <c r="K20" s="37" t="s">
        <v>123</v>
      </c>
    </row>
    <row r="21" spans="1:11" ht="12" customHeight="1" x14ac:dyDescent="0.25">
      <c r="A21" s="19"/>
      <c r="B21" s="87"/>
      <c r="C21" s="3"/>
      <c r="D21" s="3"/>
      <c r="E21" s="27"/>
      <c r="F21" s="27"/>
      <c r="G21" s="35"/>
      <c r="H21" s="27"/>
      <c r="I21" s="7"/>
      <c r="J21" s="3"/>
      <c r="K21" s="37"/>
    </row>
    <row r="22" spans="1:11" ht="12" customHeight="1" x14ac:dyDescent="0.25">
      <c r="A22" s="19">
        <v>40428</v>
      </c>
      <c r="B22" s="140" t="s">
        <v>435</v>
      </c>
      <c r="C22" s="3" t="s">
        <v>120</v>
      </c>
      <c r="D22" s="97" t="s">
        <v>131</v>
      </c>
      <c r="E22" s="27">
        <v>19.653842999999998</v>
      </c>
      <c r="F22" s="27">
        <v>19.305499000000001</v>
      </c>
      <c r="G22" s="14">
        <f>ABS(E22-F22)</f>
        <v>0.34834399999999732</v>
      </c>
      <c r="H22" s="27">
        <f>AVERAGE(E22:F22)</f>
        <v>19.479671</v>
      </c>
      <c r="I22" s="7">
        <f>ABS(G22/H22*100)</f>
        <v>1.7882437542194491</v>
      </c>
      <c r="J22" s="3" t="s">
        <v>21</v>
      </c>
      <c r="K22" s="37" t="s">
        <v>123</v>
      </c>
    </row>
    <row r="23" spans="1:11" ht="12" customHeight="1" x14ac:dyDescent="0.25">
      <c r="A23" s="19">
        <v>40428</v>
      </c>
      <c r="B23" s="140" t="s">
        <v>435</v>
      </c>
      <c r="C23" s="3" t="s">
        <v>120</v>
      </c>
      <c r="D23" s="3" t="s">
        <v>101</v>
      </c>
      <c r="E23" s="26">
        <v>153.72765100000001</v>
      </c>
      <c r="F23" s="26">
        <v>152.98675299999999</v>
      </c>
      <c r="G23" s="14">
        <f>ABS(E23-F23)</f>
        <v>0.7408980000000156</v>
      </c>
      <c r="H23" s="26">
        <f>AVERAGE(E23:F23)</f>
        <v>153.357202</v>
      </c>
      <c r="I23" s="7">
        <f>ABS(G23/H23*100)</f>
        <v>0.48311914297967928</v>
      </c>
      <c r="J23" s="3" t="s">
        <v>21</v>
      </c>
      <c r="K23" s="37" t="s">
        <v>123</v>
      </c>
    </row>
    <row r="24" spans="1:11" ht="12" customHeight="1" x14ac:dyDescent="0.25">
      <c r="A24" s="19">
        <v>40428</v>
      </c>
      <c r="B24" s="140" t="s">
        <v>435</v>
      </c>
      <c r="C24" s="3" t="s">
        <v>120</v>
      </c>
      <c r="D24" s="3" t="s">
        <v>100</v>
      </c>
      <c r="E24" s="28">
        <v>5.9568640000000004</v>
      </c>
      <c r="F24" s="28">
        <v>5.8580449999999997</v>
      </c>
      <c r="G24" s="35">
        <f>ABS(E24-F24)</f>
        <v>9.8819000000000656E-2</v>
      </c>
      <c r="H24" s="28">
        <f>AVERAGE(E24:F24)</f>
        <v>5.9074545000000001</v>
      </c>
      <c r="I24" s="7">
        <f>ABS(G24/H24*100)</f>
        <v>1.6727847840385508</v>
      </c>
      <c r="J24" s="3" t="s">
        <v>21</v>
      </c>
      <c r="K24" s="37" t="s">
        <v>123</v>
      </c>
    </row>
    <row r="25" spans="1:11" ht="12" customHeight="1" x14ac:dyDescent="0.25">
      <c r="A25" s="19">
        <v>40428</v>
      </c>
      <c r="B25" s="140" t="s">
        <v>435</v>
      </c>
      <c r="C25" s="3" t="s">
        <v>120</v>
      </c>
      <c r="D25" s="3" t="s">
        <v>124</v>
      </c>
      <c r="E25" s="27">
        <v>19.622292000000002</v>
      </c>
      <c r="F25" s="27">
        <v>19.720784999999999</v>
      </c>
      <c r="G25" s="35">
        <f>ABS(E25-F25)</f>
        <v>9.8492999999997721E-2</v>
      </c>
      <c r="H25" s="27">
        <f>AVERAGE(E25:F25)</f>
        <v>19.6715385</v>
      </c>
      <c r="I25" s="7">
        <f>ABS(G25/H25*100)</f>
        <v>0.50068783384684279</v>
      </c>
      <c r="J25" s="3" t="s">
        <v>21</v>
      </c>
      <c r="K25" s="37" t="s">
        <v>123</v>
      </c>
    </row>
    <row r="26" spans="1:11" ht="12" customHeight="1" x14ac:dyDescent="0.25">
      <c r="A26" s="19"/>
      <c r="B26" s="98"/>
      <c r="C26" s="3"/>
      <c r="D26" s="3"/>
      <c r="E26" s="27"/>
      <c r="F26" s="27"/>
      <c r="G26" s="35"/>
      <c r="H26" s="27"/>
      <c r="I26" s="7"/>
      <c r="J26" s="3"/>
      <c r="K26" s="37"/>
    </row>
    <row r="27" spans="1:11" ht="12" customHeight="1" x14ac:dyDescent="0.25">
      <c r="A27" s="82">
        <v>40431</v>
      </c>
      <c r="B27" s="140" t="s">
        <v>476</v>
      </c>
      <c r="C27" s="3" t="s">
        <v>120</v>
      </c>
      <c r="D27" s="3" t="s">
        <v>131</v>
      </c>
      <c r="E27" s="27">
        <v>19.425042000000001</v>
      </c>
      <c r="F27" s="27">
        <v>19.649386</v>
      </c>
      <c r="G27" s="35">
        <f>ABS(E27-F27)</f>
        <v>0.22434399999999854</v>
      </c>
      <c r="H27" s="27">
        <f>AVERAGE(E27:F27)</f>
        <v>19.537213999999999</v>
      </c>
      <c r="I27" s="7">
        <f>ABS(G27/H27*100)</f>
        <v>1.1482906416441903</v>
      </c>
      <c r="J27" s="3" t="s">
        <v>21</v>
      </c>
      <c r="K27" s="37" t="s">
        <v>123</v>
      </c>
    </row>
    <row r="28" spans="1:11" ht="12" customHeight="1" x14ac:dyDescent="0.25">
      <c r="A28" s="82">
        <v>40431</v>
      </c>
      <c r="B28" s="140" t="s">
        <v>476</v>
      </c>
      <c r="C28" s="3" t="s">
        <v>120</v>
      </c>
      <c r="D28" s="97" t="s">
        <v>101</v>
      </c>
      <c r="E28" s="26">
        <v>149.38297299999999</v>
      </c>
      <c r="F28" s="26">
        <v>151.57248999999999</v>
      </c>
      <c r="G28" s="14">
        <f>ABS(E28-F28)</f>
        <v>2.1895169999999951</v>
      </c>
      <c r="H28" s="26">
        <f>AVERAGE(E28:F28)</f>
        <v>150.4777315</v>
      </c>
      <c r="I28" s="7">
        <f>ABS(G28/H28*100)</f>
        <v>1.4550438647461901</v>
      </c>
      <c r="J28" s="3" t="s">
        <v>21</v>
      </c>
      <c r="K28" s="37" t="s">
        <v>123</v>
      </c>
    </row>
    <row r="29" spans="1:11" x14ac:dyDescent="0.25">
      <c r="A29" s="82">
        <v>40431</v>
      </c>
      <c r="B29" s="140" t="s">
        <v>476</v>
      </c>
      <c r="C29" s="3" t="s">
        <v>120</v>
      </c>
      <c r="D29" s="97" t="s">
        <v>100</v>
      </c>
      <c r="E29" s="28">
        <v>5.8227359999999999</v>
      </c>
      <c r="F29" s="28">
        <v>5.9164669999999999</v>
      </c>
      <c r="G29" s="35">
        <f>ABS(E29-F29)</f>
        <v>9.3731000000000009E-2</v>
      </c>
      <c r="H29" s="28">
        <f>AVERAGE(E29:F29)</f>
        <v>5.8696014999999999</v>
      </c>
      <c r="I29" s="7">
        <f>ABS(G29/H29*100)</f>
        <v>1.596888647380917</v>
      </c>
      <c r="J29" s="3" t="s">
        <v>21</v>
      </c>
      <c r="K29" s="37" t="s">
        <v>123</v>
      </c>
    </row>
    <row r="30" spans="1:11" x14ac:dyDescent="0.25">
      <c r="A30" s="82">
        <v>40431</v>
      </c>
      <c r="B30" s="140" t="s">
        <v>476</v>
      </c>
      <c r="C30" s="3" t="s">
        <v>120</v>
      </c>
      <c r="D30" s="97" t="s">
        <v>124</v>
      </c>
      <c r="E30" s="27">
        <v>19.525016999999998</v>
      </c>
      <c r="F30" s="27">
        <v>19.351901000000002</v>
      </c>
      <c r="G30" s="35">
        <f>ABS(E30-F30)</f>
        <v>0.17311599999999672</v>
      </c>
      <c r="H30" s="27">
        <f>AVERAGE(E30:F30)</f>
        <v>19.438459000000002</v>
      </c>
      <c r="I30" s="7">
        <f>ABS(G30/H30*100)</f>
        <v>0.89058499956193393</v>
      </c>
      <c r="J30" s="3" t="s">
        <v>21</v>
      </c>
      <c r="K30" s="37" t="s">
        <v>123</v>
      </c>
    </row>
    <row r="31" spans="1:11" x14ac:dyDescent="0.25">
      <c r="A31" s="19"/>
      <c r="B31" s="87"/>
      <c r="C31" s="3"/>
      <c r="D31" s="3"/>
      <c r="E31" s="27"/>
      <c r="F31" s="27"/>
      <c r="G31" s="35"/>
      <c r="H31" s="27"/>
      <c r="I31" s="7"/>
      <c r="J31" s="3"/>
      <c r="K31" s="37"/>
    </row>
    <row r="32" spans="1:11" x14ac:dyDescent="0.25">
      <c r="A32" s="82">
        <v>40431</v>
      </c>
      <c r="B32" s="140" t="s">
        <v>477</v>
      </c>
      <c r="C32" s="3" t="s">
        <v>120</v>
      </c>
      <c r="D32" s="97" t="s">
        <v>131</v>
      </c>
      <c r="E32" s="27">
        <v>18.927084000000001</v>
      </c>
      <c r="F32" s="27">
        <v>19.111369</v>
      </c>
      <c r="G32" s="14">
        <f>ABS(E32-F32)</f>
        <v>0.18428499999999914</v>
      </c>
      <c r="H32" s="27">
        <f>AVERAGE(E32:F32)</f>
        <v>19.019226500000002</v>
      </c>
      <c r="I32" s="7">
        <f>ABS(G32/H32*100)</f>
        <v>0.96894056127886752</v>
      </c>
      <c r="J32" s="3" t="s">
        <v>21</v>
      </c>
      <c r="K32" s="37" t="s">
        <v>123</v>
      </c>
    </row>
    <row r="33" spans="1:11" x14ac:dyDescent="0.25">
      <c r="A33" s="82">
        <v>40431</v>
      </c>
      <c r="B33" s="140" t="s">
        <v>477</v>
      </c>
      <c r="C33" s="3" t="s">
        <v>120</v>
      </c>
      <c r="D33" s="3" t="s">
        <v>101</v>
      </c>
      <c r="E33" s="26">
        <v>148.488516</v>
      </c>
      <c r="F33" s="26">
        <v>148.619395</v>
      </c>
      <c r="G33" s="14">
        <f>ABS(E33-F33)</f>
        <v>0.13087899999999308</v>
      </c>
      <c r="H33" s="26">
        <f>AVERAGE(E33:F33)</f>
        <v>148.5539555</v>
      </c>
      <c r="I33" s="7">
        <f>ABS(G33/H33*100)</f>
        <v>8.8101996045465841E-2</v>
      </c>
      <c r="J33" s="3" t="s">
        <v>21</v>
      </c>
      <c r="K33" s="37" t="s">
        <v>123</v>
      </c>
    </row>
    <row r="34" spans="1:11" x14ac:dyDescent="0.25">
      <c r="A34" s="82">
        <v>40431</v>
      </c>
      <c r="B34" s="140" t="s">
        <v>477</v>
      </c>
      <c r="C34" s="3" t="s">
        <v>120</v>
      </c>
      <c r="D34" s="3" t="s">
        <v>100</v>
      </c>
      <c r="E34" s="28">
        <v>5.8647609999999997</v>
      </c>
      <c r="F34" s="28">
        <v>5.8511110000000004</v>
      </c>
      <c r="G34" s="35">
        <f>ABS(E34-F34)</f>
        <v>1.3649999999999274E-2</v>
      </c>
      <c r="H34" s="28">
        <f>AVERAGE(E34:F34)</f>
        <v>5.8579360000000005</v>
      </c>
      <c r="I34" s="7">
        <f>ABS(G34/H34*100)</f>
        <v>0.23301722654531001</v>
      </c>
      <c r="J34" s="3" t="s">
        <v>21</v>
      </c>
      <c r="K34" s="37" t="s">
        <v>123</v>
      </c>
    </row>
    <row r="35" spans="1:11" x14ac:dyDescent="0.25">
      <c r="A35" s="82">
        <v>40431</v>
      </c>
      <c r="B35" s="140" t="s">
        <v>477</v>
      </c>
      <c r="C35" s="3" t="s">
        <v>120</v>
      </c>
      <c r="D35" s="3" t="s">
        <v>124</v>
      </c>
      <c r="E35" s="27">
        <v>19.759188000000002</v>
      </c>
      <c r="F35" s="27">
        <v>19.886610999999998</v>
      </c>
      <c r="G35" s="35">
        <f>ABS(E35-F35)</f>
        <v>0.12742299999999673</v>
      </c>
      <c r="H35" s="27">
        <f>AVERAGE(E35:F35)</f>
        <v>19.822899499999998</v>
      </c>
      <c r="I35" s="7">
        <f>ABS(G35/H35*100)</f>
        <v>0.64280707269890935</v>
      </c>
      <c r="J35" s="3" t="s">
        <v>21</v>
      </c>
      <c r="K35" s="37" t="s">
        <v>123</v>
      </c>
    </row>
    <row r="36" spans="1:11" x14ac:dyDescent="0.25">
      <c r="A36" s="4"/>
      <c r="B36" s="4"/>
      <c r="C36" s="4"/>
      <c r="D36" s="4"/>
      <c r="E36" s="38"/>
      <c r="F36" s="38"/>
      <c r="G36" s="39"/>
      <c r="H36" s="57"/>
      <c r="I36" s="40"/>
      <c r="J36" s="16"/>
      <c r="K36" s="41"/>
    </row>
    <row r="37" spans="1:11" x14ac:dyDescent="0.25">
      <c r="E37" s="29"/>
      <c r="F37" s="29"/>
      <c r="G37" s="42"/>
      <c r="H37" s="58"/>
      <c r="I37" s="43"/>
      <c r="J37" s="10"/>
      <c r="K37" s="44"/>
    </row>
    <row r="38" spans="1:11" ht="14.5" x14ac:dyDescent="0.25">
      <c r="A38" s="13" t="s">
        <v>59</v>
      </c>
      <c r="B38" s="13"/>
      <c r="E38" s="6"/>
      <c r="F38" s="6"/>
      <c r="G38" s="15"/>
      <c r="H38" s="45"/>
      <c r="I38" s="46"/>
      <c r="J38" s="3"/>
      <c r="K38" s="37"/>
    </row>
    <row r="39" spans="1:11" x14ac:dyDescent="0.25">
      <c r="B39" s="37" t="s">
        <v>60</v>
      </c>
      <c r="E39" s="6"/>
      <c r="F39" s="6"/>
      <c r="G39" s="59"/>
      <c r="H39" s="45"/>
      <c r="I39" s="60"/>
      <c r="J39" s="3"/>
      <c r="K39" s="37"/>
    </row>
    <row r="40" spans="1:11" ht="14.5" x14ac:dyDescent="0.25">
      <c r="A40" s="13" t="s">
        <v>61</v>
      </c>
      <c r="B40" s="13"/>
    </row>
    <row r="41" spans="1:11" ht="14.5" x14ac:dyDescent="0.25">
      <c r="A41" s="13" t="s">
        <v>62</v>
      </c>
      <c r="B41" s="13"/>
    </row>
    <row r="42" spans="1:11" ht="14.5" x14ac:dyDescent="0.25">
      <c r="A42" s="13" t="s">
        <v>92</v>
      </c>
      <c r="B42" s="13"/>
    </row>
    <row r="43" spans="1:11" x14ac:dyDescent="0.25">
      <c r="C43" s="37"/>
    </row>
    <row r="44" spans="1:11" ht="14.5" x14ac:dyDescent="0.25">
      <c r="A44" s="13" t="s">
        <v>0</v>
      </c>
      <c r="B44" s="13"/>
    </row>
  </sheetData>
  <phoneticPr fontId="35" type="noConversion"/>
  <pageMargins left="0.98" right="0.86" top="0.99" bottom="0.18" header="0.52" footer="0.23"/>
  <pageSetup firstPageNumber="42" orientation="landscape" useFirstPageNumber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>
      <selection activeCell="A2" sqref="A2"/>
    </sheetView>
  </sheetViews>
  <sheetFormatPr defaultRowHeight="12.5" x14ac:dyDescent="0.25"/>
  <cols>
    <col min="2" max="2" width="18.26953125" customWidth="1"/>
    <col min="5" max="5" width="9.54296875" customWidth="1"/>
    <col min="6" max="6" width="11.1796875" customWidth="1"/>
    <col min="7" max="7" width="11" customWidth="1"/>
    <col min="8" max="8" width="9.453125" customWidth="1"/>
    <col min="9" max="9" width="6.81640625" customWidth="1"/>
    <col min="10" max="10" width="7" customWidth="1"/>
    <col min="13" max="13" width="10.1796875" bestFit="1" customWidth="1"/>
    <col min="14" max="14" width="10.7265625" customWidth="1"/>
    <col min="15" max="15" width="11.7265625" customWidth="1"/>
    <col min="16" max="16" width="11.54296875" customWidth="1"/>
    <col min="17" max="17" width="9.81640625" customWidth="1"/>
  </cols>
  <sheetData>
    <row r="1" spans="1:14" ht="15.5" x14ac:dyDescent="0.35">
      <c r="A1" s="2" t="s">
        <v>616</v>
      </c>
      <c r="B1" s="2"/>
    </row>
    <row r="2" spans="1:14" ht="15.5" x14ac:dyDescent="0.35">
      <c r="A2" s="2"/>
      <c r="B2" s="2" t="s">
        <v>600</v>
      </c>
      <c r="M2" s="65"/>
    </row>
    <row r="3" spans="1:14" ht="15.5" x14ac:dyDescent="0.35">
      <c r="A3" s="2"/>
      <c r="B3" s="2"/>
    </row>
    <row r="4" spans="1:14" ht="14.5" x14ac:dyDescent="0.25">
      <c r="A4" s="3" t="s">
        <v>18</v>
      </c>
      <c r="B4" s="3" t="s">
        <v>55</v>
      </c>
      <c r="C4" s="3" t="s">
        <v>10</v>
      </c>
      <c r="D4" s="3" t="s">
        <v>1</v>
      </c>
      <c r="E4" s="3" t="s">
        <v>30</v>
      </c>
      <c r="F4" s="3" t="s">
        <v>31</v>
      </c>
      <c r="G4" s="3" t="s">
        <v>56</v>
      </c>
      <c r="H4" s="3" t="s">
        <v>7</v>
      </c>
      <c r="I4" s="3" t="s">
        <v>57</v>
      </c>
      <c r="J4" s="3" t="s">
        <v>58</v>
      </c>
      <c r="K4" s="3" t="s">
        <v>52</v>
      </c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16"/>
      <c r="K5" s="4"/>
    </row>
    <row r="6" spans="1:14" x14ac:dyDescent="0.25">
      <c r="A6" s="9"/>
      <c r="B6" s="9"/>
      <c r="C6" s="9"/>
      <c r="D6" s="9"/>
      <c r="E6" s="9"/>
      <c r="F6" s="9"/>
      <c r="G6" s="9"/>
      <c r="H6" s="9"/>
      <c r="I6" s="9"/>
      <c r="J6" s="10"/>
      <c r="K6" s="9"/>
    </row>
    <row r="7" spans="1:14" x14ac:dyDescent="0.25">
      <c r="A7" s="82">
        <v>40431</v>
      </c>
      <c r="B7" s="140" t="s">
        <v>478</v>
      </c>
      <c r="C7" s="3" t="s">
        <v>120</v>
      </c>
      <c r="D7" s="3" t="s">
        <v>131</v>
      </c>
      <c r="E7" s="27">
        <v>19.901249</v>
      </c>
      <c r="F7" s="27">
        <v>20.082270000000001</v>
      </c>
      <c r="G7" s="35">
        <f>ABS(E7-F7)</f>
        <v>0.18102100000000121</v>
      </c>
      <c r="H7" s="27">
        <f>AVERAGE(E7:F7)</f>
        <v>19.991759500000001</v>
      </c>
      <c r="I7" s="7">
        <f>ABS(G7/H7*100)</f>
        <v>0.90547807960575555</v>
      </c>
      <c r="J7" s="3" t="s">
        <v>21</v>
      </c>
      <c r="K7" s="37" t="s">
        <v>123</v>
      </c>
    </row>
    <row r="8" spans="1:14" ht="13.5" customHeight="1" x14ac:dyDescent="0.25">
      <c r="A8" s="82">
        <v>40431</v>
      </c>
      <c r="B8" s="140" t="s">
        <v>478</v>
      </c>
      <c r="C8" s="3" t="s">
        <v>120</v>
      </c>
      <c r="D8" s="97" t="s">
        <v>101</v>
      </c>
      <c r="E8" s="26">
        <v>150.24980400000001</v>
      </c>
      <c r="F8" s="26">
        <v>151.03866400000001</v>
      </c>
      <c r="G8" s="14">
        <f>ABS(E8-F8)</f>
        <v>0.78885999999999967</v>
      </c>
      <c r="H8" s="26">
        <f>AVERAGE(E8:F8)</f>
        <v>150.64423400000001</v>
      </c>
      <c r="I8" s="7">
        <f>ABS(G8/H8*100)</f>
        <v>0.52365761307531999</v>
      </c>
      <c r="J8" s="3" t="s">
        <v>21</v>
      </c>
      <c r="K8" s="37" t="s">
        <v>123</v>
      </c>
      <c r="N8" s="5"/>
    </row>
    <row r="9" spans="1:14" ht="12" customHeight="1" x14ac:dyDescent="0.25">
      <c r="A9" s="82">
        <v>40431</v>
      </c>
      <c r="B9" s="140" t="s">
        <v>478</v>
      </c>
      <c r="C9" s="3" t="s">
        <v>120</v>
      </c>
      <c r="D9" s="97" t="s">
        <v>100</v>
      </c>
      <c r="E9" s="28">
        <v>5.9394520000000002</v>
      </c>
      <c r="F9" s="28">
        <v>5.9426690000000004</v>
      </c>
      <c r="G9" s="35">
        <f>ABS(E9-F9)</f>
        <v>3.2170000000002474E-3</v>
      </c>
      <c r="H9" s="28">
        <f>AVERAGE(E9:F9)</f>
        <v>5.9410605000000007</v>
      </c>
      <c r="I9" s="7">
        <f>ABS(G9/H9*100)</f>
        <v>5.4148581722072132E-2</v>
      </c>
      <c r="J9" s="3" t="s">
        <v>21</v>
      </c>
      <c r="K9" s="37" t="s">
        <v>123</v>
      </c>
      <c r="M9" s="65"/>
      <c r="N9" s="5"/>
    </row>
    <row r="10" spans="1:14" ht="12" customHeight="1" x14ac:dyDescent="0.25">
      <c r="A10" s="82">
        <v>40431</v>
      </c>
      <c r="B10" s="140" t="s">
        <v>478</v>
      </c>
      <c r="C10" s="3" t="s">
        <v>120</v>
      </c>
      <c r="D10" s="97" t="s">
        <v>124</v>
      </c>
      <c r="E10" s="27">
        <v>19.506553</v>
      </c>
      <c r="F10" s="27">
        <v>19.757197000000001</v>
      </c>
      <c r="G10" s="35">
        <f>ABS(E10-F10)</f>
        <v>0.2506440000000012</v>
      </c>
      <c r="H10" s="27">
        <f>AVERAGE(E10:F10)</f>
        <v>19.631875000000001</v>
      </c>
      <c r="I10" s="7">
        <f>ABS(G10/H10*100)</f>
        <v>1.2767196205151121</v>
      </c>
      <c r="J10" s="3" t="s">
        <v>21</v>
      </c>
      <c r="K10" s="37" t="s">
        <v>123</v>
      </c>
      <c r="N10" s="5"/>
    </row>
    <row r="11" spans="1:14" ht="12" customHeight="1" x14ac:dyDescent="0.25">
      <c r="A11" s="19"/>
      <c r="B11" s="87"/>
      <c r="C11" s="3"/>
      <c r="D11" s="3"/>
      <c r="E11" s="27"/>
      <c r="F11" s="27"/>
      <c r="G11" s="35"/>
      <c r="H11" s="27"/>
      <c r="I11" s="7"/>
      <c r="J11" s="3"/>
      <c r="K11" s="37"/>
      <c r="N11" s="12"/>
    </row>
    <row r="12" spans="1:14" ht="12" customHeight="1" x14ac:dyDescent="0.25">
      <c r="A12" s="82">
        <v>40431</v>
      </c>
      <c r="B12" s="140" t="s">
        <v>479</v>
      </c>
      <c r="C12" s="3" t="s">
        <v>120</v>
      </c>
      <c r="D12" s="97" t="s">
        <v>131</v>
      </c>
      <c r="E12" s="27">
        <v>19.50628</v>
      </c>
      <c r="F12" s="27">
        <v>19.442312999999999</v>
      </c>
      <c r="G12" s="35">
        <f>ABS(E12-F12)</f>
        <v>6.3967000000001661E-2</v>
      </c>
      <c r="H12" s="27">
        <f>AVERAGE(E12:F12)</f>
        <v>19.474296500000001</v>
      </c>
      <c r="I12" s="7">
        <f>ABS(G12/H12*100)</f>
        <v>0.32846886150676435</v>
      </c>
      <c r="J12" s="3" t="s">
        <v>21</v>
      </c>
      <c r="K12" s="37" t="s">
        <v>123</v>
      </c>
    </row>
    <row r="13" spans="1:14" ht="12" customHeight="1" x14ac:dyDescent="0.25">
      <c r="A13" s="82">
        <v>40431</v>
      </c>
      <c r="B13" s="140" t="s">
        <v>479</v>
      </c>
      <c r="C13" s="3" t="s">
        <v>120</v>
      </c>
      <c r="D13" s="3" t="s">
        <v>101</v>
      </c>
      <c r="E13" s="26">
        <v>176.004841</v>
      </c>
      <c r="F13" s="26">
        <v>174.35618500000001</v>
      </c>
      <c r="G13" s="14">
        <f>ABS(E13-F13)</f>
        <v>1.6486559999999884</v>
      </c>
      <c r="H13" s="26">
        <f>AVERAGE(E13:F13)</f>
        <v>175.18051300000002</v>
      </c>
      <c r="I13" s="7">
        <f>ABS(G13/H13*100)</f>
        <v>0.94111837656280195</v>
      </c>
      <c r="J13" s="3" t="s">
        <v>21</v>
      </c>
      <c r="K13" s="37" t="s">
        <v>123</v>
      </c>
    </row>
    <row r="14" spans="1:14" ht="12" customHeight="1" x14ac:dyDescent="0.25">
      <c r="A14" s="82">
        <v>40431</v>
      </c>
      <c r="B14" s="140" t="s">
        <v>479</v>
      </c>
      <c r="C14" s="3" t="s">
        <v>120</v>
      </c>
      <c r="D14" s="3" t="s">
        <v>100</v>
      </c>
      <c r="E14" s="28">
        <v>5.8917929999999998</v>
      </c>
      <c r="F14" s="28">
        <v>5.8515119999999996</v>
      </c>
      <c r="G14" s="35">
        <f>ABS(E14-F14)</f>
        <v>4.0281000000000233E-2</v>
      </c>
      <c r="H14" s="28">
        <f>AVERAGE(E14:F14)</f>
        <v>5.8716524999999997</v>
      </c>
      <c r="I14" s="7">
        <f>ABS(G14/H14*100)</f>
        <v>0.68602493080100091</v>
      </c>
      <c r="J14" s="3" t="s">
        <v>21</v>
      </c>
      <c r="K14" s="37" t="s">
        <v>123</v>
      </c>
      <c r="M14" s="65"/>
    </row>
    <row r="15" spans="1:14" ht="12" customHeight="1" x14ac:dyDescent="0.25">
      <c r="A15" s="82">
        <v>40431</v>
      </c>
      <c r="B15" s="140" t="s">
        <v>479</v>
      </c>
      <c r="C15" s="3" t="s">
        <v>120</v>
      </c>
      <c r="D15" s="3" t="s">
        <v>124</v>
      </c>
      <c r="E15" s="27">
        <v>19.6661</v>
      </c>
      <c r="F15" s="27">
        <v>19.475601000000001</v>
      </c>
      <c r="G15" s="35">
        <f>ABS(E15-F15)</f>
        <v>0.19049899999999909</v>
      </c>
      <c r="H15" s="27">
        <f>AVERAGE(E15:F15)</f>
        <v>19.570850499999999</v>
      </c>
      <c r="I15" s="7">
        <f>ABS(G15/H15*100)</f>
        <v>0.97338130501788411</v>
      </c>
      <c r="J15" s="3" t="s">
        <v>21</v>
      </c>
      <c r="K15" s="37" t="s">
        <v>123</v>
      </c>
    </row>
    <row r="16" spans="1:14" ht="12" customHeight="1" x14ac:dyDescent="0.25">
      <c r="A16" s="19"/>
      <c r="B16" s="98"/>
      <c r="C16" s="3"/>
      <c r="D16" s="3"/>
      <c r="E16" s="27"/>
      <c r="F16" s="27"/>
      <c r="G16" s="35"/>
      <c r="H16" s="27"/>
      <c r="I16" s="7"/>
      <c r="J16" s="3"/>
      <c r="K16" s="37"/>
    </row>
    <row r="17" spans="1:11" ht="12" customHeight="1" x14ac:dyDescent="0.25">
      <c r="A17" s="19">
        <v>40450</v>
      </c>
      <c r="B17" s="140" t="s">
        <v>516</v>
      </c>
      <c r="C17" s="3" t="s">
        <v>120</v>
      </c>
      <c r="D17" s="3" t="s">
        <v>131</v>
      </c>
      <c r="E17" s="27">
        <v>19.941806</v>
      </c>
      <c r="F17" s="27">
        <v>19.996580000000002</v>
      </c>
      <c r="G17" s="35">
        <f>ABS(E17-F17)</f>
        <v>5.4774000000001877E-2</v>
      </c>
      <c r="H17" s="27">
        <f>AVERAGE(E17:F17)</f>
        <v>19.969193000000001</v>
      </c>
      <c r="I17" s="7">
        <f>ABS(G17/H17*100)</f>
        <v>0.2742925064623386</v>
      </c>
      <c r="J17" s="3" t="s">
        <v>21</v>
      </c>
      <c r="K17" s="37" t="s">
        <v>123</v>
      </c>
    </row>
    <row r="18" spans="1:11" ht="12" customHeight="1" x14ac:dyDescent="0.25">
      <c r="A18" s="19">
        <v>40450</v>
      </c>
      <c r="B18" s="140" t="s">
        <v>516</v>
      </c>
      <c r="C18" s="3" t="s">
        <v>120</v>
      </c>
      <c r="D18" s="97" t="s">
        <v>101</v>
      </c>
      <c r="E18" s="26">
        <v>151.53378699999999</v>
      </c>
      <c r="F18" s="26">
        <v>151.19633400000001</v>
      </c>
      <c r="G18" s="14">
        <f>ABS(E18-F18)</f>
        <v>0.33745299999998224</v>
      </c>
      <c r="H18" s="26">
        <f>AVERAGE(E18:F18)</f>
        <v>151.3650605</v>
      </c>
      <c r="I18" s="7">
        <f>ABS(G18/H18*100)</f>
        <v>0.22293982434604334</v>
      </c>
      <c r="J18" s="3" t="s">
        <v>21</v>
      </c>
      <c r="K18" s="37" t="s">
        <v>123</v>
      </c>
    </row>
    <row r="19" spans="1:11" ht="12" customHeight="1" x14ac:dyDescent="0.25">
      <c r="A19" s="19">
        <v>40450</v>
      </c>
      <c r="B19" s="140" t="s">
        <v>516</v>
      </c>
      <c r="C19" s="3" t="s">
        <v>120</v>
      </c>
      <c r="D19" s="97" t="s">
        <v>100</v>
      </c>
      <c r="E19" s="28">
        <v>5.8896170000000003</v>
      </c>
      <c r="F19" s="28">
        <v>5.8196349999999999</v>
      </c>
      <c r="G19" s="35">
        <f>ABS(E19-F19)</f>
        <v>6.9982000000000433E-2</v>
      </c>
      <c r="H19" s="28">
        <f>AVERAGE(E19:F19)</f>
        <v>5.8546259999999997</v>
      </c>
      <c r="I19" s="7">
        <f>ABS(G19/H19*100)</f>
        <v>1.1953282754526153</v>
      </c>
      <c r="J19" s="3" t="s">
        <v>21</v>
      </c>
      <c r="K19" s="37" t="s">
        <v>123</v>
      </c>
    </row>
    <row r="20" spans="1:11" ht="12" customHeight="1" x14ac:dyDescent="0.25">
      <c r="A20" s="19">
        <v>40450</v>
      </c>
      <c r="B20" s="140" t="s">
        <v>516</v>
      </c>
      <c r="C20" s="3" t="s">
        <v>120</v>
      </c>
      <c r="D20" s="97" t="s">
        <v>124</v>
      </c>
      <c r="E20" s="27">
        <v>19.386966000000001</v>
      </c>
      <c r="F20" s="27">
        <v>19.314775999999998</v>
      </c>
      <c r="G20" s="35">
        <f>ABS(E20-F20)</f>
        <v>7.2190000000002641E-2</v>
      </c>
      <c r="H20" s="27">
        <f>AVERAGE(E20:F20)</f>
        <v>19.350870999999998</v>
      </c>
      <c r="I20" s="7">
        <f>ABS(G20/H20*100)</f>
        <v>0.3730581429642244</v>
      </c>
      <c r="J20" s="3" t="s">
        <v>21</v>
      </c>
      <c r="K20" s="37" t="s">
        <v>123</v>
      </c>
    </row>
    <row r="21" spans="1:11" ht="12" customHeight="1" x14ac:dyDescent="0.25">
      <c r="A21" s="19"/>
      <c r="B21" s="87"/>
      <c r="C21" s="3"/>
      <c r="D21" s="3"/>
      <c r="E21" s="27"/>
      <c r="F21" s="27"/>
      <c r="G21" s="35"/>
      <c r="H21" s="27"/>
      <c r="I21" s="7"/>
      <c r="J21" s="3"/>
      <c r="K21" s="37"/>
    </row>
    <row r="22" spans="1:11" ht="12" customHeight="1" x14ac:dyDescent="0.25">
      <c r="A22" s="19">
        <v>40450</v>
      </c>
      <c r="B22" s="140" t="s">
        <v>517</v>
      </c>
      <c r="C22" s="3" t="s">
        <v>120</v>
      </c>
      <c r="D22" s="97" t="s">
        <v>131</v>
      </c>
      <c r="E22" s="27">
        <v>19.089362999999999</v>
      </c>
      <c r="F22" s="27">
        <v>19.215413999999999</v>
      </c>
      <c r="G22" s="14">
        <f>ABS(E22-F22)</f>
        <v>0.12605100000000036</v>
      </c>
      <c r="H22" s="27">
        <f>AVERAGE(E22:F22)</f>
        <v>19.152388500000001</v>
      </c>
      <c r="I22" s="7">
        <f>ABS(G22/H22*100)</f>
        <v>0.6581476769855642</v>
      </c>
      <c r="J22" s="3" t="s">
        <v>21</v>
      </c>
      <c r="K22" s="37" t="s">
        <v>123</v>
      </c>
    </row>
    <row r="23" spans="1:11" ht="12" customHeight="1" x14ac:dyDescent="0.25">
      <c r="A23" s="19">
        <v>40450</v>
      </c>
      <c r="B23" s="140" t="s">
        <v>517</v>
      </c>
      <c r="C23" s="3" t="s">
        <v>120</v>
      </c>
      <c r="D23" s="3" t="s">
        <v>101</v>
      </c>
      <c r="E23" s="26">
        <v>174.316487</v>
      </c>
      <c r="F23" s="26">
        <v>175.30596399999999</v>
      </c>
      <c r="G23" s="14">
        <f>ABS(E23-F23)</f>
        <v>0.98947699999999372</v>
      </c>
      <c r="H23" s="26">
        <f>AVERAGE(E23:F23)</f>
        <v>174.81122549999998</v>
      </c>
      <c r="I23" s="7">
        <f>ABS(G23/H23*100)</f>
        <v>0.56602600729436214</v>
      </c>
      <c r="J23" s="3" t="s">
        <v>21</v>
      </c>
      <c r="K23" s="37" t="s">
        <v>123</v>
      </c>
    </row>
    <row r="24" spans="1:11" ht="12" customHeight="1" x14ac:dyDescent="0.25">
      <c r="A24" s="19">
        <v>40450</v>
      </c>
      <c r="B24" s="140" t="s">
        <v>517</v>
      </c>
      <c r="C24" s="3" t="s">
        <v>120</v>
      </c>
      <c r="D24" s="3" t="s">
        <v>100</v>
      </c>
      <c r="E24" s="28">
        <v>5.8334780000000004</v>
      </c>
      <c r="F24" s="28">
        <v>5.8588380000000004</v>
      </c>
      <c r="G24" s="35">
        <f>ABS(E24-F24)</f>
        <v>2.5360000000000049E-2</v>
      </c>
      <c r="H24" s="28">
        <f>AVERAGE(E24:F24)</f>
        <v>5.8461580000000009</v>
      </c>
      <c r="I24" s="7">
        <f>ABS(G24/H24*100)</f>
        <v>0.43378916546559371</v>
      </c>
      <c r="J24" s="3" t="s">
        <v>21</v>
      </c>
      <c r="K24" s="37" t="s">
        <v>123</v>
      </c>
    </row>
    <row r="25" spans="1:11" ht="12" customHeight="1" x14ac:dyDescent="0.25">
      <c r="A25" s="19">
        <v>40450</v>
      </c>
      <c r="B25" s="140" t="s">
        <v>517</v>
      </c>
      <c r="C25" s="3" t="s">
        <v>120</v>
      </c>
      <c r="D25" s="3" t="s">
        <v>124</v>
      </c>
      <c r="E25" s="27">
        <v>19.164137</v>
      </c>
      <c r="F25" s="27">
        <v>19.253837999999998</v>
      </c>
      <c r="G25" s="35">
        <f>ABS(E25-F25)</f>
        <v>8.9700999999998032E-2</v>
      </c>
      <c r="H25" s="27">
        <f>AVERAGE(E25:F25)</f>
        <v>19.208987499999999</v>
      </c>
      <c r="I25" s="7">
        <f>ABS(G25/H25*100)</f>
        <v>0.46697411823500873</v>
      </c>
      <c r="J25" s="3" t="s">
        <v>21</v>
      </c>
      <c r="K25" s="37" t="s">
        <v>123</v>
      </c>
    </row>
    <row r="26" spans="1:11" ht="12" customHeight="1" x14ac:dyDescent="0.25">
      <c r="A26" s="19"/>
      <c r="B26" s="98"/>
      <c r="C26" s="3"/>
      <c r="D26" s="3"/>
      <c r="E26" s="27"/>
      <c r="F26" s="27"/>
      <c r="G26" s="35"/>
      <c r="H26" s="27"/>
      <c r="I26" s="7"/>
      <c r="J26" s="3"/>
      <c r="K26" s="37"/>
    </row>
    <row r="27" spans="1:11" ht="12" customHeight="1" x14ac:dyDescent="0.25">
      <c r="A27" s="19">
        <v>40450</v>
      </c>
      <c r="B27" s="140" t="s">
        <v>518</v>
      </c>
      <c r="C27" s="3" t="s">
        <v>120</v>
      </c>
      <c r="D27" s="3" t="s">
        <v>131</v>
      </c>
      <c r="E27" s="27">
        <v>20.083217000000001</v>
      </c>
      <c r="F27" s="27">
        <v>20.236186</v>
      </c>
      <c r="G27" s="35">
        <f>ABS(E27-F27)</f>
        <v>0.1529689999999988</v>
      </c>
      <c r="H27" s="27">
        <f>AVERAGE(E27:F27)</f>
        <v>20.159701500000001</v>
      </c>
      <c r="I27" s="7">
        <f>ABS(G27/H27*100)</f>
        <v>0.75878603658887911</v>
      </c>
      <c r="J27" s="3" t="s">
        <v>21</v>
      </c>
      <c r="K27" s="37" t="s">
        <v>123</v>
      </c>
    </row>
    <row r="28" spans="1:11" ht="12" customHeight="1" x14ac:dyDescent="0.25">
      <c r="A28" s="19">
        <v>40450</v>
      </c>
      <c r="B28" s="140" t="s">
        <v>518</v>
      </c>
      <c r="C28" s="3" t="s">
        <v>120</v>
      </c>
      <c r="D28" s="97" t="s">
        <v>101</v>
      </c>
      <c r="E28" s="26">
        <v>152.46229500000001</v>
      </c>
      <c r="F28" s="26">
        <v>153.52693400000001</v>
      </c>
      <c r="G28" s="14">
        <f>ABS(E28-F28)</f>
        <v>1.0646389999999997</v>
      </c>
      <c r="H28" s="26">
        <f>AVERAGE(E28:F28)</f>
        <v>152.99461450000001</v>
      </c>
      <c r="I28" s="7">
        <f>ABS(G28/H28*100)</f>
        <v>0.69586697772293127</v>
      </c>
      <c r="J28" s="3" t="s">
        <v>21</v>
      </c>
      <c r="K28" s="37" t="s">
        <v>123</v>
      </c>
    </row>
    <row r="29" spans="1:11" x14ac:dyDescent="0.25">
      <c r="A29" s="19">
        <v>40450</v>
      </c>
      <c r="B29" s="140" t="s">
        <v>518</v>
      </c>
      <c r="C29" s="3" t="s">
        <v>120</v>
      </c>
      <c r="D29" s="97" t="s">
        <v>100</v>
      </c>
      <c r="E29" s="28">
        <v>5.8667910000000001</v>
      </c>
      <c r="F29" s="28">
        <v>5.8961569999999996</v>
      </c>
      <c r="G29" s="35">
        <f>ABS(E29-F29)</f>
        <v>2.9365999999999559E-2</v>
      </c>
      <c r="H29" s="28">
        <f>AVERAGE(E29:F29)</f>
        <v>5.8814739999999999</v>
      </c>
      <c r="I29" s="7">
        <f>ABS(G29/H29*100)</f>
        <v>0.49929660489869643</v>
      </c>
      <c r="J29" s="3" t="s">
        <v>21</v>
      </c>
      <c r="K29" s="37" t="s">
        <v>123</v>
      </c>
    </row>
    <row r="30" spans="1:11" x14ac:dyDescent="0.25">
      <c r="A30" s="19">
        <v>40450</v>
      </c>
      <c r="B30" s="140" t="s">
        <v>518</v>
      </c>
      <c r="C30" s="3" t="s">
        <v>120</v>
      </c>
      <c r="D30" s="97" t="s">
        <v>124</v>
      </c>
      <c r="E30" s="27">
        <v>19.218409000000001</v>
      </c>
      <c r="F30" s="27">
        <v>19.422810999999999</v>
      </c>
      <c r="G30" s="35">
        <f>ABS(E30-F30)</f>
        <v>0.2044019999999982</v>
      </c>
      <c r="H30" s="27">
        <f>AVERAGE(E30:F30)</f>
        <v>19.320610000000002</v>
      </c>
      <c r="I30" s="7">
        <f>ABS(G30/H30*100)</f>
        <v>1.0579479633406925</v>
      </c>
      <c r="J30" s="3" t="s">
        <v>21</v>
      </c>
      <c r="K30" s="37" t="s">
        <v>123</v>
      </c>
    </row>
    <row r="31" spans="1:11" x14ac:dyDescent="0.25">
      <c r="A31" s="19"/>
      <c r="B31" s="87"/>
      <c r="C31" s="3"/>
      <c r="D31" s="3"/>
      <c r="E31" s="27"/>
      <c r="F31" s="27"/>
      <c r="G31" s="35"/>
      <c r="H31" s="27"/>
      <c r="I31" s="7"/>
      <c r="J31" s="3"/>
      <c r="K31" s="37"/>
    </row>
    <row r="32" spans="1:11" x14ac:dyDescent="0.25">
      <c r="A32" s="19">
        <v>40450</v>
      </c>
      <c r="B32" s="140" t="s">
        <v>519</v>
      </c>
      <c r="C32" s="3" t="s">
        <v>120</v>
      </c>
      <c r="D32" s="97" t="s">
        <v>131</v>
      </c>
      <c r="E32" s="27">
        <v>19.781500999999999</v>
      </c>
      <c r="F32" s="27">
        <v>19.716244</v>
      </c>
      <c r="G32" s="14">
        <f>ABS(E32-F32)</f>
        <v>6.525699999999901E-2</v>
      </c>
      <c r="H32" s="27">
        <f>AVERAGE(E32:F32)</f>
        <v>19.748872499999997</v>
      </c>
      <c r="I32" s="7">
        <f>ABS(G32/H32*100)</f>
        <v>0.33043405389345148</v>
      </c>
      <c r="J32" s="3" t="s">
        <v>21</v>
      </c>
      <c r="K32" s="37" t="s">
        <v>123</v>
      </c>
    </row>
    <row r="33" spans="1:11" x14ac:dyDescent="0.25">
      <c r="A33" s="19">
        <v>40450</v>
      </c>
      <c r="B33" s="140" t="s">
        <v>519</v>
      </c>
      <c r="C33" s="3" t="s">
        <v>120</v>
      </c>
      <c r="D33" s="3" t="s">
        <v>101</v>
      </c>
      <c r="E33" s="26">
        <v>155.71355500000001</v>
      </c>
      <c r="F33" s="26">
        <v>154.71972</v>
      </c>
      <c r="G33" s="14">
        <f>ABS(E33-F33)</f>
        <v>0.99383500000001845</v>
      </c>
      <c r="H33" s="26">
        <f>AVERAGE(E33:F33)</f>
        <v>155.21663749999999</v>
      </c>
      <c r="I33" s="7">
        <f>ABS(G33/H33*100)</f>
        <v>0.64028896386833434</v>
      </c>
      <c r="J33" s="3" t="s">
        <v>21</v>
      </c>
      <c r="K33" s="37" t="s">
        <v>123</v>
      </c>
    </row>
    <row r="34" spans="1:11" x14ac:dyDescent="0.25">
      <c r="A34" s="19">
        <v>40450</v>
      </c>
      <c r="B34" s="140" t="s">
        <v>519</v>
      </c>
      <c r="C34" s="3" t="s">
        <v>120</v>
      </c>
      <c r="D34" s="3" t="s">
        <v>100</v>
      </c>
      <c r="E34" s="28">
        <v>6.7819690000000001</v>
      </c>
      <c r="F34" s="28">
        <v>6.8268570000000004</v>
      </c>
      <c r="G34" s="35">
        <f>ABS(E34-F34)</f>
        <v>4.4888000000000261E-2</v>
      </c>
      <c r="H34" s="28">
        <f>AVERAGE(E34:F34)</f>
        <v>6.8044130000000003</v>
      </c>
      <c r="I34" s="7">
        <f>ABS(G34/H34*100)</f>
        <v>0.65968952795781588</v>
      </c>
      <c r="J34" s="3" t="s">
        <v>21</v>
      </c>
      <c r="K34" s="37" t="s">
        <v>123</v>
      </c>
    </row>
    <row r="35" spans="1:11" x14ac:dyDescent="0.25">
      <c r="A35" s="19">
        <v>40450</v>
      </c>
      <c r="B35" s="140" t="s">
        <v>519</v>
      </c>
      <c r="C35" s="3" t="s">
        <v>120</v>
      </c>
      <c r="D35" s="3" t="s">
        <v>124</v>
      </c>
      <c r="E35" s="27">
        <v>19.539155999999998</v>
      </c>
      <c r="F35" s="27">
        <v>19.405473000000001</v>
      </c>
      <c r="G35" s="35">
        <f>ABS(E35-F35)</f>
        <v>0.13368299999999778</v>
      </c>
      <c r="H35" s="27">
        <f>AVERAGE(E35:F35)</f>
        <v>19.4723145</v>
      </c>
      <c r="I35" s="7">
        <f>ABS(G35/H35*100)</f>
        <v>0.68652855827692072</v>
      </c>
      <c r="J35" s="3" t="s">
        <v>21</v>
      </c>
      <c r="K35" s="37" t="s">
        <v>123</v>
      </c>
    </row>
    <row r="36" spans="1:11" x14ac:dyDescent="0.25">
      <c r="A36" s="4"/>
      <c r="B36" s="4"/>
      <c r="C36" s="4"/>
      <c r="D36" s="4"/>
      <c r="E36" s="38"/>
      <c r="F36" s="38"/>
      <c r="G36" s="39"/>
      <c r="H36" s="57"/>
      <c r="I36" s="40"/>
      <c r="J36" s="16"/>
      <c r="K36" s="41"/>
    </row>
    <row r="37" spans="1:11" x14ac:dyDescent="0.25">
      <c r="E37" s="29"/>
      <c r="F37" s="29"/>
      <c r="G37" s="42"/>
      <c r="H37" s="58"/>
      <c r="I37" s="43"/>
      <c r="J37" s="10"/>
      <c r="K37" s="44"/>
    </row>
    <row r="38" spans="1:11" ht="14.5" x14ac:dyDescent="0.25">
      <c r="A38" s="13" t="s">
        <v>59</v>
      </c>
      <c r="B38" s="13"/>
      <c r="E38" s="6"/>
      <c r="F38" s="6"/>
      <c r="G38" s="15"/>
      <c r="H38" s="45"/>
      <c r="I38" s="46"/>
      <c r="J38" s="3"/>
      <c r="K38" s="37"/>
    </row>
    <row r="39" spans="1:11" x14ac:dyDescent="0.25">
      <c r="B39" s="37" t="s">
        <v>60</v>
      </c>
      <c r="E39" s="6"/>
      <c r="F39" s="6"/>
      <c r="G39" s="59"/>
      <c r="H39" s="45"/>
      <c r="I39" s="60"/>
      <c r="J39" s="3"/>
      <c r="K39" s="37"/>
    </row>
    <row r="40" spans="1:11" ht="14.5" x14ac:dyDescent="0.25">
      <c r="A40" s="13" t="s">
        <v>61</v>
      </c>
      <c r="B40" s="13"/>
    </row>
    <row r="41" spans="1:11" ht="14.5" x14ac:dyDescent="0.25">
      <c r="A41" s="13" t="s">
        <v>62</v>
      </c>
      <c r="B41" s="13"/>
    </row>
    <row r="42" spans="1:11" ht="14.5" x14ac:dyDescent="0.25">
      <c r="A42" s="13" t="s">
        <v>92</v>
      </c>
      <c r="B42" s="13"/>
    </row>
    <row r="43" spans="1:11" x14ac:dyDescent="0.25">
      <c r="C43" s="37"/>
    </row>
    <row r="44" spans="1:11" ht="14.5" x14ac:dyDescent="0.25">
      <c r="A44" s="13" t="s">
        <v>0</v>
      </c>
      <c r="B44" s="13"/>
    </row>
  </sheetData>
  <phoneticPr fontId="35" type="noConversion"/>
  <pageMargins left="0.98" right="0.86" top="0.99" bottom="0.18" header="0.52" footer="0.23"/>
  <pageSetup firstPageNumber="43" orientation="landscape" useFirstPageNumber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workbookViewId="0">
      <selection activeCell="A2" sqref="A2"/>
    </sheetView>
  </sheetViews>
  <sheetFormatPr defaultRowHeight="12.5" x14ac:dyDescent="0.25"/>
  <cols>
    <col min="2" max="2" width="18.26953125" customWidth="1"/>
    <col min="5" max="5" width="9.54296875" customWidth="1"/>
    <col min="6" max="6" width="11.1796875" customWidth="1"/>
    <col min="7" max="7" width="11" customWidth="1"/>
    <col min="8" max="8" width="9.453125" customWidth="1"/>
    <col min="9" max="9" width="6.81640625" customWidth="1"/>
    <col min="10" max="10" width="7" customWidth="1"/>
    <col min="13" max="13" width="10.1796875" bestFit="1" customWidth="1"/>
    <col min="14" max="14" width="10.7265625" customWidth="1"/>
    <col min="15" max="15" width="11.7265625" customWidth="1"/>
    <col min="16" max="16" width="11.54296875" customWidth="1"/>
    <col min="17" max="17" width="9.81640625" customWidth="1"/>
  </cols>
  <sheetData>
    <row r="1" spans="1:14" ht="15.5" x14ac:dyDescent="0.35">
      <c r="A1" s="2" t="s">
        <v>616</v>
      </c>
      <c r="B1" s="2"/>
    </row>
    <row r="2" spans="1:14" ht="15.5" x14ac:dyDescent="0.35">
      <c r="A2" s="2"/>
      <c r="B2" s="2" t="s">
        <v>600</v>
      </c>
    </row>
    <row r="3" spans="1:14" ht="15.5" x14ac:dyDescent="0.35">
      <c r="A3" s="2"/>
      <c r="B3" s="2"/>
    </row>
    <row r="4" spans="1:14" ht="14.5" x14ac:dyDescent="0.25">
      <c r="A4" s="3" t="s">
        <v>18</v>
      </c>
      <c r="B4" s="3" t="s">
        <v>55</v>
      </c>
      <c r="C4" s="3" t="s">
        <v>10</v>
      </c>
      <c r="D4" s="3" t="s">
        <v>1</v>
      </c>
      <c r="E4" s="3" t="s">
        <v>30</v>
      </c>
      <c r="F4" s="3" t="s">
        <v>31</v>
      </c>
      <c r="G4" s="3" t="s">
        <v>56</v>
      </c>
      <c r="H4" s="3" t="s">
        <v>7</v>
      </c>
      <c r="I4" s="3" t="s">
        <v>57</v>
      </c>
      <c r="J4" s="3" t="s">
        <v>58</v>
      </c>
      <c r="K4" s="3" t="s">
        <v>52</v>
      </c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16"/>
      <c r="K5" s="4"/>
    </row>
    <row r="6" spans="1:14" x14ac:dyDescent="0.25">
      <c r="A6" s="9"/>
      <c r="B6" s="9"/>
      <c r="C6" s="9"/>
      <c r="D6" s="9"/>
      <c r="E6" s="9"/>
      <c r="F6" s="9"/>
      <c r="G6" s="9"/>
      <c r="H6" s="9"/>
      <c r="I6" s="9"/>
      <c r="J6" s="10"/>
      <c r="K6" s="9"/>
    </row>
    <row r="7" spans="1:14" x14ac:dyDescent="0.25">
      <c r="A7" s="82">
        <v>40456</v>
      </c>
      <c r="B7" s="140" t="s">
        <v>523</v>
      </c>
      <c r="C7" s="3" t="s">
        <v>120</v>
      </c>
      <c r="D7" s="3" t="s">
        <v>131</v>
      </c>
      <c r="E7" s="27">
        <v>20.299168999999999</v>
      </c>
      <c r="F7" s="27">
        <v>20.556391000000001</v>
      </c>
      <c r="G7" s="14">
        <f>ABS(E7-F7)</f>
        <v>0.25722200000000228</v>
      </c>
      <c r="H7" s="27">
        <f>AVERAGE(E7:F7)</f>
        <v>20.427779999999998</v>
      </c>
      <c r="I7" s="7">
        <f>ABS(G7/H7*100)</f>
        <v>1.2591774534482079</v>
      </c>
      <c r="J7" s="3" t="s">
        <v>21</v>
      </c>
      <c r="K7" s="37" t="s">
        <v>123</v>
      </c>
    </row>
    <row r="8" spans="1:14" ht="13.5" customHeight="1" x14ac:dyDescent="0.25">
      <c r="A8" s="82">
        <v>40456</v>
      </c>
      <c r="B8" s="140" t="s">
        <v>523</v>
      </c>
      <c r="C8" s="3" t="s">
        <v>120</v>
      </c>
      <c r="D8" s="97" t="s">
        <v>101</v>
      </c>
      <c r="E8" s="26">
        <v>153.04330300000001</v>
      </c>
      <c r="F8" s="26">
        <v>155.11102199999999</v>
      </c>
      <c r="G8" s="14">
        <f>ABS(E8-F8)</f>
        <v>2.0677189999999825</v>
      </c>
      <c r="H8" s="26">
        <f>AVERAGE(E8:F8)</f>
        <v>154.07716249999999</v>
      </c>
      <c r="I8" s="7">
        <f>ABS(G8/H8*100)</f>
        <v>1.3420022581217919</v>
      </c>
      <c r="J8" s="3" t="s">
        <v>21</v>
      </c>
      <c r="K8" s="37" t="s">
        <v>123</v>
      </c>
      <c r="N8" s="5"/>
    </row>
    <row r="9" spans="1:14" ht="12" customHeight="1" x14ac:dyDescent="0.25">
      <c r="A9" s="82">
        <v>40456</v>
      </c>
      <c r="B9" s="140" t="s">
        <v>523</v>
      </c>
      <c r="C9" s="3" t="s">
        <v>120</v>
      </c>
      <c r="D9" s="97" t="s">
        <v>100</v>
      </c>
      <c r="E9" s="28">
        <v>6.0489459999999999</v>
      </c>
      <c r="F9" s="28">
        <v>6.0705280000000004</v>
      </c>
      <c r="G9" s="35">
        <f>ABS(E9-F9)</f>
        <v>2.1582000000000434E-2</v>
      </c>
      <c r="H9" s="28">
        <f>AVERAGE(E9:F9)</f>
        <v>6.0597370000000002</v>
      </c>
      <c r="I9" s="7">
        <f>ABS(G9/H9*100)</f>
        <v>0.35615407071297706</v>
      </c>
      <c r="J9" s="3" t="s">
        <v>21</v>
      </c>
      <c r="K9" s="37" t="s">
        <v>123</v>
      </c>
      <c r="M9" s="65"/>
      <c r="N9" s="5"/>
    </row>
    <row r="10" spans="1:14" ht="12" customHeight="1" x14ac:dyDescent="0.25">
      <c r="A10" s="82">
        <v>40456</v>
      </c>
      <c r="B10" s="140" t="s">
        <v>523</v>
      </c>
      <c r="C10" s="3" t="s">
        <v>120</v>
      </c>
      <c r="D10" s="97" t="s">
        <v>124</v>
      </c>
      <c r="E10" s="27">
        <v>19.695993000000001</v>
      </c>
      <c r="F10" s="27">
        <v>19.669097000000001</v>
      </c>
      <c r="G10" s="35">
        <f>ABS(E10-F10)</f>
        <v>2.6896000000000697E-2</v>
      </c>
      <c r="H10" s="27">
        <f>AVERAGE(E10:F10)</f>
        <v>19.682545000000001</v>
      </c>
      <c r="I10" s="7">
        <f>ABS(G10/H10*100)</f>
        <v>0.13664899534079913</v>
      </c>
      <c r="J10" s="3" t="s">
        <v>21</v>
      </c>
      <c r="K10" s="37" t="s">
        <v>123</v>
      </c>
      <c r="N10" s="5"/>
    </row>
    <row r="11" spans="1:14" ht="12" customHeight="1" x14ac:dyDescent="0.25">
      <c r="A11" s="19"/>
      <c r="B11" s="87"/>
      <c r="C11" s="3"/>
      <c r="D11" s="3"/>
      <c r="E11" s="27"/>
      <c r="F11" s="27"/>
      <c r="G11" s="35"/>
      <c r="H11" s="27"/>
      <c r="I11" s="7"/>
      <c r="J11" s="3"/>
      <c r="K11" s="37"/>
      <c r="N11" s="12"/>
    </row>
    <row r="12" spans="1:14" ht="12" customHeight="1" x14ac:dyDescent="0.25">
      <c r="A12" s="82">
        <v>40456</v>
      </c>
      <c r="B12" s="140" t="s">
        <v>524</v>
      </c>
      <c r="C12" s="3" t="s">
        <v>120</v>
      </c>
      <c r="D12" s="97" t="s">
        <v>131</v>
      </c>
      <c r="E12" s="27">
        <v>19.101593999999999</v>
      </c>
      <c r="F12" s="27">
        <v>19.097981999999998</v>
      </c>
      <c r="G12" s="35">
        <f>ABS(E12-F12)</f>
        <v>3.6120000000003927E-3</v>
      </c>
      <c r="H12" s="27">
        <f>AVERAGE(E12:F12)</f>
        <v>19.099787999999997</v>
      </c>
      <c r="I12" s="7">
        <f>ABS(G12/H12*100)</f>
        <v>1.8911204668870637E-2</v>
      </c>
      <c r="J12" s="3" t="s">
        <v>21</v>
      </c>
      <c r="K12" s="37" t="s">
        <v>123</v>
      </c>
    </row>
    <row r="13" spans="1:14" ht="12" customHeight="1" x14ac:dyDescent="0.25">
      <c r="A13" s="82">
        <v>40456</v>
      </c>
      <c r="B13" s="140" t="s">
        <v>524</v>
      </c>
      <c r="C13" s="3" t="s">
        <v>120</v>
      </c>
      <c r="D13" s="3" t="s">
        <v>101</v>
      </c>
      <c r="E13" s="26">
        <v>149.875452</v>
      </c>
      <c r="F13" s="26">
        <v>149.92556200000001</v>
      </c>
      <c r="G13" s="14">
        <f>ABS(E13-F13)</f>
        <v>5.0110000000017862E-2</v>
      </c>
      <c r="H13" s="26">
        <f>AVERAGE(E13:F13)</f>
        <v>149.900507</v>
      </c>
      <c r="I13" s="7">
        <f>ABS(G13/H13*100)</f>
        <v>3.3428839570247657E-2</v>
      </c>
      <c r="J13" s="3" t="s">
        <v>21</v>
      </c>
      <c r="K13" s="37" t="s">
        <v>123</v>
      </c>
    </row>
    <row r="14" spans="1:14" ht="12" customHeight="1" x14ac:dyDescent="0.25">
      <c r="A14" s="82">
        <v>40456</v>
      </c>
      <c r="B14" s="140" t="s">
        <v>524</v>
      </c>
      <c r="C14" s="3" t="s">
        <v>120</v>
      </c>
      <c r="D14" s="3" t="s">
        <v>100</v>
      </c>
      <c r="E14" s="28">
        <v>6.7838950000000002</v>
      </c>
      <c r="F14" s="28">
        <v>6.8333700000000004</v>
      </c>
      <c r="G14" s="35">
        <f>ABS(E14-F14)</f>
        <v>4.9475000000000158E-2</v>
      </c>
      <c r="H14" s="28">
        <f>AVERAGE(E14:F14)</f>
        <v>6.8086324999999999</v>
      </c>
      <c r="I14" s="7">
        <f>ABS(G14/H14*100)</f>
        <v>0.72665105658148177</v>
      </c>
      <c r="J14" s="3" t="s">
        <v>21</v>
      </c>
      <c r="K14" s="37" t="s">
        <v>123</v>
      </c>
      <c r="M14" s="65"/>
    </row>
    <row r="15" spans="1:14" ht="12" customHeight="1" x14ac:dyDescent="0.25">
      <c r="A15" s="82">
        <v>40456</v>
      </c>
      <c r="B15" s="140" t="s">
        <v>524</v>
      </c>
      <c r="C15" s="3" t="s">
        <v>120</v>
      </c>
      <c r="D15" s="3" t="s">
        <v>124</v>
      </c>
      <c r="E15" s="27">
        <v>19.471249</v>
      </c>
      <c r="F15" s="27">
        <v>19.200054000000002</v>
      </c>
      <c r="G15" s="35">
        <f>ABS(E15-F15)</f>
        <v>0.27119499999999874</v>
      </c>
      <c r="H15" s="27">
        <f>AVERAGE(E15:F15)</f>
        <v>19.335651500000001</v>
      </c>
      <c r="I15" s="7">
        <f>ABS(G15/H15*100)</f>
        <v>1.4025645838724323</v>
      </c>
      <c r="J15" s="3" t="s">
        <v>21</v>
      </c>
      <c r="K15" s="37" t="s">
        <v>123</v>
      </c>
    </row>
    <row r="16" spans="1:14" ht="12" customHeight="1" x14ac:dyDescent="0.25">
      <c r="A16" s="19"/>
      <c r="B16" s="98"/>
      <c r="C16" s="3"/>
      <c r="D16" s="3"/>
      <c r="E16" s="27"/>
      <c r="F16" s="27"/>
      <c r="G16" s="35"/>
      <c r="H16" s="27"/>
      <c r="I16" s="7"/>
      <c r="J16" s="3"/>
      <c r="K16" s="37"/>
    </row>
    <row r="17" spans="1:11" ht="12" customHeight="1" x14ac:dyDescent="0.25">
      <c r="A17" s="19">
        <v>40465</v>
      </c>
      <c r="B17" s="140" t="s">
        <v>560</v>
      </c>
      <c r="C17" s="3" t="s">
        <v>120</v>
      </c>
      <c r="D17" s="3" t="s">
        <v>131</v>
      </c>
      <c r="E17" s="27">
        <v>20.595500000000001</v>
      </c>
      <c r="F17" s="27">
        <v>20.694005000000001</v>
      </c>
      <c r="G17" s="35">
        <f>ABS(E17-F17)</f>
        <v>9.8504999999999399E-2</v>
      </c>
      <c r="H17" s="27">
        <f>AVERAGE(E17:F17)</f>
        <v>20.644752500000003</v>
      </c>
      <c r="I17" s="7">
        <f>ABS(G17/H17*100)</f>
        <v>0.47714304155498782</v>
      </c>
      <c r="J17" s="3" t="s">
        <v>21</v>
      </c>
      <c r="K17" s="37" t="s">
        <v>123</v>
      </c>
    </row>
    <row r="18" spans="1:11" ht="12" customHeight="1" x14ac:dyDescent="0.25">
      <c r="A18" s="19">
        <v>40465</v>
      </c>
      <c r="B18" s="140" t="s">
        <v>560</v>
      </c>
      <c r="C18" s="3" t="s">
        <v>120</v>
      </c>
      <c r="D18" s="97" t="s">
        <v>101</v>
      </c>
      <c r="E18" s="26">
        <v>151.79196400000001</v>
      </c>
      <c r="F18" s="26">
        <v>152.38971599999999</v>
      </c>
      <c r="G18" s="14">
        <f>ABS(E18-F18)</f>
        <v>0.59775199999998563</v>
      </c>
      <c r="H18" s="26">
        <f>AVERAGE(E18:F18)</f>
        <v>152.09084000000001</v>
      </c>
      <c r="I18" s="7">
        <f>ABS(G18/H18*100)</f>
        <v>0.3930230117737436</v>
      </c>
      <c r="J18" s="3" t="s">
        <v>21</v>
      </c>
      <c r="K18" s="37" t="s">
        <v>123</v>
      </c>
    </row>
    <row r="19" spans="1:11" ht="12" customHeight="1" x14ac:dyDescent="0.25">
      <c r="A19" s="19">
        <v>40465</v>
      </c>
      <c r="B19" s="140" t="s">
        <v>560</v>
      </c>
      <c r="C19" s="3" t="s">
        <v>120</v>
      </c>
      <c r="D19" s="97" t="s">
        <v>100</v>
      </c>
      <c r="E19" s="28">
        <v>5.8653700000000004</v>
      </c>
      <c r="F19" s="28">
        <v>5.8693010000000001</v>
      </c>
      <c r="G19" s="35">
        <f>ABS(E19-F19)</f>
        <v>3.9309999999996847E-3</v>
      </c>
      <c r="H19" s="28">
        <f>AVERAGE(E19:F19)</f>
        <v>5.8673355000000003</v>
      </c>
      <c r="I19" s="7">
        <f>ABS(G19/H19*100)</f>
        <v>6.6998043660528445E-2</v>
      </c>
      <c r="J19" s="3" t="s">
        <v>21</v>
      </c>
      <c r="K19" s="37" t="s">
        <v>123</v>
      </c>
    </row>
    <row r="20" spans="1:11" ht="12" customHeight="1" x14ac:dyDescent="0.25">
      <c r="A20" s="19">
        <v>40465</v>
      </c>
      <c r="B20" s="140" t="s">
        <v>560</v>
      </c>
      <c r="C20" s="3" t="s">
        <v>120</v>
      </c>
      <c r="D20" s="97" t="s">
        <v>124</v>
      </c>
      <c r="E20" s="27">
        <v>19.182464</v>
      </c>
      <c r="F20" s="27">
        <v>19.105634999999999</v>
      </c>
      <c r="G20" s="35">
        <f>ABS(E20-F20)</f>
        <v>7.6829000000000036E-2</v>
      </c>
      <c r="H20" s="27">
        <f>AVERAGE(E20:F20)</f>
        <v>19.144049500000001</v>
      </c>
      <c r="I20" s="7">
        <f>ABS(G20/H20*100)</f>
        <v>0.40132052521071909</v>
      </c>
      <c r="J20" s="3" t="s">
        <v>21</v>
      </c>
      <c r="K20" s="37" t="s">
        <v>123</v>
      </c>
    </row>
    <row r="21" spans="1:11" ht="12" customHeight="1" x14ac:dyDescent="0.25">
      <c r="A21" s="19"/>
      <c r="B21" s="87"/>
      <c r="C21" s="3"/>
      <c r="D21" s="3"/>
      <c r="E21" s="27"/>
      <c r="F21" s="27"/>
      <c r="G21" s="35"/>
      <c r="H21" s="27"/>
      <c r="I21" s="7"/>
      <c r="J21" s="3"/>
      <c r="K21" s="37"/>
    </row>
    <row r="22" spans="1:11" ht="12" customHeight="1" x14ac:dyDescent="0.25">
      <c r="A22" s="19">
        <v>40465</v>
      </c>
      <c r="B22" s="140" t="s">
        <v>561</v>
      </c>
      <c r="C22" s="3" t="s">
        <v>120</v>
      </c>
      <c r="D22" s="97" t="s">
        <v>131</v>
      </c>
      <c r="E22" s="27">
        <v>19.806097000000001</v>
      </c>
      <c r="F22" s="27">
        <v>19.715337999999999</v>
      </c>
      <c r="G22" s="14">
        <f>ABS(E22-F22)</f>
        <v>9.0759000000002032E-2</v>
      </c>
      <c r="H22" s="27">
        <f>AVERAGE(E22:F22)</f>
        <v>19.760717499999998</v>
      </c>
      <c r="I22" s="7">
        <f>ABS(G22/H22*100)</f>
        <v>0.45929000300723921</v>
      </c>
      <c r="J22" s="3" t="s">
        <v>21</v>
      </c>
      <c r="K22" s="37" t="s">
        <v>123</v>
      </c>
    </row>
    <row r="23" spans="1:11" ht="12" customHeight="1" x14ac:dyDescent="0.25">
      <c r="A23" s="19">
        <v>40465</v>
      </c>
      <c r="B23" s="140" t="s">
        <v>561</v>
      </c>
      <c r="C23" s="3" t="s">
        <v>120</v>
      </c>
      <c r="D23" s="3" t="s">
        <v>101</v>
      </c>
      <c r="E23" s="26">
        <v>211.87297799999999</v>
      </c>
      <c r="F23" s="26">
        <v>210.79617099999999</v>
      </c>
      <c r="G23" s="14">
        <f>ABS(E23-F23)</f>
        <v>1.0768070000000023</v>
      </c>
      <c r="H23" s="26">
        <f>AVERAGE(E23:F23)</f>
        <v>211.33457449999997</v>
      </c>
      <c r="I23" s="7">
        <f>ABS(G23/H23*100)</f>
        <v>0.50952713371564406</v>
      </c>
      <c r="J23" s="3" t="s">
        <v>21</v>
      </c>
      <c r="K23" s="37" t="s">
        <v>123</v>
      </c>
    </row>
    <row r="24" spans="1:11" ht="12" customHeight="1" x14ac:dyDescent="0.25">
      <c r="A24" s="19">
        <v>40465</v>
      </c>
      <c r="B24" s="140" t="s">
        <v>561</v>
      </c>
      <c r="C24" s="3" t="s">
        <v>120</v>
      </c>
      <c r="D24" s="3" t="s">
        <v>100</v>
      </c>
      <c r="E24" s="28">
        <v>5.9993129999999999</v>
      </c>
      <c r="F24" s="28">
        <v>5.9555020000000001</v>
      </c>
      <c r="G24" s="35">
        <f>ABS(E24-F24)</f>
        <v>4.3810999999999822E-2</v>
      </c>
      <c r="H24" s="28">
        <f>AVERAGE(E24:F24)</f>
        <v>5.9774075</v>
      </c>
      <c r="I24" s="7">
        <f>ABS(G24/H24*100)</f>
        <v>0.73294316976046592</v>
      </c>
      <c r="J24" s="3" t="s">
        <v>21</v>
      </c>
      <c r="K24" s="37" t="s">
        <v>123</v>
      </c>
    </row>
    <row r="25" spans="1:11" ht="12" customHeight="1" x14ac:dyDescent="0.25">
      <c r="A25" s="19">
        <v>40465</v>
      </c>
      <c r="B25" s="140" t="s">
        <v>561</v>
      </c>
      <c r="C25" s="3" t="s">
        <v>120</v>
      </c>
      <c r="D25" s="3" t="s">
        <v>124</v>
      </c>
      <c r="E25" s="27">
        <v>19.38757</v>
      </c>
      <c r="F25" s="27">
        <v>19.340994999999999</v>
      </c>
      <c r="G25" s="35">
        <f>ABS(E25-F25)</f>
        <v>4.6575000000000699E-2</v>
      </c>
      <c r="H25" s="27">
        <f>AVERAGE(E25:F25)</f>
        <v>19.364282500000002</v>
      </c>
      <c r="I25" s="7">
        <f>ABS(G25/H25*100)</f>
        <v>0.24052014320696205</v>
      </c>
      <c r="J25" s="3" t="s">
        <v>21</v>
      </c>
      <c r="K25" s="37" t="s">
        <v>123</v>
      </c>
    </row>
    <row r="26" spans="1:11" ht="12" customHeight="1" x14ac:dyDescent="0.25">
      <c r="A26" s="19"/>
      <c r="B26" s="98"/>
      <c r="C26" s="3"/>
      <c r="D26" s="3"/>
      <c r="E26" s="27"/>
      <c r="F26" s="27"/>
      <c r="G26" s="35"/>
      <c r="H26" s="27"/>
      <c r="I26" s="7"/>
      <c r="J26" s="3"/>
      <c r="K26" s="37"/>
    </row>
    <row r="27" spans="1:11" ht="12" customHeight="1" x14ac:dyDescent="0.25">
      <c r="A27" s="19">
        <v>40465</v>
      </c>
      <c r="B27" s="140" t="s">
        <v>562</v>
      </c>
      <c r="C27" s="3" t="s">
        <v>120</v>
      </c>
      <c r="D27" s="3" t="s">
        <v>131</v>
      </c>
      <c r="E27" s="27">
        <v>19.772151000000001</v>
      </c>
      <c r="F27" s="27">
        <v>19.757946</v>
      </c>
      <c r="G27" s="35">
        <f>ABS(E27-F27)</f>
        <v>1.4205000000000467E-2</v>
      </c>
      <c r="H27" s="27">
        <f>AVERAGE(E27:F27)</f>
        <v>19.765048499999999</v>
      </c>
      <c r="I27" s="7">
        <f>ABS(G27/H27*100)</f>
        <v>7.186928987298194E-2</v>
      </c>
      <c r="J27" s="3" t="s">
        <v>21</v>
      </c>
      <c r="K27" s="37" t="s">
        <v>123</v>
      </c>
    </row>
    <row r="28" spans="1:11" ht="12" customHeight="1" x14ac:dyDescent="0.25">
      <c r="A28" s="19">
        <v>40465</v>
      </c>
      <c r="B28" s="140" t="s">
        <v>562</v>
      </c>
      <c r="C28" s="3" t="s">
        <v>120</v>
      </c>
      <c r="D28" s="97" t="s">
        <v>101</v>
      </c>
      <c r="E28" s="26">
        <v>155.14326700000001</v>
      </c>
      <c r="F28" s="26">
        <v>154.95469499999999</v>
      </c>
      <c r="G28" s="14">
        <f>ABS(E28-F28)</f>
        <v>0.18857200000002194</v>
      </c>
      <c r="H28" s="26">
        <f>AVERAGE(E28:F28)</f>
        <v>155.048981</v>
      </c>
      <c r="I28" s="7">
        <f>ABS(G28/H28*100)</f>
        <v>0.1216209218427704</v>
      </c>
      <c r="J28" s="3" t="s">
        <v>21</v>
      </c>
      <c r="K28" s="37" t="s">
        <v>123</v>
      </c>
    </row>
    <row r="29" spans="1:11" x14ac:dyDescent="0.25">
      <c r="A29" s="19">
        <v>40465</v>
      </c>
      <c r="B29" s="140" t="s">
        <v>562</v>
      </c>
      <c r="C29" s="3" t="s">
        <v>120</v>
      </c>
      <c r="D29" s="97" t="s">
        <v>100</v>
      </c>
      <c r="E29" s="28">
        <v>7.7431320000000001</v>
      </c>
      <c r="F29" s="28">
        <v>7.69034</v>
      </c>
      <c r="G29" s="35">
        <f>ABS(E29-F29)</f>
        <v>5.2792000000000172E-2</v>
      </c>
      <c r="H29" s="28">
        <f>AVERAGE(E29:F29)</f>
        <v>7.716736</v>
      </c>
      <c r="I29" s="7">
        <f>ABS(G29/H29*100)</f>
        <v>0.68412344286496485</v>
      </c>
      <c r="J29" s="3" t="s">
        <v>21</v>
      </c>
      <c r="K29" s="37" t="s">
        <v>123</v>
      </c>
    </row>
    <row r="30" spans="1:11" x14ac:dyDescent="0.25">
      <c r="A30" s="19">
        <v>40465</v>
      </c>
      <c r="B30" s="140" t="s">
        <v>562</v>
      </c>
      <c r="C30" s="3" t="s">
        <v>120</v>
      </c>
      <c r="D30" s="97" t="s">
        <v>124</v>
      </c>
      <c r="E30" s="27">
        <v>19.198461000000002</v>
      </c>
      <c r="F30" s="27">
        <v>19.304506</v>
      </c>
      <c r="G30" s="35">
        <f>ABS(E30-F30)</f>
        <v>0.10604499999999817</v>
      </c>
      <c r="H30" s="27">
        <f>AVERAGE(E30:F30)</f>
        <v>19.251483499999999</v>
      </c>
      <c r="I30" s="7">
        <f>ABS(G30/H30*100)</f>
        <v>0.55084066638292151</v>
      </c>
      <c r="J30" s="3" t="s">
        <v>21</v>
      </c>
      <c r="K30" s="37" t="s">
        <v>123</v>
      </c>
    </row>
    <row r="31" spans="1:11" x14ac:dyDescent="0.25">
      <c r="A31" s="19"/>
      <c r="B31" s="87"/>
      <c r="C31" s="3"/>
      <c r="D31" s="3"/>
      <c r="E31" s="27"/>
      <c r="F31" s="27"/>
      <c r="G31" s="35"/>
      <c r="H31" s="27"/>
      <c r="I31" s="7"/>
      <c r="J31" s="3"/>
      <c r="K31" s="37"/>
    </row>
    <row r="32" spans="1:11" x14ac:dyDescent="0.25">
      <c r="A32" s="4"/>
      <c r="B32" s="4"/>
      <c r="C32" s="4"/>
      <c r="D32" s="4"/>
      <c r="E32" s="38"/>
      <c r="F32" s="38"/>
      <c r="G32" s="39"/>
      <c r="H32" s="57"/>
      <c r="I32" s="40"/>
      <c r="J32" s="16"/>
      <c r="K32" s="41"/>
    </row>
    <row r="33" spans="1:11" x14ac:dyDescent="0.25">
      <c r="E33" s="29"/>
      <c r="F33" s="29"/>
      <c r="G33" s="42"/>
      <c r="H33" s="58"/>
      <c r="I33" s="43"/>
      <c r="J33" s="10"/>
      <c r="K33" s="44"/>
    </row>
    <row r="34" spans="1:11" ht="14.5" x14ac:dyDescent="0.25">
      <c r="A34" s="13" t="s">
        <v>59</v>
      </c>
      <c r="B34" s="13"/>
      <c r="E34" s="6"/>
      <c r="F34" s="6"/>
      <c r="G34" s="15"/>
      <c r="H34" s="45"/>
      <c r="I34" s="46"/>
      <c r="J34" s="3"/>
      <c r="K34" s="37"/>
    </row>
    <row r="35" spans="1:11" x14ac:dyDescent="0.25">
      <c r="B35" s="37" t="s">
        <v>60</v>
      </c>
      <c r="E35" s="6"/>
      <c r="F35" s="6"/>
      <c r="G35" s="59"/>
      <c r="H35" s="45"/>
      <c r="I35" s="60"/>
      <c r="J35" s="3"/>
      <c r="K35" s="37"/>
    </row>
    <row r="36" spans="1:11" ht="14.5" x14ac:dyDescent="0.25">
      <c r="A36" s="13" t="s">
        <v>61</v>
      </c>
      <c r="B36" s="13"/>
    </row>
    <row r="37" spans="1:11" ht="14.5" x14ac:dyDescent="0.25">
      <c r="A37" s="13" t="s">
        <v>62</v>
      </c>
      <c r="B37" s="13"/>
    </row>
    <row r="38" spans="1:11" ht="14.5" x14ac:dyDescent="0.25">
      <c r="A38" s="13" t="s">
        <v>92</v>
      </c>
      <c r="B38" s="13"/>
    </row>
    <row r="39" spans="1:11" x14ac:dyDescent="0.25">
      <c r="C39" s="37"/>
    </row>
    <row r="40" spans="1:11" ht="14.5" x14ac:dyDescent="0.25">
      <c r="A40" s="13" t="s">
        <v>0</v>
      </c>
      <c r="B40" s="13"/>
    </row>
  </sheetData>
  <phoneticPr fontId="35" type="noConversion"/>
  <pageMargins left="0.98" right="0.86" top="0.99" bottom="0.18" header="0.52" footer="0.23"/>
  <pageSetup firstPageNumber="44" orientation="landscape" useFirstPageNumber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2" sqref="A2"/>
    </sheetView>
  </sheetViews>
  <sheetFormatPr defaultRowHeight="12.5" x14ac:dyDescent="0.25"/>
  <cols>
    <col min="2" max="2" width="5.1796875" customWidth="1"/>
    <col min="3" max="3" width="16.26953125" customWidth="1"/>
    <col min="4" max="4" width="9" customWidth="1"/>
    <col min="5" max="5" width="8.26953125" customWidth="1"/>
    <col min="7" max="7" width="5.7265625" customWidth="1"/>
    <col min="9" max="9" width="15.453125" customWidth="1"/>
    <col min="10" max="10" width="10.54296875" customWidth="1"/>
    <col min="12" max="12" width="6.54296875" customWidth="1"/>
    <col min="13" max="13" width="7.26953125" customWidth="1"/>
    <col min="16" max="16" width="14.26953125" customWidth="1"/>
    <col min="17" max="17" width="12.7265625" customWidth="1"/>
    <col min="18" max="18" width="42.81640625" customWidth="1"/>
  </cols>
  <sheetData>
    <row r="1" spans="1:18" ht="23.25" customHeight="1" x14ac:dyDescent="0.35">
      <c r="A1" s="160" t="s">
        <v>619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P1" s="5"/>
      <c r="Q1" s="5"/>
      <c r="R1" s="5"/>
    </row>
    <row r="2" spans="1:18" ht="15.5" x14ac:dyDescent="0.35">
      <c r="A2" s="2"/>
      <c r="C2" s="2"/>
      <c r="P2" s="5"/>
      <c r="Q2" s="5"/>
      <c r="R2" s="5"/>
    </row>
    <row r="3" spans="1:18" ht="19.5" customHeight="1" x14ac:dyDescent="0.25">
      <c r="D3" s="3" t="s">
        <v>0</v>
      </c>
      <c r="E3" s="3" t="s">
        <v>46</v>
      </c>
      <c r="F3" t="s">
        <v>63</v>
      </c>
      <c r="G3" s="3" t="s">
        <v>13</v>
      </c>
      <c r="H3" s="3" t="s">
        <v>64</v>
      </c>
      <c r="I3" s="3" t="s">
        <v>65</v>
      </c>
      <c r="J3" s="3" t="s">
        <v>117</v>
      </c>
      <c r="K3" s="3" t="s">
        <v>66</v>
      </c>
      <c r="L3" s="3" t="s">
        <v>3</v>
      </c>
      <c r="N3" s="3" t="s">
        <v>0</v>
      </c>
      <c r="P3" s="5"/>
      <c r="Q3" s="5"/>
      <c r="R3" s="5"/>
    </row>
    <row r="4" spans="1:18" ht="14.5" x14ac:dyDescent="0.25">
      <c r="A4" s="16" t="s">
        <v>18</v>
      </c>
      <c r="B4" s="16" t="s">
        <v>9</v>
      </c>
      <c r="C4" s="16" t="s">
        <v>67</v>
      </c>
      <c r="D4" s="16" t="s">
        <v>10</v>
      </c>
      <c r="E4" s="16" t="s">
        <v>11</v>
      </c>
      <c r="F4" s="16" t="s">
        <v>91</v>
      </c>
      <c r="G4" s="16" t="s">
        <v>89</v>
      </c>
      <c r="H4" s="16" t="s">
        <v>12</v>
      </c>
      <c r="I4" s="16" t="s">
        <v>12</v>
      </c>
      <c r="J4" s="16" t="s">
        <v>118</v>
      </c>
      <c r="K4" s="16" t="s">
        <v>12</v>
      </c>
      <c r="L4" s="16" t="s">
        <v>116</v>
      </c>
      <c r="M4" s="16" t="s">
        <v>16</v>
      </c>
      <c r="N4" s="16" t="s">
        <v>52</v>
      </c>
      <c r="P4" s="5"/>
      <c r="Q4" s="5"/>
      <c r="R4" s="5"/>
    </row>
    <row r="5" spans="1:1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5"/>
      <c r="Q5" s="5"/>
      <c r="R5" s="5"/>
    </row>
    <row r="6" spans="1:18" x14ac:dyDescent="0.25">
      <c r="A6" s="19">
        <v>40381</v>
      </c>
      <c r="B6" s="97" t="s">
        <v>131</v>
      </c>
      <c r="C6" s="17" t="s">
        <v>187</v>
      </c>
      <c r="D6" s="3" t="s">
        <v>120</v>
      </c>
      <c r="E6" s="3" t="s">
        <v>6</v>
      </c>
      <c r="F6" s="29">
        <v>100</v>
      </c>
      <c r="G6" s="18">
        <v>5</v>
      </c>
      <c r="H6" s="27">
        <f>F6/G6</f>
        <v>20</v>
      </c>
      <c r="I6" s="35">
        <v>5.0999999999999997E-2</v>
      </c>
      <c r="J6" s="109">
        <f>ABS(H6/I6)</f>
        <v>392.15686274509807</v>
      </c>
      <c r="K6" s="72">
        <v>19.218668000000001</v>
      </c>
      <c r="L6" s="26">
        <f>(K6-I6)/H6*100</f>
        <v>95.838340000000017</v>
      </c>
      <c r="M6" s="3" t="s">
        <v>21</v>
      </c>
      <c r="N6" s="31" t="s">
        <v>123</v>
      </c>
      <c r="P6" s="5"/>
      <c r="Q6" s="5"/>
      <c r="R6" s="5"/>
    </row>
    <row r="7" spans="1:18" x14ac:dyDescent="0.25">
      <c r="A7" s="19">
        <v>40381</v>
      </c>
      <c r="B7" s="3" t="s">
        <v>101</v>
      </c>
      <c r="C7" s="17" t="s">
        <v>187</v>
      </c>
      <c r="D7" s="3" t="s">
        <v>120</v>
      </c>
      <c r="E7" s="3" t="s">
        <v>6</v>
      </c>
      <c r="F7" s="29">
        <v>750</v>
      </c>
      <c r="G7" s="18">
        <v>5</v>
      </c>
      <c r="H7" s="26">
        <f>F7/G7</f>
        <v>150</v>
      </c>
      <c r="I7" s="14">
        <v>0.15343499999999999</v>
      </c>
      <c r="J7" s="109">
        <f>ABS(H7/I7)</f>
        <v>977.61266986020144</v>
      </c>
      <c r="K7" s="36">
        <v>152.55229</v>
      </c>
      <c r="L7" s="26">
        <f>(K7-I7)/H7*100</f>
        <v>101.59923666666666</v>
      </c>
      <c r="M7" s="3" t="s">
        <v>21</v>
      </c>
      <c r="N7" s="31" t="s">
        <v>123</v>
      </c>
      <c r="P7" s="5"/>
      <c r="Q7" s="5"/>
      <c r="R7" s="5"/>
    </row>
    <row r="8" spans="1:18" x14ac:dyDescent="0.25">
      <c r="A8" s="19">
        <v>40381</v>
      </c>
      <c r="B8" s="3" t="s">
        <v>100</v>
      </c>
      <c r="C8" s="17" t="s">
        <v>187</v>
      </c>
      <c r="D8" s="3" t="s">
        <v>120</v>
      </c>
      <c r="E8" s="3" t="s">
        <v>6</v>
      </c>
      <c r="F8" s="29">
        <v>30</v>
      </c>
      <c r="G8" s="18">
        <v>5</v>
      </c>
      <c r="H8" s="27">
        <f>F8/G8</f>
        <v>6</v>
      </c>
      <c r="I8" s="35">
        <v>-1.7229999999999999E-3</v>
      </c>
      <c r="J8" s="109">
        <v>3480</v>
      </c>
      <c r="K8" s="71">
        <v>5.9581289999999996</v>
      </c>
      <c r="L8" s="26">
        <f>(K8-I8)/H8*100</f>
        <v>99.330866666666665</v>
      </c>
      <c r="M8" s="3" t="s">
        <v>21</v>
      </c>
      <c r="N8" s="31" t="s">
        <v>123</v>
      </c>
      <c r="P8" s="5"/>
      <c r="Q8" s="5"/>
      <c r="R8" s="5"/>
    </row>
    <row r="9" spans="1:18" x14ac:dyDescent="0.25">
      <c r="A9" s="19">
        <v>40381</v>
      </c>
      <c r="B9" s="3" t="s">
        <v>124</v>
      </c>
      <c r="C9" s="17" t="s">
        <v>187</v>
      </c>
      <c r="D9" s="3" t="s">
        <v>120</v>
      </c>
      <c r="E9" s="3" t="s">
        <v>6</v>
      </c>
      <c r="F9" s="29">
        <v>100</v>
      </c>
      <c r="G9" s="18">
        <v>5</v>
      </c>
      <c r="H9" s="27">
        <f>F9/G9</f>
        <v>20</v>
      </c>
      <c r="I9" s="35">
        <v>-6.1300000000000005E-4</v>
      </c>
      <c r="J9" s="109">
        <v>32600</v>
      </c>
      <c r="K9" s="72">
        <v>19.869800000000001</v>
      </c>
      <c r="L9" s="26">
        <f>(K9-I9)/H9*100</f>
        <v>99.35206500000001</v>
      </c>
      <c r="M9" s="3" t="s">
        <v>21</v>
      </c>
      <c r="N9" s="31" t="s">
        <v>123</v>
      </c>
      <c r="P9" s="5"/>
      <c r="Q9" s="5"/>
      <c r="R9" s="5"/>
    </row>
    <row r="10" spans="1:18" x14ac:dyDescent="0.25">
      <c r="B10" s="3"/>
      <c r="D10" s="3"/>
      <c r="E10" s="3"/>
      <c r="F10" s="29"/>
      <c r="G10" s="18"/>
      <c r="H10" s="27"/>
      <c r="I10" s="35"/>
      <c r="J10" s="109"/>
      <c r="K10" s="72"/>
      <c r="L10" s="26"/>
      <c r="M10" s="3"/>
      <c r="N10" s="31"/>
      <c r="P10" s="5"/>
      <c r="Q10" s="5"/>
      <c r="R10" s="5"/>
    </row>
    <row r="11" spans="1:18" x14ac:dyDescent="0.25">
      <c r="A11" s="19">
        <v>40381</v>
      </c>
      <c r="B11" s="97" t="s">
        <v>131</v>
      </c>
      <c r="C11" s="17" t="s">
        <v>188</v>
      </c>
      <c r="D11" s="3" t="s">
        <v>120</v>
      </c>
      <c r="E11" s="3" t="s">
        <v>6</v>
      </c>
      <c r="F11" s="29">
        <v>100</v>
      </c>
      <c r="G11" s="18">
        <v>5</v>
      </c>
      <c r="H11" s="27">
        <f>F11/G11</f>
        <v>20</v>
      </c>
      <c r="I11" s="35">
        <v>2.58E-2</v>
      </c>
      <c r="J11" s="109">
        <f>ABS(H11/I11)</f>
        <v>775.19379844961236</v>
      </c>
      <c r="K11" s="72">
        <v>19.250903000000001</v>
      </c>
      <c r="L11" s="26">
        <f>(K11-I11)/H11*100</f>
        <v>96.125515000000007</v>
      </c>
      <c r="M11" s="3" t="s">
        <v>21</v>
      </c>
      <c r="N11" s="31" t="s">
        <v>123</v>
      </c>
      <c r="P11" s="5"/>
    </row>
    <row r="12" spans="1:18" ht="12.75" customHeight="1" x14ac:dyDescent="0.25">
      <c r="A12" s="19">
        <v>40381</v>
      </c>
      <c r="B12" s="3" t="s">
        <v>101</v>
      </c>
      <c r="C12" s="17" t="s">
        <v>188</v>
      </c>
      <c r="D12" s="3" t="s">
        <v>120</v>
      </c>
      <c r="E12" s="3" t="s">
        <v>6</v>
      </c>
      <c r="F12" s="29">
        <v>750</v>
      </c>
      <c r="G12" s="18">
        <v>5</v>
      </c>
      <c r="H12" s="26">
        <f>F12/G12</f>
        <v>150</v>
      </c>
      <c r="I12" s="14">
        <v>0.19556299999999999</v>
      </c>
      <c r="J12" s="109">
        <f>ABS(H12/I12)</f>
        <v>767.01625563117773</v>
      </c>
      <c r="K12" s="36">
        <v>150.87168399999999</v>
      </c>
      <c r="L12" s="26">
        <f>(K12-I12)/H12*100</f>
        <v>100.45074733333333</v>
      </c>
      <c r="M12" s="3" t="s">
        <v>21</v>
      </c>
      <c r="N12" s="31" t="s">
        <v>123</v>
      </c>
      <c r="P12" s="5"/>
    </row>
    <row r="13" spans="1:18" ht="12.75" customHeight="1" x14ac:dyDescent="0.25">
      <c r="A13" s="19">
        <v>40381</v>
      </c>
      <c r="B13" s="3" t="s">
        <v>100</v>
      </c>
      <c r="C13" s="17" t="s">
        <v>188</v>
      </c>
      <c r="D13" s="3" t="s">
        <v>120</v>
      </c>
      <c r="E13" s="3" t="s">
        <v>6</v>
      </c>
      <c r="F13" s="29">
        <v>30</v>
      </c>
      <c r="G13" s="18">
        <v>5</v>
      </c>
      <c r="H13" s="27">
        <f>F13/G13</f>
        <v>6</v>
      </c>
      <c r="I13" s="14">
        <v>0.103287</v>
      </c>
      <c r="J13" s="109">
        <f>ABS(H13/I13)</f>
        <v>58.090563188010108</v>
      </c>
      <c r="K13" s="71">
        <v>6.0175409999999996</v>
      </c>
      <c r="L13" s="26">
        <f>(K13-I13)/H13*100</f>
        <v>98.570899999999995</v>
      </c>
      <c r="M13" s="3" t="s">
        <v>21</v>
      </c>
      <c r="N13" s="31" t="s">
        <v>123</v>
      </c>
      <c r="P13" s="5"/>
    </row>
    <row r="14" spans="1:18" ht="12.75" customHeight="1" x14ac:dyDescent="0.25">
      <c r="A14" s="19">
        <v>40381</v>
      </c>
      <c r="B14" s="3" t="s">
        <v>124</v>
      </c>
      <c r="C14" s="17" t="s">
        <v>188</v>
      </c>
      <c r="D14" s="3" t="s">
        <v>120</v>
      </c>
      <c r="E14" s="3" t="s">
        <v>6</v>
      </c>
      <c r="F14" s="29">
        <v>100</v>
      </c>
      <c r="G14" s="18">
        <v>5</v>
      </c>
      <c r="H14" s="27">
        <f>F14/G14</f>
        <v>20</v>
      </c>
      <c r="I14" s="35">
        <v>1.188E-3</v>
      </c>
      <c r="J14" s="109">
        <v>16800</v>
      </c>
      <c r="K14" s="72">
        <v>19.744852000000002</v>
      </c>
      <c r="L14" s="26">
        <f>(K14-I14)/H14*100</f>
        <v>98.71832000000002</v>
      </c>
      <c r="M14" s="3" t="s">
        <v>21</v>
      </c>
      <c r="N14" s="31" t="s">
        <v>123</v>
      </c>
      <c r="P14" s="5"/>
    </row>
    <row r="15" spans="1:18" ht="12.75" customHeight="1" x14ac:dyDescent="0.25">
      <c r="A15" s="19"/>
      <c r="B15" s="3"/>
      <c r="C15" s="17"/>
      <c r="D15" s="3"/>
      <c r="E15" s="3"/>
      <c r="F15" s="29"/>
      <c r="G15" s="18"/>
      <c r="H15" s="27"/>
      <c r="I15" s="35"/>
      <c r="J15" s="109"/>
      <c r="K15" s="72"/>
      <c r="L15" s="26"/>
      <c r="M15" s="3"/>
      <c r="N15" s="31"/>
      <c r="P15" s="5"/>
    </row>
    <row r="16" spans="1:18" ht="12.75" customHeight="1" x14ac:dyDescent="0.25">
      <c r="A16" s="19">
        <v>40381</v>
      </c>
      <c r="B16" s="97" t="s">
        <v>131</v>
      </c>
      <c r="C16" s="17" t="s">
        <v>189</v>
      </c>
      <c r="D16" s="3" t="s">
        <v>120</v>
      </c>
      <c r="E16" s="3" t="s">
        <v>6</v>
      </c>
      <c r="F16" s="29">
        <v>100</v>
      </c>
      <c r="G16" s="18">
        <v>5</v>
      </c>
      <c r="H16" s="27">
        <f>F16/G16</f>
        <v>20</v>
      </c>
      <c r="I16" s="35">
        <v>2.6058999999999999E-2</v>
      </c>
      <c r="J16" s="109">
        <f>ABS(H16/I16)</f>
        <v>767.48915921562616</v>
      </c>
      <c r="K16" s="72">
        <v>19.179964999999999</v>
      </c>
      <c r="L16" s="26">
        <f>(K16-I16)/H16*100</f>
        <v>95.769529999999989</v>
      </c>
      <c r="M16" s="3" t="s">
        <v>21</v>
      </c>
      <c r="N16" s="31" t="s">
        <v>123</v>
      </c>
    </row>
    <row r="17" spans="1:14" ht="12.75" customHeight="1" x14ac:dyDescent="0.25">
      <c r="A17" s="19">
        <v>40381</v>
      </c>
      <c r="B17" s="3" t="s">
        <v>101</v>
      </c>
      <c r="C17" s="17" t="s">
        <v>189</v>
      </c>
      <c r="D17" s="3" t="s">
        <v>120</v>
      </c>
      <c r="E17" s="3" t="s">
        <v>6</v>
      </c>
      <c r="F17" s="29">
        <v>750</v>
      </c>
      <c r="G17" s="18">
        <v>5</v>
      </c>
      <c r="H17" s="26">
        <f>F17/G17</f>
        <v>150</v>
      </c>
      <c r="I17" s="14">
        <v>0.18650900000000001</v>
      </c>
      <c r="J17" s="109">
        <f>ABS(H17/I17)</f>
        <v>804.25073320858507</v>
      </c>
      <c r="K17" s="36">
        <v>151.64108899999999</v>
      </c>
      <c r="L17" s="26">
        <f>(K17-I17)/H17*100</f>
        <v>100.96972</v>
      </c>
      <c r="M17" s="3" t="s">
        <v>21</v>
      </c>
      <c r="N17" s="31" t="s">
        <v>123</v>
      </c>
    </row>
    <row r="18" spans="1:14" ht="12.75" customHeight="1" x14ac:dyDescent="0.25">
      <c r="A18" s="19">
        <v>40381</v>
      </c>
      <c r="B18" s="3" t="s">
        <v>100</v>
      </c>
      <c r="C18" s="17" t="s">
        <v>189</v>
      </c>
      <c r="D18" s="3" t="s">
        <v>120</v>
      </c>
      <c r="E18" s="3" t="s">
        <v>6</v>
      </c>
      <c r="F18" s="29">
        <v>30</v>
      </c>
      <c r="G18" s="18">
        <v>5</v>
      </c>
      <c r="H18" s="27">
        <f>F18/G18</f>
        <v>6</v>
      </c>
      <c r="I18" s="103">
        <v>-4.6099999999999998E-4</v>
      </c>
      <c r="J18" s="109">
        <v>13000</v>
      </c>
      <c r="K18" s="71">
        <v>5.9437040000000003</v>
      </c>
      <c r="L18" s="26">
        <f>(K18-I18)/H18*100</f>
        <v>99.069416666666669</v>
      </c>
      <c r="M18" s="3" t="s">
        <v>21</v>
      </c>
      <c r="N18" s="31" t="s">
        <v>123</v>
      </c>
    </row>
    <row r="19" spans="1:14" ht="12.75" customHeight="1" x14ac:dyDescent="0.25">
      <c r="A19" s="19">
        <v>40381</v>
      </c>
      <c r="B19" s="3" t="s">
        <v>124</v>
      </c>
      <c r="C19" s="17" t="s">
        <v>189</v>
      </c>
      <c r="D19" s="3" t="s">
        <v>120</v>
      </c>
      <c r="E19" s="3" t="s">
        <v>6</v>
      </c>
      <c r="F19" s="29">
        <v>100</v>
      </c>
      <c r="G19" s="18">
        <v>5</v>
      </c>
      <c r="H19" s="27">
        <f>F19/G19</f>
        <v>20</v>
      </c>
      <c r="I19" s="14">
        <v>0.21724599999999999</v>
      </c>
      <c r="J19" s="109">
        <f>ABS(H19/I19)</f>
        <v>92.061533929278326</v>
      </c>
      <c r="K19" s="72">
        <v>19.886154999999999</v>
      </c>
      <c r="L19" s="26">
        <f>(K19-I19)/H19*100</f>
        <v>98.344544999999997</v>
      </c>
      <c r="M19" s="3" t="s">
        <v>21</v>
      </c>
      <c r="N19" s="31" t="s">
        <v>123</v>
      </c>
    </row>
    <row r="20" spans="1:14" ht="12.75" customHeight="1" x14ac:dyDescent="0.25">
      <c r="A20" s="19"/>
      <c r="B20" s="3"/>
      <c r="C20" s="17"/>
      <c r="D20" s="3"/>
      <c r="E20" s="3"/>
      <c r="F20" s="29"/>
      <c r="G20" s="18"/>
      <c r="H20" s="27"/>
      <c r="I20" s="35"/>
      <c r="J20" s="109"/>
      <c r="K20" s="72"/>
      <c r="L20" s="26"/>
      <c r="M20" s="3"/>
      <c r="N20" s="31"/>
    </row>
    <row r="21" spans="1:14" ht="12.75" customHeight="1" x14ac:dyDescent="0.25">
      <c r="A21" s="19">
        <v>40386</v>
      </c>
      <c r="B21" s="97" t="s">
        <v>131</v>
      </c>
      <c r="C21" s="107" t="s">
        <v>230</v>
      </c>
      <c r="D21" s="3" t="s">
        <v>120</v>
      </c>
      <c r="E21" s="3" t="s">
        <v>6</v>
      </c>
      <c r="F21" s="29">
        <v>100</v>
      </c>
      <c r="G21" s="18">
        <v>5</v>
      </c>
      <c r="H21" s="27">
        <f>F21/G21</f>
        <v>20</v>
      </c>
      <c r="I21" s="14">
        <v>0.17790700000000001</v>
      </c>
      <c r="J21" s="109">
        <f>ABS(H21/I21)</f>
        <v>112.41828595839398</v>
      </c>
      <c r="K21" s="72">
        <v>19.428625</v>
      </c>
      <c r="L21" s="26">
        <f>(K21-I21)/H21*100</f>
        <v>96.253590000000003</v>
      </c>
      <c r="M21" s="3" t="s">
        <v>21</v>
      </c>
      <c r="N21" s="31" t="s">
        <v>123</v>
      </c>
    </row>
    <row r="22" spans="1:14" ht="12.75" customHeight="1" x14ac:dyDescent="0.25">
      <c r="A22" s="19">
        <v>40386</v>
      </c>
      <c r="B22" s="3" t="s">
        <v>101</v>
      </c>
      <c r="C22" s="107" t="s">
        <v>230</v>
      </c>
      <c r="D22" s="3" t="s">
        <v>120</v>
      </c>
      <c r="E22" s="3" t="s">
        <v>6</v>
      </c>
      <c r="F22" s="29">
        <v>750</v>
      </c>
      <c r="G22" s="18">
        <v>5</v>
      </c>
      <c r="H22" s="26">
        <f>F22/G22</f>
        <v>150</v>
      </c>
      <c r="I22" s="14">
        <v>0.33258399999999999</v>
      </c>
      <c r="J22" s="109">
        <f>ABS(H22/I22)</f>
        <v>451.0138792004426</v>
      </c>
      <c r="K22" s="36">
        <v>151.15997899999999</v>
      </c>
      <c r="L22" s="26">
        <f>(K22-I22)/H22*100</f>
        <v>100.55159666666667</v>
      </c>
      <c r="M22" s="3" t="s">
        <v>21</v>
      </c>
      <c r="N22" s="31" t="s">
        <v>123</v>
      </c>
    </row>
    <row r="23" spans="1:14" ht="12.75" customHeight="1" x14ac:dyDescent="0.25">
      <c r="A23" s="19">
        <v>40386</v>
      </c>
      <c r="B23" s="3" t="s">
        <v>100</v>
      </c>
      <c r="C23" s="107" t="s">
        <v>230</v>
      </c>
      <c r="D23" s="3" t="s">
        <v>120</v>
      </c>
      <c r="E23" s="3" t="s">
        <v>6</v>
      </c>
      <c r="F23" s="29">
        <v>30</v>
      </c>
      <c r="G23" s="18">
        <v>5</v>
      </c>
      <c r="H23" s="27">
        <f>F23/G23</f>
        <v>6</v>
      </c>
      <c r="I23" s="35">
        <v>-6.6699999999999995E-4</v>
      </c>
      <c r="J23" s="109">
        <v>9000</v>
      </c>
      <c r="K23" s="71">
        <v>5.8797189999999997</v>
      </c>
      <c r="L23" s="26">
        <f>(K23-I23)/H23*100</f>
        <v>98.006433333333334</v>
      </c>
      <c r="M23" s="3" t="s">
        <v>21</v>
      </c>
      <c r="N23" s="31" t="s">
        <v>123</v>
      </c>
    </row>
    <row r="24" spans="1:14" ht="12.75" customHeight="1" x14ac:dyDescent="0.25">
      <c r="A24" s="19">
        <v>40386</v>
      </c>
      <c r="B24" s="3" t="s">
        <v>124</v>
      </c>
      <c r="C24" s="107" t="s">
        <v>230</v>
      </c>
      <c r="D24" s="3" t="s">
        <v>120</v>
      </c>
      <c r="E24" s="3" t="s">
        <v>6</v>
      </c>
      <c r="F24" s="29">
        <v>100</v>
      </c>
      <c r="G24" s="18">
        <v>5</v>
      </c>
      <c r="H24" s="27">
        <f>F24/G24</f>
        <v>20</v>
      </c>
      <c r="I24" s="35">
        <v>-7.3499999999999998E-4</v>
      </c>
      <c r="J24" s="109">
        <v>27200</v>
      </c>
      <c r="K24" s="72">
        <v>19.602238</v>
      </c>
      <c r="L24" s="26">
        <f>(K24-I24)/H24*100</f>
        <v>98.014865</v>
      </c>
      <c r="M24" s="3" t="s">
        <v>21</v>
      </c>
      <c r="N24" s="31" t="s">
        <v>123</v>
      </c>
    </row>
    <row r="25" spans="1:14" ht="12.75" customHeight="1" x14ac:dyDescent="0.25">
      <c r="A25" s="19"/>
      <c r="B25" s="3"/>
      <c r="C25" s="17"/>
      <c r="D25" s="3"/>
      <c r="E25" s="3"/>
      <c r="F25" s="29"/>
      <c r="G25" s="18"/>
      <c r="H25" s="27"/>
      <c r="I25" s="35"/>
      <c r="J25" s="109"/>
      <c r="K25" s="72"/>
      <c r="L25" s="26"/>
      <c r="M25" s="3"/>
      <c r="N25" s="31"/>
    </row>
    <row r="26" spans="1:14" ht="12.75" customHeight="1" x14ac:dyDescent="0.25">
      <c r="A26" s="19">
        <v>40386</v>
      </c>
      <c r="B26" s="3" t="s">
        <v>131</v>
      </c>
      <c r="C26" s="107" t="s">
        <v>231</v>
      </c>
      <c r="D26" s="3" t="s">
        <v>120</v>
      </c>
      <c r="E26" s="3" t="s">
        <v>6</v>
      </c>
      <c r="F26" s="29">
        <v>100</v>
      </c>
      <c r="G26" s="18">
        <v>5</v>
      </c>
      <c r="H26" s="27">
        <f>F26/G26</f>
        <v>20</v>
      </c>
      <c r="I26" s="35">
        <v>3.3112000000000003E-2</v>
      </c>
      <c r="J26" s="109">
        <f>ABS(H26/I26)</f>
        <v>604.01063058709826</v>
      </c>
      <c r="K26" s="72">
        <v>19.260466000000001</v>
      </c>
      <c r="L26" s="26">
        <f>(K26-I26)/H26*100</f>
        <v>96.136769999999999</v>
      </c>
      <c r="M26" s="3" t="s">
        <v>21</v>
      </c>
      <c r="N26" s="31" t="s">
        <v>123</v>
      </c>
    </row>
    <row r="27" spans="1:14" ht="12.75" customHeight="1" x14ac:dyDescent="0.25">
      <c r="A27" s="19">
        <v>40386</v>
      </c>
      <c r="B27" s="97" t="s">
        <v>101</v>
      </c>
      <c r="C27" s="107" t="s">
        <v>231</v>
      </c>
      <c r="D27" s="3" t="s">
        <v>120</v>
      </c>
      <c r="E27" s="3" t="s">
        <v>6</v>
      </c>
      <c r="F27" s="29">
        <v>750</v>
      </c>
      <c r="G27" s="18">
        <v>5</v>
      </c>
      <c r="H27" s="27">
        <f>F27/G27</f>
        <v>150</v>
      </c>
      <c r="I27" s="14">
        <v>3.1415009999999999</v>
      </c>
      <c r="J27" s="109">
        <f>ABS(H27/I27)</f>
        <v>47.747875935739003</v>
      </c>
      <c r="K27" s="72">
        <v>154.55594199999999</v>
      </c>
      <c r="L27" s="26">
        <f>(K27-I27)/H27*100</f>
        <v>100.94296066666666</v>
      </c>
      <c r="M27" s="3" t="s">
        <v>21</v>
      </c>
      <c r="N27" s="31" t="s">
        <v>123</v>
      </c>
    </row>
    <row r="28" spans="1:14" ht="12.75" customHeight="1" x14ac:dyDescent="0.25">
      <c r="A28" s="19">
        <v>40386</v>
      </c>
      <c r="B28" s="97" t="s">
        <v>100</v>
      </c>
      <c r="C28" s="107" t="s">
        <v>231</v>
      </c>
      <c r="D28" s="3" t="s">
        <v>120</v>
      </c>
      <c r="E28" s="3" t="s">
        <v>6</v>
      </c>
      <c r="F28" s="29">
        <v>30</v>
      </c>
      <c r="G28" s="18">
        <v>5</v>
      </c>
      <c r="H28" s="27">
        <f>F28/G28</f>
        <v>6</v>
      </c>
      <c r="I28" s="103">
        <v>2.0599999999999999E-4</v>
      </c>
      <c r="J28" s="109">
        <v>29100</v>
      </c>
      <c r="K28" s="72">
        <v>5.9074010000000001</v>
      </c>
      <c r="L28" s="26">
        <f>(K28-I28)/H28*100</f>
        <v>98.453249999999997</v>
      </c>
      <c r="M28" s="3" t="s">
        <v>21</v>
      </c>
      <c r="N28" s="31" t="s">
        <v>123</v>
      </c>
    </row>
    <row r="29" spans="1:14" ht="12.75" customHeight="1" x14ac:dyDescent="0.25">
      <c r="A29" s="19">
        <v>40386</v>
      </c>
      <c r="B29" s="97" t="s">
        <v>124</v>
      </c>
      <c r="C29" s="107" t="s">
        <v>231</v>
      </c>
      <c r="D29" s="3" t="s">
        <v>120</v>
      </c>
      <c r="E29" s="3" t="s">
        <v>6</v>
      </c>
      <c r="F29" s="29">
        <v>100</v>
      </c>
      <c r="G29" s="18">
        <v>5</v>
      </c>
      <c r="H29" s="27">
        <f>F29/G29</f>
        <v>20</v>
      </c>
      <c r="I29" s="35">
        <v>4.0390000000000001E-3</v>
      </c>
      <c r="J29" s="109">
        <f>ABS(H29/I29)</f>
        <v>4951.7207229512251</v>
      </c>
      <c r="K29" s="72">
        <v>19.497205000000001</v>
      </c>
      <c r="L29" s="26">
        <f>(K29-I29)/H29*100</f>
        <v>97.465830000000011</v>
      </c>
      <c r="M29" s="3" t="s">
        <v>21</v>
      </c>
      <c r="N29" s="31" t="s">
        <v>123</v>
      </c>
    </row>
    <row r="30" spans="1:14" ht="12.75" customHeight="1" x14ac:dyDescent="0.25">
      <c r="A30" s="19"/>
      <c r="B30" s="3"/>
      <c r="C30" s="17"/>
      <c r="D30" s="3"/>
      <c r="E30" s="3"/>
      <c r="F30" s="29"/>
      <c r="G30" s="18"/>
      <c r="H30" s="27"/>
      <c r="I30" s="35"/>
      <c r="J30" s="109"/>
      <c r="K30" s="72"/>
      <c r="L30" s="26"/>
      <c r="M30" s="3"/>
      <c r="N30" s="31"/>
    </row>
    <row r="31" spans="1:14" ht="12.75" customHeight="1" x14ac:dyDescent="0.25">
      <c r="A31" s="19">
        <v>40386</v>
      </c>
      <c r="B31" s="97" t="s">
        <v>131</v>
      </c>
      <c r="C31" s="107" t="s">
        <v>232</v>
      </c>
      <c r="D31" s="3" t="s">
        <v>120</v>
      </c>
      <c r="E31" s="3" t="s">
        <v>6</v>
      </c>
      <c r="F31" s="29">
        <v>100</v>
      </c>
      <c r="G31" s="18">
        <v>5</v>
      </c>
      <c r="H31" s="27">
        <f>F31/G31</f>
        <v>20</v>
      </c>
      <c r="I31" s="35">
        <v>3.85E-2</v>
      </c>
      <c r="J31" s="109">
        <f>ABS(H31/I31)</f>
        <v>519.48051948051943</v>
      </c>
      <c r="K31" s="72">
        <v>18.872609000000001</v>
      </c>
      <c r="L31" s="26">
        <f>(K31-I31)/H31*100</f>
        <v>94.170545000000004</v>
      </c>
      <c r="M31" s="3" t="s">
        <v>21</v>
      </c>
      <c r="N31" s="31" t="s">
        <v>123</v>
      </c>
    </row>
    <row r="32" spans="1:14" ht="12.75" customHeight="1" x14ac:dyDescent="0.25">
      <c r="A32" s="19">
        <v>40386</v>
      </c>
      <c r="B32" s="3" t="s">
        <v>101</v>
      </c>
      <c r="C32" s="107" t="s">
        <v>232</v>
      </c>
      <c r="D32" s="3" t="s">
        <v>120</v>
      </c>
      <c r="E32" s="3" t="s">
        <v>6</v>
      </c>
      <c r="F32" s="29">
        <v>750</v>
      </c>
      <c r="G32" s="18">
        <v>5</v>
      </c>
      <c r="H32" s="26">
        <f>F32/G32</f>
        <v>150</v>
      </c>
      <c r="I32" s="14">
        <v>0.28404400000000002</v>
      </c>
      <c r="J32" s="109">
        <f>ABS(H32/I32)</f>
        <v>528.08719775809379</v>
      </c>
      <c r="K32" s="36">
        <v>148.18493900000001</v>
      </c>
      <c r="L32" s="26">
        <f>(K32-I32)/H32*100</f>
        <v>98.600596666666689</v>
      </c>
      <c r="M32" s="3" t="s">
        <v>21</v>
      </c>
      <c r="N32" s="31" t="s">
        <v>123</v>
      </c>
    </row>
    <row r="33" spans="1:14" ht="12.75" customHeight="1" x14ac:dyDescent="0.25">
      <c r="A33" s="19">
        <v>40386</v>
      </c>
      <c r="B33" s="3" t="s">
        <v>100</v>
      </c>
      <c r="C33" s="107" t="s">
        <v>232</v>
      </c>
      <c r="D33" s="3" t="s">
        <v>120</v>
      </c>
      <c r="E33" s="3" t="s">
        <v>6</v>
      </c>
      <c r="F33" s="29">
        <v>30</v>
      </c>
      <c r="G33" s="18">
        <v>5</v>
      </c>
      <c r="H33" s="27">
        <f>F33/G33</f>
        <v>6</v>
      </c>
      <c r="I33" s="14">
        <v>0.25877</v>
      </c>
      <c r="J33" s="109">
        <f>ABS(H33/I33)</f>
        <v>23.186613595084438</v>
      </c>
      <c r="K33" s="71">
        <v>6.1304639999999999</v>
      </c>
      <c r="L33" s="26">
        <f>(K33-I33)/H33*100</f>
        <v>97.861566666666661</v>
      </c>
      <c r="M33" s="3" t="s">
        <v>21</v>
      </c>
      <c r="N33" s="31" t="s">
        <v>123</v>
      </c>
    </row>
    <row r="34" spans="1:14" ht="12.75" customHeight="1" x14ac:dyDescent="0.25">
      <c r="A34" s="19">
        <v>40386</v>
      </c>
      <c r="B34" s="3" t="s">
        <v>124</v>
      </c>
      <c r="C34" s="107" t="s">
        <v>232</v>
      </c>
      <c r="D34" s="3" t="s">
        <v>120</v>
      </c>
      <c r="E34" s="3" t="s">
        <v>6</v>
      </c>
      <c r="F34" s="29">
        <v>100</v>
      </c>
      <c r="G34" s="18">
        <v>5</v>
      </c>
      <c r="H34" s="27">
        <f>F34/G34</f>
        <v>20</v>
      </c>
      <c r="I34" s="108">
        <v>-3.0000000000000001E-6</v>
      </c>
      <c r="J34" s="109">
        <v>6670000</v>
      </c>
      <c r="K34" s="72">
        <v>19.414718000000001</v>
      </c>
      <c r="L34" s="26">
        <f>(K34-I34)/H34*100</f>
        <v>97.073605000000001</v>
      </c>
      <c r="M34" s="3" t="s">
        <v>21</v>
      </c>
      <c r="N34" s="31" t="s">
        <v>123</v>
      </c>
    </row>
    <row r="35" spans="1:14" ht="12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2.7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2.75" customHeight="1" x14ac:dyDescent="0.25">
      <c r="A37" s="13" t="s">
        <v>68</v>
      </c>
    </row>
    <row r="38" spans="1:14" ht="12.75" customHeight="1" x14ac:dyDescent="0.25">
      <c r="B38" s="37" t="s">
        <v>69</v>
      </c>
      <c r="C38" s="37"/>
    </row>
    <row r="39" spans="1:14" ht="12.75" customHeight="1" x14ac:dyDescent="0.25">
      <c r="A39" s="13" t="s">
        <v>90</v>
      </c>
    </row>
    <row r="40" spans="1:14" ht="12.75" customHeight="1" x14ac:dyDescent="0.25">
      <c r="A40" s="13" t="s">
        <v>93</v>
      </c>
    </row>
    <row r="41" spans="1:14" ht="12.75" customHeight="1" x14ac:dyDescent="0.25">
      <c r="A41" s="13" t="s">
        <v>113</v>
      </c>
    </row>
    <row r="42" spans="1:14" ht="15.75" customHeight="1" x14ac:dyDescent="0.25">
      <c r="A42" s="13" t="s">
        <v>114</v>
      </c>
    </row>
    <row r="43" spans="1:14" ht="15.75" customHeight="1" x14ac:dyDescent="0.25">
      <c r="A43" s="13" t="s">
        <v>115</v>
      </c>
    </row>
    <row r="44" spans="1:14" ht="16.5" customHeight="1" x14ac:dyDescent="0.25"/>
    <row r="45" spans="1:14" ht="17.25" customHeight="1" x14ac:dyDescent="0.25"/>
    <row r="46" spans="1:14" ht="17.25" customHeight="1" x14ac:dyDescent="0.25"/>
  </sheetData>
  <mergeCells count="1">
    <mergeCell ref="A1:N1"/>
  </mergeCells>
  <phoneticPr fontId="0" type="noConversion"/>
  <pageMargins left="0.57999999999999996" right="0.25" top="0.62" bottom="0.17" header="0.6" footer="0.21"/>
  <pageSetup scale="96" firstPageNumber="45" orientation="landscape" useFirstPageNumber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A2" sqref="A2"/>
    </sheetView>
  </sheetViews>
  <sheetFormatPr defaultRowHeight="12.5" x14ac:dyDescent="0.25"/>
  <cols>
    <col min="2" max="2" width="5.1796875" customWidth="1"/>
    <col min="3" max="3" width="16.26953125" customWidth="1"/>
    <col min="4" max="4" width="9" customWidth="1"/>
    <col min="5" max="5" width="8.26953125" customWidth="1"/>
    <col min="7" max="7" width="5.7265625" customWidth="1"/>
    <col min="9" max="9" width="15.453125" customWidth="1"/>
    <col min="10" max="10" width="10.54296875" customWidth="1"/>
    <col min="12" max="12" width="6.54296875" customWidth="1"/>
    <col min="13" max="13" width="7.26953125" customWidth="1"/>
    <col min="16" max="16" width="14.26953125" customWidth="1"/>
    <col min="17" max="17" width="12.7265625" customWidth="1"/>
    <col min="18" max="18" width="42.81640625" customWidth="1"/>
  </cols>
  <sheetData>
    <row r="1" spans="1:18" ht="23.25" customHeight="1" x14ac:dyDescent="0.35">
      <c r="A1" s="160" t="s">
        <v>618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P1" s="5"/>
      <c r="Q1" s="5"/>
      <c r="R1" s="5"/>
    </row>
    <row r="2" spans="1:18" ht="15.5" x14ac:dyDescent="0.35">
      <c r="A2" s="2"/>
      <c r="C2" s="2"/>
      <c r="P2" s="5"/>
      <c r="Q2" s="5"/>
      <c r="R2" s="5"/>
    </row>
    <row r="3" spans="1:18" ht="14.5" x14ac:dyDescent="0.25">
      <c r="D3" s="3" t="s">
        <v>0</v>
      </c>
      <c r="E3" s="3" t="s">
        <v>46</v>
      </c>
      <c r="F3" t="s">
        <v>63</v>
      </c>
      <c r="G3" s="3" t="s">
        <v>13</v>
      </c>
      <c r="H3" s="3" t="s">
        <v>64</v>
      </c>
      <c r="I3" s="3" t="s">
        <v>65</v>
      </c>
      <c r="J3" s="3" t="s">
        <v>117</v>
      </c>
      <c r="K3" s="3" t="s">
        <v>66</v>
      </c>
      <c r="L3" s="3" t="s">
        <v>3</v>
      </c>
      <c r="N3" s="3" t="s">
        <v>0</v>
      </c>
      <c r="P3" s="5"/>
      <c r="Q3" s="5"/>
      <c r="R3" s="5"/>
    </row>
    <row r="4" spans="1:18" ht="14.5" x14ac:dyDescent="0.25">
      <c r="A4" s="16" t="s">
        <v>18</v>
      </c>
      <c r="B4" s="16" t="s">
        <v>9</v>
      </c>
      <c r="C4" s="16" t="s">
        <v>67</v>
      </c>
      <c r="D4" s="16" t="s">
        <v>10</v>
      </c>
      <c r="E4" s="16" t="s">
        <v>11</v>
      </c>
      <c r="F4" s="16" t="s">
        <v>91</v>
      </c>
      <c r="G4" s="16" t="s">
        <v>89</v>
      </c>
      <c r="H4" s="16" t="s">
        <v>12</v>
      </c>
      <c r="I4" s="16" t="s">
        <v>12</v>
      </c>
      <c r="J4" s="16" t="s">
        <v>118</v>
      </c>
      <c r="K4" s="16" t="s">
        <v>12</v>
      </c>
      <c r="L4" s="16" t="s">
        <v>116</v>
      </c>
      <c r="M4" s="16" t="s">
        <v>16</v>
      </c>
      <c r="N4" s="16" t="s">
        <v>52</v>
      </c>
      <c r="P4" s="5"/>
      <c r="Q4" s="5"/>
      <c r="R4" s="5"/>
    </row>
    <row r="5" spans="1:1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5"/>
      <c r="Q5" s="5"/>
      <c r="R5" s="5"/>
    </row>
    <row r="6" spans="1:18" x14ac:dyDescent="0.25">
      <c r="A6" s="19">
        <v>40388</v>
      </c>
      <c r="B6" s="97" t="s">
        <v>131</v>
      </c>
      <c r="C6" s="107" t="s">
        <v>271</v>
      </c>
      <c r="D6" s="3" t="s">
        <v>120</v>
      </c>
      <c r="E6" s="3" t="s">
        <v>6</v>
      </c>
      <c r="F6" s="29">
        <v>100</v>
      </c>
      <c r="G6" s="18">
        <v>5</v>
      </c>
      <c r="H6" s="27">
        <f>F6/G6</f>
        <v>20</v>
      </c>
      <c r="I6" s="14">
        <v>0.14569399999999999</v>
      </c>
      <c r="J6" s="109">
        <f>ABS(H6/I6)</f>
        <v>137.27401265666398</v>
      </c>
      <c r="K6" s="72">
        <v>19.501577999999999</v>
      </c>
      <c r="L6" s="26">
        <f>(K6-I6)/H6*100</f>
        <v>96.779419999999988</v>
      </c>
      <c r="M6" s="3" t="s">
        <v>21</v>
      </c>
      <c r="N6" s="31" t="s">
        <v>123</v>
      </c>
      <c r="P6" s="5"/>
      <c r="Q6" s="5"/>
      <c r="R6" s="5"/>
    </row>
    <row r="7" spans="1:18" x14ac:dyDescent="0.25">
      <c r="A7" s="19">
        <v>40388</v>
      </c>
      <c r="B7" s="3" t="s">
        <v>101</v>
      </c>
      <c r="C7" s="107" t="s">
        <v>271</v>
      </c>
      <c r="D7" s="3" t="s">
        <v>120</v>
      </c>
      <c r="E7" s="3" t="s">
        <v>6</v>
      </c>
      <c r="F7" s="29">
        <v>750</v>
      </c>
      <c r="G7" s="18">
        <v>5</v>
      </c>
      <c r="H7" s="26">
        <f>F7/G7</f>
        <v>150</v>
      </c>
      <c r="I7" s="14">
        <v>0.19742399999999999</v>
      </c>
      <c r="J7" s="109">
        <f>ABS(H7/I7)</f>
        <v>759.78604424993921</v>
      </c>
      <c r="K7" s="36">
        <v>153.06132099999999</v>
      </c>
      <c r="L7" s="26">
        <f>(K7-I7)/H7*100</f>
        <v>101.90926466666666</v>
      </c>
      <c r="M7" s="3" t="s">
        <v>21</v>
      </c>
      <c r="N7" s="31" t="s">
        <v>123</v>
      </c>
      <c r="P7" s="5"/>
      <c r="Q7" s="5"/>
      <c r="R7" s="5"/>
    </row>
    <row r="8" spans="1:18" x14ac:dyDescent="0.25">
      <c r="A8" s="19">
        <v>40388</v>
      </c>
      <c r="B8" s="3" t="s">
        <v>100</v>
      </c>
      <c r="C8" s="107" t="s">
        <v>271</v>
      </c>
      <c r="D8" s="3" t="s">
        <v>120</v>
      </c>
      <c r="E8" s="3" t="s">
        <v>6</v>
      </c>
      <c r="F8" s="29">
        <v>30</v>
      </c>
      <c r="G8" s="18">
        <v>5</v>
      </c>
      <c r="H8" s="27">
        <f>F8/G8</f>
        <v>6</v>
      </c>
      <c r="I8" s="35">
        <v>-7.1000000000000002E-4</v>
      </c>
      <c r="J8" s="109">
        <v>8450</v>
      </c>
      <c r="K8" s="71">
        <v>5.9814059999999998</v>
      </c>
      <c r="L8" s="26">
        <f>(K8-I8)/H8*100</f>
        <v>99.701933333333329</v>
      </c>
      <c r="M8" s="3" t="s">
        <v>21</v>
      </c>
      <c r="N8" s="31" t="s">
        <v>123</v>
      </c>
      <c r="P8" s="5"/>
      <c r="Q8" s="5"/>
      <c r="R8" s="5"/>
    </row>
    <row r="9" spans="1:18" x14ac:dyDescent="0.25">
      <c r="B9" s="3"/>
      <c r="D9" s="3"/>
      <c r="E9" s="3"/>
      <c r="F9" s="29"/>
      <c r="G9" s="18"/>
      <c r="H9" s="27"/>
      <c r="I9" s="35"/>
      <c r="J9" s="109"/>
      <c r="K9" s="72"/>
      <c r="L9" s="26"/>
      <c r="M9" s="3"/>
      <c r="N9" s="31"/>
      <c r="P9" s="5"/>
      <c r="Q9" s="5"/>
      <c r="R9" s="5"/>
    </row>
    <row r="10" spans="1:18" x14ac:dyDescent="0.25">
      <c r="A10" s="19">
        <v>40388</v>
      </c>
      <c r="B10" s="97" t="s">
        <v>131</v>
      </c>
      <c r="C10" s="98" t="s">
        <v>272</v>
      </c>
      <c r="D10" s="3" t="s">
        <v>120</v>
      </c>
      <c r="E10" s="3" t="s">
        <v>6</v>
      </c>
      <c r="F10" s="29">
        <v>100</v>
      </c>
      <c r="G10" s="18">
        <v>5</v>
      </c>
      <c r="H10" s="27">
        <f>F10/G10</f>
        <v>20</v>
      </c>
      <c r="I10" s="35">
        <v>1.9230000000000001E-2</v>
      </c>
      <c r="J10" s="109">
        <f>ABS(H10/I10)</f>
        <v>1040.0416016640665</v>
      </c>
      <c r="K10" s="72">
        <v>19.240092000000001</v>
      </c>
      <c r="L10" s="26">
        <f>(K10-I10)/H10*100</f>
        <v>96.104309999999998</v>
      </c>
      <c r="M10" s="3" t="s">
        <v>21</v>
      </c>
      <c r="N10" s="31" t="s">
        <v>123</v>
      </c>
      <c r="P10" s="5"/>
    </row>
    <row r="11" spans="1:18" ht="12.75" customHeight="1" x14ac:dyDescent="0.25">
      <c r="A11" s="19">
        <v>40388</v>
      </c>
      <c r="B11" s="3" t="s">
        <v>101</v>
      </c>
      <c r="C11" s="98" t="s">
        <v>272</v>
      </c>
      <c r="D11" s="3" t="s">
        <v>120</v>
      </c>
      <c r="E11" s="3" t="s">
        <v>6</v>
      </c>
      <c r="F11" s="29">
        <v>750</v>
      </c>
      <c r="G11" s="18">
        <v>5</v>
      </c>
      <c r="H11" s="26">
        <f>F11/G11</f>
        <v>150</v>
      </c>
      <c r="I11" s="14">
        <v>2.0022530000000001</v>
      </c>
      <c r="J11" s="109">
        <f>ABS(H11/I11)</f>
        <v>74.915607568074563</v>
      </c>
      <c r="K11" s="36">
        <v>154.357474</v>
      </c>
      <c r="L11" s="26">
        <f>(K11-I11)/H11*100</f>
        <v>101.57014733333334</v>
      </c>
      <c r="M11" s="3" t="s">
        <v>21</v>
      </c>
      <c r="N11" s="31" t="s">
        <v>123</v>
      </c>
      <c r="P11" s="5"/>
    </row>
    <row r="12" spans="1:18" ht="12.75" customHeight="1" x14ac:dyDescent="0.25">
      <c r="A12" s="19">
        <v>40388</v>
      </c>
      <c r="B12" s="3" t="s">
        <v>100</v>
      </c>
      <c r="C12" s="98" t="s">
        <v>272</v>
      </c>
      <c r="D12" s="3" t="s">
        <v>120</v>
      </c>
      <c r="E12" s="3" t="s">
        <v>6</v>
      </c>
      <c r="F12" s="29">
        <v>30</v>
      </c>
      <c r="G12" s="18">
        <v>5</v>
      </c>
      <c r="H12" s="27">
        <f>F12/G12</f>
        <v>6</v>
      </c>
      <c r="I12" s="35">
        <v>2.81E-3</v>
      </c>
      <c r="J12" s="109">
        <v>2140</v>
      </c>
      <c r="K12" s="71">
        <v>5.9203539999999997</v>
      </c>
      <c r="L12" s="26">
        <f>(K12-I12)/H12*100</f>
        <v>98.625733333333315</v>
      </c>
      <c r="M12" s="3" t="s">
        <v>21</v>
      </c>
      <c r="N12" s="31" t="s">
        <v>123</v>
      </c>
      <c r="P12" s="5"/>
    </row>
    <row r="13" spans="1:18" ht="12.75" customHeight="1" x14ac:dyDescent="0.25">
      <c r="A13" s="19"/>
      <c r="B13" s="3"/>
      <c r="C13" s="87"/>
      <c r="D13" s="3"/>
      <c r="E13" s="3"/>
      <c r="F13" s="29"/>
      <c r="G13" s="18"/>
      <c r="H13" s="27"/>
      <c r="I13" s="35"/>
      <c r="J13" s="109"/>
      <c r="K13" s="72"/>
      <c r="L13" s="26"/>
      <c r="M13" s="3"/>
      <c r="N13" s="31"/>
      <c r="P13" s="5"/>
    </row>
    <row r="14" spans="1:18" ht="12.75" customHeight="1" x14ac:dyDescent="0.25">
      <c r="A14" s="19">
        <v>40388</v>
      </c>
      <c r="B14" s="97" t="s">
        <v>131</v>
      </c>
      <c r="C14" s="98" t="s">
        <v>273</v>
      </c>
      <c r="D14" s="3" t="s">
        <v>120</v>
      </c>
      <c r="E14" s="3" t="s">
        <v>6</v>
      </c>
      <c r="F14" s="29">
        <v>100</v>
      </c>
      <c r="G14" s="18">
        <v>5</v>
      </c>
      <c r="H14" s="27">
        <f>F14/G14</f>
        <v>20</v>
      </c>
      <c r="I14" s="35">
        <v>2.5367000000000001E-2</v>
      </c>
      <c r="J14" s="109">
        <f>ABS(H14/I14)</f>
        <v>788.42590767532624</v>
      </c>
      <c r="K14" s="72">
        <v>18.869634999999999</v>
      </c>
      <c r="L14" s="26">
        <f>(K14-I14)/H14*100</f>
        <v>94.221339999999998</v>
      </c>
      <c r="M14" s="3" t="s">
        <v>21</v>
      </c>
      <c r="N14" s="31" t="s">
        <v>123</v>
      </c>
    </row>
    <row r="15" spans="1:18" ht="12.75" customHeight="1" x14ac:dyDescent="0.25">
      <c r="A15" s="19">
        <v>40388</v>
      </c>
      <c r="B15" s="3" t="s">
        <v>101</v>
      </c>
      <c r="C15" s="98" t="s">
        <v>273</v>
      </c>
      <c r="D15" s="3" t="s">
        <v>120</v>
      </c>
      <c r="E15" s="3" t="s">
        <v>6</v>
      </c>
      <c r="F15" s="29">
        <v>750</v>
      </c>
      <c r="G15" s="18">
        <v>5</v>
      </c>
      <c r="H15" s="26">
        <f>F15/G15</f>
        <v>150</v>
      </c>
      <c r="I15" s="14">
        <v>7.6028570000000002</v>
      </c>
      <c r="J15" s="109">
        <f>ABS(H15/I15)</f>
        <v>19.729425398899387</v>
      </c>
      <c r="K15" s="36">
        <v>155.919038</v>
      </c>
      <c r="L15" s="26">
        <f>(K15-I15)/H15*100</f>
        <v>98.877454</v>
      </c>
      <c r="M15" s="3" t="s">
        <v>21</v>
      </c>
      <c r="N15" s="31" t="s">
        <v>123</v>
      </c>
    </row>
    <row r="16" spans="1:18" ht="12.75" customHeight="1" x14ac:dyDescent="0.25">
      <c r="A16" s="19">
        <v>40388</v>
      </c>
      <c r="B16" s="3" t="s">
        <v>100</v>
      </c>
      <c r="C16" s="98" t="s">
        <v>273</v>
      </c>
      <c r="D16" s="3" t="s">
        <v>120</v>
      </c>
      <c r="E16" s="3" t="s">
        <v>6</v>
      </c>
      <c r="F16" s="29">
        <v>30</v>
      </c>
      <c r="G16" s="18">
        <v>5</v>
      </c>
      <c r="H16" s="27">
        <f>F16/G16</f>
        <v>6</v>
      </c>
      <c r="I16" s="35">
        <v>1.1410000000000001E-3</v>
      </c>
      <c r="J16" s="109">
        <v>5260</v>
      </c>
      <c r="K16" s="71">
        <v>5.7704700000000004</v>
      </c>
      <c r="L16" s="26">
        <f>(K16-I16)/H16*100</f>
        <v>96.155483333333351</v>
      </c>
      <c r="M16" s="3" t="s">
        <v>21</v>
      </c>
      <c r="N16" s="31" t="s">
        <v>123</v>
      </c>
    </row>
    <row r="17" spans="1:14" ht="12.75" customHeight="1" x14ac:dyDescent="0.25">
      <c r="A17" s="19"/>
      <c r="B17" s="3"/>
      <c r="C17" s="87"/>
      <c r="D17" s="3"/>
      <c r="E17" s="3"/>
      <c r="F17" s="29"/>
      <c r="G17" s="18"/>
      <c r="H17" s="27"/>
      <c r="I17" s="35"/>
      <c r="J17" s="109"/>
      <c r="K17" s="72"/>
      <c r="L17" s="26"/>
      <c r="M17" s="3"/>
      <c r="N17" s="31"/>
    </row>
    <row r="18" spans="1:14" ht="12.75" customHeight="1" x14ac:dyDescent="0.25">
      <c r="A18" s="19">
        <v>40388</v>
      </c>
      <c r="B18" s="97" t="s">
        <v>131</v>
      </c>
      <c r="C18" s="98" t="s">
        <v>274</v>
      </c>
      <c r="D18" s="3" t="s">
        <v>120</v>
      </c>
      <c r="E18" s="3" t="s">
        <v>6</v>
      </c>
      <c r="F18" s="29">
        <v>100</v>
      </c>
      <c r="G18" s="18">
        <v>5</v>
      </c>
      <c r="H18" s="27">
        <f>F18/G18</f>
        <v>20</v>
      </c>
      <c r="I18" s="35">
        <v>2.6071E-2</v>
      </c>
      <c r="J18" s="109">
        <f>ABS(H18/I18)</f>
        <v>767.13589812435271</v>
      </c>
      <c r="K18" s="72">
        <v>19.022442000000002</v>
      </c>
      <c r="L18" s="26">
        <f>(K18-I18)/H18*100</f>
        <v>94.98185500000001</v>
      </c>
      <c r="M18" s="3" t="s">
        <v>21</v>
      </c>
      <c r="N18" s="31" t="s">
        <v>123</v>
      </c>
    </row>
    <row r="19" spans="1:14" ht="12.75" customHeight="1" x14ac:dyDescent="0.25">
      <c r="A19" s="19">
        <v>40388</v>
      </c>
      <c r="B19" s="3" t="s">
        <v>101</v>
      </c>
      <c r="C19" s="98" t="s">
        <v>274</v>
      </c>
      <c r="D19" s="3" t="s">
        <v>120</v>
      </c>
      <c r="E19" s="3" t="s">
        <v>6</v>
      </c>
      <c r="F19" s="29">
        <v>750</v>
      </c>
      <c r="G19" s="18">
        <v>5</v>
      </c>
      <c r="H19" s="26">
        <f>F19/G19</f>
        <v>150</v>
      </c>
      <c r="I19" s="14">
        <v>0.27942600000000001</v>
      </c>
      <c r="J19" s="109">
        <f>ABS(H19/I19)</f>
        <v>536.81475596401197</v>
      </c>
      <c r="K19" s="36">
        <v>151.212062</v>
      </c>
      <c r="L19" s="26">
        <f>(K19-I19)/H19*100</f>
        <v>100.62175733333333</v>
      </c>
      <c r="M19" s="3" t="s">
        <v>21</v>
      </c>
      <c r="N19" s="31" t="s">
        <v>123</v>
      </c>
    </row>
    <row r="20" spans="1:14" ht="12.75" customHeight="1" x14ac:dyDescent="0.25">
      <c r="A20" s="19">
        <v>40388</v>
      </c>
      <c r="B20" s="3" t="s">
        <v>100</v>
      </c>
      <c r="C20" s="98" t="s">
        <v>274</v>
      </c>
      <c r="D20" s="3" t="s">
        <v>120</v>
      </c>
      <c r="E20" s="3" t="s">
        <v>6</v>
      </c>
      <c r="F20" s="29">
        <v>30</v>
      </c>
      <c r="G20" s="18">
        <v>5</v>
      </c>
      <c r="H20" s="27">
        <f>F20/G20</f>
        <v>6</v>
      </c>
      <c r="I20" s="14">
        <v>0.60865899999999995</v>
      </c>
      <c r="J20" s="109">
        <f>ABS(H20/I20)</f>
        <v>9.857736433700973</v>
      </c>
      <c r="K20" s="71">
        <v>6.4667110000000001</v>
      </c>
      <c r="L20" s="26">
        <f>(K20-I20)/H20*100</f>
        <v>97.634199999999993</v>
      </c>
      <c r="M20" s="3" t="s">
        <v>21</v>
      </c>
      <c r="N20" s="31" t="s">
        <v>123</v>
      </c>
    </row>
    <row r="21" spans="1:14" ht="12.75" customHeight="1" x14ac:dyDescent="0.25">
      <c r="A21" s="19"/>
      <c r="B21" s="3"/>
      <c r="C21" s="17"/>
      <c r="D21" s="3"/>
      <c r="E21" s="3"/>
      <c r="F21" s="29"/>
      <c r="G21" s="18"/>
      <c r="H21" s="27"/>
      <c r="I21" s="35"/>
      <c r="J21" s="109"/>
      <c r="K21" s="72"/>
      <c r="L21" s="26"/>
      <c r="M21" s="3"/>
      <c r="N21" s="31"/>
    </row>
    <row r="22" spans="1:14" ht="12.75" customHeight="1" x14ac:dyDescent="0.25">
      <c r="A22" s="19">
        <v>40393</v>
      </c>
      <c r="B22" s="3" t="s">
        <v>131</v>
      </c>
      <c r="C22" s="98" t="s">
        <v>282</v>
      </c>
      <c r="D22" s="3" t="s">
        <v>120</v>
      </c>
      <c r="E22" s="3" t="s">
        <v>6</v>
      </c>
      <c r="F22" s="29">
        <v>100</v>
      </c>
      <c r="G22" s="18">
        <v>5</v>
      </c>
      <c r="H22" s="27">
        <f>F22/G22</f>
        <v>20</v>
      </c>
      <c r="I22" s="35">
        <v>8.1615999999999994E-2</v>
      </c>
      <c r="J22" s="109">
        <f>ABS(H22/I22)</f>
        <v>245.04999019800042</v>
      </c>
      <c r="K22" s="72">
        <v>19.616802</v>
      </c>
      <c r="L22" s="26">
        <f>(K22-I22)/H22*100</f>
        <v>97.675929999999994</v>
      </c>
      <c r="M22" s="3" t="s">
        <v>21</v>
      </c>
      <c r="N22" s="31" t="s">
        <v>123</v>
      </c>
    </row>
    <row r="23" spans="1:14" ht="12.75" customHeight="1" x14ac:dyDescent="0.25">
      <c r="A23" s="19">
        <v>40393</v>
      </c>
      <c r="B23" s="97" t="s">
        <v>101</v>
      </c>
      <c r="C23" s="98" t="s">
        <v>282</v>
      </c>
      <c r="D23" s="3" t="s">
        <v>120</v>
      </c>
      <c r="E23" s="3" t="s">
        <v>6</v>
      </c>
      <c r="F23" s="29">
        <v>750</v>
      </c>
      <c r="G23" s="18">
        <v>5</v>
      </c>
      <c r="H23" s="27">
        <f>F23/G23</f>
        <v>150</v>
      </c>
      <c r="I23" s="35">
        <v>-2.6086000000000002E-2</v>
      </c>
      <c r="J23" s="109">
        <f>ABS(H23/I23)</f>
        <v>5750.2108410641722</v>
      </c>
      <c r="K23" s="72">
        <v>153.951211</v>
      </c>
      <c r="L23" s="26">
        <f>(K23-I23)/H23*100</f>
        <v>102.65153133333334</v>
      </c>
      <c r="M23" s="3" t="s">
        <v>21</v>
      </c>
      <c r="N23" s="31" t="s">
        <v>123</v>
      </c>
    </row>
    <row r="24" spans="1:14" ht="12.75" customHeight="1" x14ac:dyDescent="0.25">
      <c r="A24" s="19">
        <v>40393</v>
      </c>
      <c r="B24" s="97" t="s">
        <v>100</v>
      </c>
      <c r="C24" s="98" t="s">
        <v>282</v>
      </c>
      <c r="D24" s="3" t="s">
        <v>120</v>
      </c>
      <c r="E24" s="3" t="s">
        <v>6</v>
      </c>
      <c r="F24" s="29">
        <v>30</v>
      </c>
      <c r="G24" s="18">
        <v>5</v>
      </c>
      <c r="H24" s="27">
        <f>F24/G24</f>
        <v>6</v>
      </c>
      <c r="I24" s="35">
        <v>-1.039E-3</v>
      </c>
      <c r="J24" s="109">
        <v>5780</v>
      </c>
      <c r="K24" s="72">
        <v>5.9621009999999997</v>
      </c>
      <c r="L24" s="26">
        <f>(K24-I24)/H24*100</f>
        <v>99.385666666666651</v>
      </c>
      <c r="M24" s="3" t="s">
        <v>21</v>
      </c>
      <c r="N24" s="31" t="s">
        <v>123</v>
      </c>
    </row>
    <row r="25" spans="1:14" ht="12.75" customHeight="1" x14ac:dyDescent="0.25">
      <c r="A25" s="19">
        <v>40393</v>
      </c>
      <c r="B25" s="97" t="s">
        <v>124</v>
      </c>
      <c r="C25" s="98" t="s">
        <v>282</v>
      </c>
      <c r="D25" s="3" t="s">
        <v>120</v>
      </c>
      <c r="E25" s="3" t="s">
        <v>6</v>
      </c>
      <c r="F25" s="29">
        <v>100</v>
      </c>
      <c r="G25" s="18">
        <v>5</v>
      </c>
      <c r="H25" s="27">
        <f>F25/G25</f>
        <v>20</v>
      </c>
      <c r="I25" s="120">
        <v>-1.5E-5</v>
      </c>
      <c r="J25" s="109">
        <v>1300000</v>
      </c>
      <c r="K25" s="72">
        <v>19.891904</v>
      </c>
      <c r="L25" s="26">
        <f>(K25-I25)/H25*100</f>
        <v>99.459595000000007</v>
      </c>
      <c r="M25" s="3" t="s">
        <v>21</v>
      </c>
      <c r="N25" s="31" t="s">
        <v>123</v>
      </c>
    </row>
    <row r="26" spans="1:14" ht="12.75" customHeight="1" x14ac:dyDescent="0.25">
      <c r="A26" s="19"/>
      <c r="B26" s="3"/>
      <c r="C26" s="87"/>
      <c r="D26" s="3"/>
      <c r="E26" s="3"/>
      <c r="F26" s="29"/>
      <c r="G26" s="18"/>
      <c r="H26" s="27"/>
      <c r="I26" s="35"/>
      <c r="J26" s="109"/>
      <c r="K26" s="72"/>
      <c r="L26" s="26"/>
      <c r="M26" s="3"/>
      <c r="N26" s="31"/>
    </row>
    <row r="27" spans="1:14" ht="12.75" customHeight="1" x14ac:dyDescent="0.25">
      <c r="A27" s="19">
        <v>40393</v>
      </c>
      <c r="B27" s="97" t="s">
        <v>131</v>
      </c>
      <c r="C27" s="98" t="s">
        <v>283</v>
      </c>
      <c r="D27" s="3" t="s">
        <v>120</v>
      </c>
      <c r="E27" s="3" t="s">
        <v>6</v>
      </c>
      <c r="F27" s="29">
        <v>100</v>
      </c>
      <c r="G27" s="18">
        <v>5</v>
      </c>
      <c r="H27" s="27">
        <f>F27/G27</f>
        <v>20</v>
      </c>
      <c r="I27" s="35">
        <v>8.8319999999999996E-3</v>
      </c>
      <c r="J27" s="109">
        <v>2260</v>
      </c>
      <c r="K27" s="72">
        <v>18.594875999999999</v>
      </c>
      <c r="L27" s="26">
        <f>(K27-I27)/H27*100</f>
        <v>92.930219999999991</v>
      </c>
      <c r="M27" s="3" t="s">
        <v>21</v>
      </c>
      <c r="N27" s="31" t="s">
        <v>123</v>
      </c>
    </row>
    <row r="28" spans="1:14" ht="12.75" customHeight="1" x14ac:dyDescent="0.25">
      <c r="A28" s="19">
        <v>40393</v>
      </c>
      <c r="B28" s="3" t="s">
        <v>101</v>
      </c>
      <c r="C28" s="98" t="s">
        <v>283</v>
      </c>
      <c r="D28" s="3" t="s">
        <v>120</v>
      </c>
      <c r="E28" s="3" t="s">
        <v>6</v>
      </c>
      <c r="F28" s="29">
        <v>750</v>
      </c>
      <c r="G28" s="18">
        <v>5</v>
      </c>
      <c r="H28" s="26">
        <f>F28/G28</f>
        <v>150</v>
      </c>
      <c r="I28" s="14">
        <v>2.1210249999999999</v>
      </c>
      <c r="J28" s="109">
        <f>ABS(H28/I28)</f>
        <v>70.720524274819965</v>
      </c>
      <c r="K28" s="36">
        <v>148.27050700000001</v>
      </c>
      <c r="L28" s="26">
        <f>(K28-I28)/H28*100</f>
        <v>97.432988000000009</v>
      </c>
      <c r="M28" s="3" t="s">
        <v>21</v>
      </c>
      <c r="N28" s="31" t="s">
        <v>123</v>
      </c>
    </row>
    <row r="29" spans="1:14" ht="12.75" customHeight="1" x14ac:dyDescent="0.25">
      <c r="A29" s="19">
        <v>40393</v>
      </c>
      <c r="B29" s="3" t="s">
        <v>100</v>
      </c>
      <c r="C29" s="98" t="s">
        <v>283</v>
      </c>
      <c r="D29" s="3" t="s">
        <v>120</v>
      </c>
      <c r="E29" s="3" t="s">
        <v>6</v>
      </c>
      <c r="F29" s="29">
        <v>30</v>
      </c>
      <c r="G29" s="18">
        <v>5</v>
      </c>
      <c r="H29" s="27">
        <f>F29/G29</f>
        <v>6</v>
      </c>
      <c r="I29" s="35">
        <v>8.6600000000000002E-4</v>
      </c>
      <c r="J29" s="109">
        <v>6930</v>
      </c>
      <c r="K29" s="71">
        <v>5.8876939999999998</v>
      </c>
      <c r="L29" s="26">
        <f>(K29-I29)/H29*100</f>
        <v>98.113799999999998</v>
      </c>
      <c r="M29" s="3" t="s">
        <v>21</v>
      </c>
      <c r="N29" s="31" t="s">
        <v>123</v>
      </c>
    </row>
    <row r="30" spans="1:14" ht="12.75" customHeight="1" x14ac:dyDescent="0.25">
      <c r="A30" s="19">
        <v>40393</v>
      </c>
      <c r="B30" s="3" t="s">
        <v>124</v>
      </c>
      <c r="C30" s="98" t="s">
        <v>283</v>
      </c>
      <c r="D30" s="3" t="s">
        <v>120</v>
      </c>
      <c r="E30" s="3" t="s">
        <v>6</v>
      </c>
      <c r="F30" s="29">
        <v>100</v>
      </c>
      <c r="G30" s="18">
        <v>5</v>
      </c>
      <c r="H30" s="27">
        <f>F30/G30</f>
        <v>20</v>
      </c>
      <c r="I30" s="103">
        <v>2.5500000000000002E-4</v>
      </c>
      <c r="J30" s="109">
        <v>78400</v>
      </c>
      <c r="K30" s="72">
        <v>19.403860000000002</v>
      </c>
      <c r="L30" s="26">
        <f>(K30-I30)/H30*100</f>
        <v>97.018025000000009</v>
      </c>
      <c r="M30" s="3" t="s">
        <v>21</v>
      </c>
      <c r="N30" s="31" t="s">
        <v>123</v>
      </c>
    </row>
    <row r="31" spans="1:14" ht="12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2.7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3" ht="12.75" customHeight="1" x14ac:dyDescent="0.25">
      <c r="A33" s="13" t="s">
        <v>68</v>
      </c>
    </row>
    <row r="34" spans="1:3" ht="12.75" customHeight="1" x14ac:dyDescent="0.25">
      <c r="B34" s="37" t="s">
        <v>69</v>
      </c>
      <c r="C34" s="37"/>
    </row>
    <row r="35" spans="1:3" ht="12.75" customHeight="1" x14ac:dyDescent="0.25">
      <c r="A35" s="13" t="s">
        <v>90</v>
      </c>
    </row>
    <row r="36" spans="1:3" ht="12.75" customHeight="1" x14ac:dyDescent="0.25">
      <c r="A36" s="13" t="s">
        <v>93</v>
      </c>
    </row>
    <row r="37" spans="1:3" ht="12.75" customHeight="1" x14ac:dyDescent="0.25">
      <c r="A37" s="13" t="s">
        <v>113</v>
      </c>
    </row>
    <row r="38" spans="1:3" ht="15.75" customHeight="1" x14ac:dyDescent="0.25">
      <c r="A38" s="13" t="s">
        <v>114</v>
      </c>
    </row>
    <row r="39" spans="1:3" ht="15.75" customHeight="1" x14ac:dyDescent="0.25">
      <c r="A39" s="13" t="s">
        <v>115</v>
      </c>
    </row>
    <row r="40" spans="1:3" ht="16.5" customHeight="1" x14ac:dyDescent="0.25"/>
    <row r="41" spans="1:3" ht="17.25" customHeight="1" x14ac:dyDescent="0.25"/>
    <row r="42" spans="1:3" ht="17.25" customHeight="1" x14ac:dyDescent="0.25"/>
  </sheetData>
  <mergeCells count="1">
    <mergeCell ref="A1:N1"/>
  </mergeCells>
  <phoneticPr fontId="0" type="noConversion"/>
  <pageMargins left="0.57999999999999996" right="0.25" top="0.62" bottom="0.17" header="0.6" footer="0.21"/>
  <pageSetup firstPageNumber="46" orientation="landscape" useFirstPageNumber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2" sqref="A2"/>
    </sheetView>
  </sheetViews>
  <sheetFormatPr defaultRowHeight="12.5" x14ac:dyDescent="0.25"/>
  <cols>
    <col min="2" max="2" width="5.1796875" customWidth="1"/>
    <col min="3" max="3" width="16.26953125" customWidth="1"/>
    <col min="4" max="4" width="9" customWidth="1"/>
    <col min="5" max="5" width="8.26953125" customWidth="1"/>
    <col min="7" max="7" width="5.7265625" customWidth="1"/>
    <col min="9" max="9" width="15.453125" customWidth="1"/>
    <col min="10" max="10" width="10.54296875" customWidth="1"/>
    <col min="12" max="12" width="6.54296875" customWidth="1"/>
    <col min="13" max="13" width="7.26953125" customWidth="1"/>
    <col min="16" max="16" width="14.26953125" customWidth="1"/>
    <col min="17" max="17" width="12.7265625" customWidth="1"/>
    <col min="18" max="18" width="42.81640625" customWidth="1"/>
  </cols>
  <sheetData>
    <row r="1" spans="1:18" ht="15.75" customHeight="1" x14ac:dyDescent="0.35">
      <c r="A1" s="160" t="s">
        <v>618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P1" s="5"/>
      <c r="Q1" s="5"/>
      <c r="R1" s="5"/>
    </row>
    <row r="2" spans="1:18" ht="15.5" x14ac:dyDescent="0.35">
      <c r="A2" s="2"/>
      <c r="C2" s="2"/>
      <c r="P2" s="5"/>
      <c r="Q2" s="5"/>
      <c r="R2" s="5"/>
    </row>
    <row r="3" spans="1:18" ht="20.25" customHeight="1" x14ac:dyDescent="0.25">
      <c r="D3" s="3" t="s">
        <v>0</v>
      </c>
      <c r="E3" s="3" t="s">
        <v>46</v>
      </c>
      <c r="F3" t="s">
        <v>63</v>
      </c>
      <c r="G3" s="3" t="s">
        <v>13</v>
      </c>
      <c r="H3" s="3" t="s">
        <v>64</v>
      </c>
      <c r="I3" s="3" t="s">
        <v>65</v>
      </c>
      <c r="J3" s="3" t="s">
        <v>117</v>
      </c>
      <c r="K3" s="3" t="s">
        <v>66</v>
      </c>
      <c r="L3" s="3" t="s">
        <v>3</v>
      </c>
      <c r="N3" s="3" t="s">
        <v>0</v>
      </c>
      <c r="P3" s="5"/>
      <c r="Q3" s="5"/>
      <c r="R3" s="5"/>
    </row>
    <row r="4" spans="1:18" ht="14.5" x14ac:dyDescent="0.25">
      <c r="A4" s="16" t="s">
        <v>18</v>
      </c>
      <c r="B4" s="16" t="s">
        <v>9</v>
      </c>
      <c r="C4" s="16" t="s">
        <v>67</v>
      </c>
      <c r="D4" s="16" t="s">
        <v>10</v>
      </c>
      <c r="E4" s="16" t="s">
        <v>11</v>
      </c>
      <c r="F4" s="16" t="s">
        <v>91</v>
      </c>
      <c r="G4" s="16" t="s">
        <v>89</v>
      </c>
      <c r="H4" s="16" t="s">
        <v>12</v>
      </c>
      <c r="I4" s="16" t="s">
        <v>12</v>
      </c>
      <c r="J4" s="16" t="s">
        <v>118</v>
      </c>
      <c r="K4" s="16" t="s">
        <v>12</v>
      </c>
      <c r="L4" s="16" t="s">
        <v>116</v>
      </c>
      <c r="M4" s="16" t="s">
        <v>16</v>
      </c>
      <c r="N4" s="16" t="s">
        <v>52</v>
      </c>
      <c r="P4" s="5"/>
      <c r="Q4" s="5"/>
      <c r="R4" s="5"/>
    </row>
    <row r="5" spans="1:1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5"/>
      <c r="Q5" s="5"/>
      <c r="R5" s="5"/>
    </row>
    <row r="6" spans="1:18" ht="12.75" customHeight="1" x14ac:dyDescent="0.25">
      <c r="A6" s="19">
        <v>40393</v>
      </c>
      <c r="B6" s="3" t="s">
        <v>131</v>
      </c>
      <c r="C6" s="98" t="s">
        <v>284</v>
      </c>
      <c r="D6" s="3" t="s">
        <v>120</v>
      </c>
      <c r="E6" s="3" t="s">
        <v>6</v>
      </c>
      <c r="F6" s="29">
        <v>100</v>
      </c>
      <c r="G6" s="18">
        <v>5</v>
      </c>
      <c r="H6" s="27">
        <f>F6/G6</f>
        <v>20</v>
      </c>
      <c r="I6" s="35">
        <v>2.273E-2</v>
      </c>
      <c r="J6" s="109">
        <f>ABS(H6/I6)</f>
        <v>879.89441267047948</v>
      </c>
      <c r="K6" s="72">
        <v>19.827453999999999</v>
      </c>
      <c r="L6" s="26">
        <f>(K6-I6)/H6*100</f>
        <v>99.023619999999994</v>
      </c>
      <c r="M6" s="3" t="s">
        <v>21</v>
      </c>
      <c r="N6" s="31" t="s">
        <v>123</v>
      </c>
    </row>
    <row r="7" spans="1:18" ht="12.75" customHeight="1" x14ac:dyDescent="0.25">
      <c r="A7" s="19">
        <v>40393</v>
      </c>
      <c r="B7" s="97" t="s">
        <v>101</v>
      </c>
      <c r="C7" s="98" t="s">
        <v>284</v>
      </c>
      <c r="D7" s="3" t="s">
        <v>120</v>
      </c>
      <c r="E7" s="3" t="s">
        <v>6</v>
      </c>
      <c r="F7" s="29">
        <v>750</v>
      </c>
      <c r="G7" s="18">
        <v>5</v>
      </c>
      <c r="H7" s="27">
        <f>F7/G7</f>
        <v>150</v>
      </c>
      <c r="I7" s="35">
        <v>-1.4519999999999999E-3</v>
      </c>
      <c r="J7" s="109">
        <v>103000</v>
      </c>
      <c r="K7" s="72">
        <v>154.53408999999999</v>
      </c>
      <c r="L7" s="26">
        <f>(K7-I7)/H7*100</f>
        <v>103.02369466666666</v>
      </c>
      <c r="M7" s="3" t="s">
        <v>21</v>
      </c>
      <c r="N7" s="31" t="s">
        <v>123</v>
      </c>
    </row>
    <row r="8" spans="1:18" ht="12.75" customHeight="1" x14ac:dyDescent="0.25">
      <c r="A8" s="19">
        <v>40393</v>
      </c>
      <c r="B8" s="97" t="s">
        <v>100</v>
      </c>
      <c r="C8" s="98" t="s">
        <v>284</v>
      </c>
      <c r="D8" s="3" t="s">
        <v>120</v>
      </c>
      <c r="E8" s="3" t="s">
        <v>6</v>
      </c>
      <c r="F8" s="29">
        <v>30</v>
      </c>
      <c r="G8" s="18">
        <v>5</v>
      </c>
      <c r="H8" s="27">
        <f>F8/G8</f>
        <v>6</v>
      </c>
      <c r="I8" s="35">
        <v>5.6534000000000001E-2</v>
      </c>
      <c r="J8" s="109">
        <f>ABS(H8/I8)</f>
        <v>106.1308239289631</v>
      </c>
      <c r="K8" s="71">
        <v>6.0414969999999997</v>
      </c>
      <c r="L8" s="26">
        <f>(K8-I8)/H8*100</f>
        <v>99.749383333333327</v>
      </c>
      <c r="M8" s="3" t="s">
        <v>21</v>
      </c>
      <c r="N8" s="31" t="s">
        <v>123</v>
      </c>
    </row>
    <row r="9" spans="1:18" ht="12.75" customHeight="1" x14ac:dyDescent="0.25">
      <c r="A9" s="19">
        <v>40393</v>
      </c>
      <c r="B9" s="97" t="s">
        <v>124</v>
      </c>
      <c r="C9" s="98" t="s">
        <v>284</v>
      </c>
      <c r="D9" s="3" t="s">
        <v>120</v>
      </c>
      <c r="E9" s="3" t="s">
        <v>6</v>
      </c>
      <c r="F9" s="29">
        <v>100</v>
      </c>
      <c r="G9" s="18">
        <v>5</v>
      </c>
      <c r="H9" s="27">
        <f>F9/G9</f>
        <v>20</v>
      </c>
      <c r="I9" s="103">
        <v>-2.92E-4</v>
      </c>
      <c r="J9" s="109">
        <v>68500</v>
      </c>
      <c r="K9" s="72">
        <v>19.887374999999999</v>
      </c>
      <c r="L9" s="26">
        <f>(K9-I9)/H9*100</f>
        <v>99.438334999999995</v>
      </c>
      <c r="M9" s="3" t="s">
        <v>21</v>
      </c>
      <c r="N9" s="31" t="s">
        <v>123</v>
      </c>
    </row>
    <row r="10" spans="1:18" ht="12.75" customHeight="1" x14ac:dyDescent="0.25">
      <c r="A10" s="19"/>
      <c r="B10" s="3"/>
      <c r="C10" s="87"/>
      <c r="D10" s="3"/>
      <c r="E10" s="3"/>
      <c r="F10" s="29"/>
      <c r="G10" s="18"/>
      <c r="H10" s="27"/>
      <c r="I10" s="35"/>
      <c r="J10" s="109"/>
      <c r="K10" s="72"/>
      <c r="L10" s="26"/>
      <c r="M10" s="3"/>
      <c r="N10" s="31"/>
    </row>
    <row r="11" spans="1:18" ht="12.75" customHeight="1" x14ac:dyDescent="0.25">
      <c r="A11" s="19">
        <v>40393</v>
      </c>
      <c r="B11" s="97" t="s">
        <v>131</v>
      </c>
      <c r="C11" s="98" t="s">
        <v>285</v>
      </c>
      <c r="D11" s="3" t="s">
        <v>120</v>
      </c>
      <c r="E11" s="3" t="s">
        <v>6</v>
      </c>
      <c r="F11" s="29">
        <v>100</v>
      </c>
      <c r="G11" s="18">
        <v>5</v>
      </c>
      <c r="H11" s="27">
        <f>F11/G11</f>
        <v>20</v>
      </c>
      <c r="I11" s="35">
        <v>2.2228999999999999E-2</v>
      </c>
      <c r="J11" s="109">
        <f>ABS(H11/I11)</f>
        <v>899.72558369697242</v>
      </c>
      <c r="K11" s="72">
        <v>20.124677999999999</v>
      </c>
      <c r="L11" s="26">
        <f>(K11-I11)/H11*100</f>
        <v>100.51224500000001</v>
      </c>
      <c r="M11" s="3" t="s">
        <v>21</v>
      </c>
      <c r="N11" s="31" t="s">
        <v>123</v>
      </c>
    </row>
    <row r="12" spans="1:18" ht="12.75" customHeight="1" x14ac:dyDescent="0.25">
      <c r="A12" s="19">
        <v>40393</v>
      </c>
      <c r="B12" s="3" t="s">
        <v>101</v>
      </c>
      <c r="C12" s="98" t="s">
        <v>285</v>
      </c>
      <c r="D12" s="3" t="s">
        <v>120</v>
      </c>
      <c r="E12" s="3" t="s">
        <v>6</v>
      </c>
      <c r="F12" s="29">
        <v>750</v>
      </c>
      <c r="G12" s="18">
        <v>5</v>
      </c>
      <c r="H12" s="26">
        <f>F12/G12</f>
        <v>150</v>
      </c>
      <c r="I12" s="14">
        <v>0.119563</v>
      </c>
      <c r="J12" s="109">
        <v>1260</v>
      </c>
      <c r="K12" s="36">
        <v>158.492118</v>
      </c>
      <c r="L12" s="26">
        <f>(K12-I12)/H12*100</f>
        <v>105.58170333333334</v>
      </c>
      <c r="M12" s="3" t="s">
        <v>21</v>
      </c>
      <c r="N12" s="31" t="s">
        <v>123</v>
      </c>
    </row>
    <row r="13" spans="1:18" ht="12.75" customHeight="1" x14ac:dyDescent="0.25">
      <c r="A13" s="19">
        <v>40393</v>
      </c>
      <c r="B13" s="3" t="s">
        <v>100</v>
      </c>
      <c r="C13" s="98" t="s">
        <v>285</v>
      </c>
      <c r="D13" s="3" t="s">
        <v>120</v>
      </c>
      <c r="E13" s="3" t="s">
        <v>6</v>
      </c>
      <c r="F13" s="29">
        <v>30</v>
      </c>
      <c r="G13" s="18">
        <v>5</v>
      </c>
      <c r="H13" s="27">
        <f>F13/G13</f>
        <v>6</v>
      </c>
      <c r="I13" s="120">
        <v>3.6000000000000001E-5</v>
      </c>
      <c r="J13" s="109">
        <v>167000</v>
      </c>
      <c r="K13" s="71">
        <v>5.9158929999999996</v>
      </c>
      <c r="L13" s="26">
        <f>(K13-I13)/H13*100</f>
        <v>98.597616666666667</v>
      </c>
      <c r="M13" s="3" t="s">
        <v>21</v>
      </c>
      <c r="N13" s="31" t="s">
        <v>123</v>
      </c>
    </row>
    <row r="14" spans="1:18" ht="12.75" customHeight="1" x14ac:dyDescent="0.25">
      <c r="A14" s="19">
        <v>40393</v>
      </c>
      <c r="B14" s="3" t="s">
        <v>124</v>
      </c>
      <c r="C14" s="98" t="s">
        <v>285</v>
      </c>
      <c r="D14" s="3" t="s">
        <v>120</v>
      </c>
      <c r="E14" s="3" t="s">
        <v>6</v>
      </c>
      <c r="F14" s="29">
        <v>100</v>
      </c>
      <c r="G14" s="18">
        <v>5</v>
      </c>
      <c r="H14" s="27">
        <f>F14/G14</f>
        <v>20</v>
      </c>
      <c r="I14" s="14">
        <v>0.26795999999999998</v>
      </c>
      <c r="J14" s="109">
        <f>ABS(H14/I14)</f>
        <v>74.638005672488433</v>
      </c>
      <c r="K14" s="72">
        <v>20.054789</v>
      </c>
      <c r="L14" s="26">
        <f>(K14-I14)/H14*100</f>
        <v>98.934145000000001</v>
      </c>
      <c r="M14" s="3" t="s">
        <v>21</v>
      </c>
      <c r="N14" s="31" t="s">
        <v>123</v>
      </c>
    </row>
    <row r="15" spans="1:18" ht="12.75" customHeight="1" x14ac:dyDescent="0.25">
      <c r="A15" s="19"/>
      <c r="B15" s="3"/>
      <c r="C15" s="107"/>
      <c r="D15" s="3"/>
      <c r="E15" s="3"/>
      <c r="F15" s="29"/>
      <c r="G15" s="18"/>
      <c r="H15" s="27"/>
      <c r="I15" s="108"/>
      <c r="J15" s="109"/>
      <c r="K15" s="72"/>
      <c r="L15" s="26"/>
      <c r="M15" s="3"/>
      <c r="N15" s="31"/>
    </row>
    <row r="16" spans="1:18" ht="12.75" customHeight="1" x14ac:dyDescent="0.25">
      <c r="A16" s="19">
        <v>40399</v>
      </c>
      <c r="B16" s="3" t="s">
        <v>131</v>
      </c>
      <c r="C16" s="98" t="s">
        <v>297</v>
      </c>
      <c r="D16" s="3" t="s">
        <v>120</v>
      </c>
      <c r="E16" s="3" t="s">
        <v>6</v>
      </c>
      <c r="F16" s="29">
        <v>100</v>
      </c>
      <c r="G16" s="18">
        <v>5</v>
      </c>
      <c r="H16" s="27">
        <f>F16/G16</f>
        <v>20</v>
      </c>
      <c r="I16" s="14">
        <v>0.44728299999999999</v>
      </c>
      <c r="J16" s="109">
        <f>ABS(H16/I16)</f>
        <v>44.714420176934965</v>
      </c>
      <c r="K16" s="72">
        <v>20.391217999999999</v>
      </c>
      <c r="L16" s="26">
        <f>(K16-I16)/H16*100</f>
        <v>99.719674999999995</v>
      </c>
      <c r="M16" s="3" t="s">
        <v>21</v>
      </c>
      <c r="N16" s="31" t="s">
        <v>123</v>
      </c>
    </row>
    <row r="17" spans="1:14" ht="12.75" customHeight="1" x14ac:dyDescent="0.25">
      <c r="A17" s="19">
        <v>40399</v>
      </c>
      <c r="B17" s="97" t="s">
        <v>101</v>
      </c>
      <c r="C17" s="98" t="s">
        <v>297</v>
      </c>
      <c r="D17" s="3" t="s">
        <v>120</v>
      </c>
      <c r="E17" s="3" t="s">
        <v>6</v>
      </c>
      <c r="F17" s="29">
        <v>750</v>
      </c>
      <c r="G17" s="18">
        <v>5</v>
      </c>
      <c r="H17" s="27">
        <f>F17/G17</f>
        <v>150</v>
      </c>
      <c r="I17" s="35">
        <v>8.9585999999999999E-2</v>
      </c>
      <c r="J17" s="109">
        <v>1670</v>
      </c>
      <c r="K17" s="36">
        <v>157.42656099999999</v>
      </c>
      <c r="L17" s="26">
        <f>(K17-I17)/H17*100</f>
        <v>104.89131666666667</v>
      </c>
      <c r="M17" s="3" t="s">
        <v>21</v>
      </c>
      <c r="N17" s="31" t="s">
        <v>123</v>
      </c>
    </row>
    <row r="18" spans="1:14" ht="12.75" customHeight="1" x14ac:dyDescent="0.25">
      <c r="A18" s="19">
        <v>40399</v>
      </c>
      <c r="B18" s="97" t="s">
        <v>100</v>
      </c>
      <c r="C18" s="98" t="s">
        <v>297</v>
      </c>
      <c r="D18" s="3" t="s">
        <v>120</v>
      </c>
      <c r="E18" s="3" t="s">
        <v>6</v>
      </c>
      <c r="F18" s="29">
        <v>30</v>
      </c>
      <c r="G18" s="18">
        <v>5</v>
      </c>
      <c r="H18" s="27">
        <f>F18/G18</f>
        <v>6</v>
      </c>
      <c r="I18" s="103">
        <v>3.88E-4</v>
      </c>
      <c r="J18" s="109">
        <v>15500</v>
      </c>
      <c r="K18" s="71">
        <v>6.0895330000000003</v>
      </c>
      <c r="L18" s="26">
        <f>(K18-I18)/H18*100</f>
        <v>101.48575</v>
      </c>
      <c r="M18" s="3" t="s">
        <v>21</v>
      </c>
      <c r="N18" s="31" t="s">
        <v>123</v>
      </c>
    </row>
    <row r="19" spans="1:14" ht="12.75" customHeight="1" x14ac:dyDescent="0.25">
      <c r="A19" s="19">
        <v>40399</v>
      </c>
      <c r="B19" s="97" t="s">
        <v>124</v>
      </c>
      <c r="C19" s="98" t="s">
        <v>297</v>
      </c>
      <c r="D19" s="3" t="s">
        <v>120</v>
      </c>
      <c r="E19" s="3" t="s">
        <v>6</v>
      </c>
      <c r="F19" s="29">
        <v>100</v>
      </c>
      <c r="G19" s="18">
        <v>5</v>
      </c>
      <c r="H19" s="27">
        <f>F19/G19</f>
        <v>20</v>
      </c>
      <c r="I19" s="35">
        <v>1.5809999999999999E-3</v>
      </c>
      <c r="J19" s="109">
        <v>12700</v>
      </c>
      <c r="K19" s="72">
        <v>20.040431999999999</v>
      </c>
      <c r="L19" s="26">
        <f>(K19-I19)/H19*100</f>
        <v>100.19425499999998</v>
      </c>
      <c r="M19" s="3" t="s">
        <v>21</v>
      </c>
      <c r="N19" s="31" t="s">
        <v>123</v>
      </c>
    </row>
    <row r="20" spans="1:14" ht="12.75" customHeight="1" x14ac:dyDescent="0.25">
      <c r="A20" s="19"/>
      <c r="B20" s="3"/>
      <c r="C20" s="87"/>
      <c r="D20" s="3"/>
      <c r="E20" s="3"/>
      <c r="F20" s="29"/>
      <c r="G20" s="18"/>
      <c r="H20" s="27"/>
      <c r="I20" s="35"/>
      <c r="J20" s="109"/>
      <c r="K20" s="72"/>
      <c r="L20" s="26"/>
      <c r="M20" s="3"/>
      <c r="N20" s="31"/>
    </row>
    <row r="21" spans="1:14" ht="12.75" customHeight="1" x14ac:dyDescent="0.25">
      <c r="A21" s="19">
        <v>40399</v>
      </c>
      <c r="B21" s="97" t="s">
        <v>131</v>
      </c>
      <c r="C21" s="98" t="s">
        <v>300</v>
      </c>
      <c r="D21" s="3" t="s">
        <v>120</v>
      </c>
      <c r="E21" s="3" t="s">
        <v>6</v>
      </c>
      <c r="F21" s="29">
        <v>100</v>
      </c>
      <c r="G21" s="18">
        <v>5</v>
      </c>
      <c r="H21" s="27">
        <f>F21/G21</f>
        <v>20</v>
      </c>
      <c r="I21" s="35">
        <v>1.9955000000000001E-2</v>
      </c>
      <c r="J21" s="109">
        <v>1000</v>
      </c>
      <c r="K21" s="72">
        <v>19.253578999999998</v>
      </c>
      <c r="L21" s="26">
        <f>(K21-I21)/H21*100</f>
        <v>96.168119999999988</v>
      </c>
      <c r="M21" s="3" t="s">
        <v>21</v>
      </c>
      <c r="N21" s="31" t="s">
        <v>123</v>
      </c>
    </row>
    <row r="22" spans="1:14" ht="12.75" customHeight="1" x14ac:dyDescent="0.25">
      <c r="A22" s="19">
        <v>40399</v>
      </c>
      <c r="B22" s="3" t="s">
        <v>101</v>
      </c>
      <c r="C22" s="98" t="s">
        <v>300</v>
      </c>
      <c r="D22" s="3" t="s">
        <v>120</v>
      </c>
      <c r="E22" s="3" t="s">
        <v>6</v>
      </c>
      <c r="F22" s="29">
        <v>750</v>
      </c>
      <c r="G22" s="18">
        <v>5</v>
      </c>
      <c r="H22" s="26">
        <f>F22/G22</f>
        <v>150</v>
      </c>
      <c r="I22" s="14">
        <v>8.4545829999999995</v>
      </c>
      <c r="J22" s="109">
        <f>ABS(H22/I22)</f>
        <v>17.741856694765431</v>
      </c>
      <c r="K22" s="36">
        <v>162.688321</v>
      </c>
      <c r="L22" s="26">
        <f>(K22-I22)/H22*100</f>
        <v>102.82249200000003</v>
      </c>
      <c r="M22" s="3" t="s">
        <v>21</v>
      </c>
      <c r="N22" s="31" t="s">
        <v>123</v>
      </c>
    </row>
    <row r="23" spans="1:14" ht="12.75" customHeight="1" x14ac:dyDescent="0.25">
      <c r="A23" s="19">
        <v>40399</v>
      </c>
      <c r="B23" s="3" t="s">
        <v>100</v>
      </c>
      <c r="C23" s="98" t="s">
        <v>300</v>
      </c>
      <c r="D23" s="3" t="s">
        <v>120</v>
      </c>
      <c r="E23" s="3" t="s">
        <v>6</v>
      </c>
      <c r="F23" s="29">
        <v>30</v>
      </c>
      <c r="G23" s="18">
        <v>5</v>
      </c>
      <c r="H23" s="27">
        <f>F23/G23</f>
        <v>6</v>
      </c>
      <c r="I23" s="124">
        <v>-1.3799999999999999E-4</v>
      </c>
      <c r="J23" s="109">
        <v>43500</v>
      </c>
      <c r="K23" s="71">
        <v>5.8490089999999997</v>
      </c>
      <c r="L23" s="26">
        <f>(K23-I23)/H23*100</f>
        <v>97.485783333333316</v>
      </c>
      <c r="M23" s="3" t="s">
        <v>21</v>
      </c>
      <c r="N23" s="31" t="s">
        <v>123</v>
      </c>
    </row>
    <row r="24" spans="1:14" ht="12.75" customHeight="1" x14ac:dyDescent="0.25">
      <c r="A24" s="19">
        <v>40399</v>
      </c>
      <c r="B24" s="3" t="s">
        <v>124</v>
      </c>
      <c r="C24" s="98" t="s">
        <v>300</v>
      </c>
      <c r="D24" s="3" t="s">
        <v>120</v>
      </c>
      <c r="E24" s="3" t="s">
        <v>6</v>
      </c>
      <c r="F24" s="29">
        <v>100</v>
      </c>
      <c r="G24" s="18">
        <v>5</v>
      </c>
      <c r="H24" s="27">
        <f>F24/G24</f>
        <v>20</v>
      </c>
      <c r="I24" s="35">
        <v>1.684E-3</v>
      </c>
      <c r="J24" s="109">
        <v>11900</v>
      </c>
      <c r="K24" s="72">
        <v>19.623138000000001</v>
      </c>
      <c r="L24" s="26">
        <f>(K24-I24)/H24*100</f>
        <v>98.10727</v>
      </c>
      <c r="M24" s="3" t="s">
        <v>21</v>
      </c>
      <c r="N24" s="31" t="s">
        <v>123</v>
      </c>
    </row>
    <row r="25" spans="1:14" ht="12.75" customHeight="1" x14ac:dyDescent="0.25">
      <c r="A25" s="19"/>
      <c r="B25" s="3"/>
      <c r="C25" s="98"/>
      <c r="D25" s="3"/>
      <c r="E25" s="3"/>
      <c r="F25" s="29"/>
      <c r="G25" s="18"/>
      <c r="H25" s="27"/>
      <c r="I25" s="108"/>
      <c r="J25" s="109"/>
      <c r="K25" s="72"/>
      <c r="L25" s="26"/>
      <c r="M25" s="3"/>
      <c r="N25" s="31"/>
    </row>
    <row r="26" spans="1:14" ht="12.75" customHeight="1" x14ac:dyDescent="0.25">
      <c r="A26" s="19">
        <v>40399</v>
      </c>
      <c r="B26" s="97" t="s">
        <v>131</v>
      </c>
      <c r="C26" s="98" t="s">
        <v>298</v>
      </c>
      <c r="D26" s="3" t="s">
        <v>120</v>
      </c>
      <c r="E26" s="3" t="s">
        <v>6</v>
      </c>
      <c r="F26" s="29">
        <v>100</v>
      </c>
      <c r="G26" s="18">
        <v>5</v>
      </c>
      <c r="H26" s="27">
        <f>F26/G26</f>
        <v>20</v>
      </c>
      <c r="I26" s="35">
        <v>2.2577E-2</v>
      </c>
      <c r="J26" s="109">
        <f>ABS(H26/I26)</f>
        <v>885.85728839084027</v>
      </c>
      <c r="K26" s="72">
        <v>18.830798000000001</v>
      </c>
      <c r="L26" s="26">
        <f>(K26-I26)/H26*100</f>
        <v>94.041105000000016</v>
      </c>
      <c r="M26" s="3" t="s">
        <v>21</v>
      </c>
      <c r="N26" s="31" t="s">
        <v>123</v>
      </c>
    </row>
    <row r="27" spans="1:14" ht="12.75" customHeight="1" x14ac:dyDescent="0.25">
      <c r="A27" s="19">
        <v>40399</v>
      </c>
      <c r="B27" s="3" t="s">
        <v>101</v>
      </c>
      <c r="C27" s="98" t="s">
        <v>298</v>
      </c>
      <c r="D27" s="3" t="s">
        <v>120</v>
      </c>
      <c r="E27" s="3" t="s">
        <v>6</v>
      </c>
      <c r="F27" s="29">
        <v>750</v>
      </c>
      <c r="G27" s="18">
        <v>5</v>
      </c>
      <c r="H27" s="26">
        <f>F27/G27</f>
        <v>150</v>
      </c>
      <c r="I27" s="35">
        <v>6.9093000000000002E-2</v>
      </c>
      <c r="J27" s="109">
        <f>ABS(H27/I27)</f>
        <v>2170.9869306586775</v>
      </c>
      <c r="K27" s="36">
        <v>151.140366</v>
      </c>
      <c r="L27" s="26">
        <f>(K27-I27)/H27*100</f>
        <v>100.71418199999999</v>
      </c>
      <c r="M27" s="3" t="s">
        <v>21</v>
      </c>
      <c r="N27" s="31" t="s">
        <v>123</v>
      </c>
    </row>
    <row r="28" spans="1:14" ht="12.75" customHeight="1" x14ac:dyDescent="0.25">
      <c r="A28" s="19">
        <v>40399</v>
      </c>
      <c r="B28" s="3" t="s">
        <v>100</v>
      </c>
      <c r="C28" s="98" t="s">
        <v>298</v>
      </c>
      <c r="D28" s="3" t="s">
        <v>120</v>
      </c>
      <c r="E28" s="3" t="s">
        <v>6</v>
      </c>
      <c r="F28" s="29">
        <v>30</v>
      </c>
      <c r="G28" s="18">
        <v>5</v>
      </c>
      <c r="H28" s="27">
        <f>F28/G28</f>
        <v>6</v>
      </c>
      <c r="I28" s="35">
        <v>5.9900000000000002E-2</v>
      </c>
      <c r="J28" s="109">
        <f>ABS(H28/I28)</f>
        <v>100.1669449081803</v>
      </c>
      <c r="K28" s="71">
        <v>5.9628800000000002</v>
      </c>
      <c r="L28" s="26">
        <f>(K28-I28)/H28*100</f>
        <v>98.38300000000001</v>
      </c>
      <c r="M28" s="3" t="s">
        <v>21</v>
      </c>
      <c r="N28" s="31" t="s">
        <v>123</v>
      </c>
    </row>
    <row r="29" spans="1:14" ht="12.75" customHeight="1" x14ac:dyDescent="0.25">
      <c r="A29" s="19">
        <v>40399</v>
      </c>
      <c r="B29" s="3" t="s">
        <v>124</v>
      </c>
      <c r="C29" s="98" t="s">
        <v>298</v>
      </c>
      <c r="D29" s="3" t="s">
        <v>120</v>
      </c>
      <c r="E29" s="3" t="s">
        <v>6</v>
      </c>
      <c r="F29" s="29">
        <v>100</v>
      </c>
      <c r="G29" s="18">
        <v>5</v>
      </c>
      <c r="H29" s="27">
        <f>F29/G29</f>
        <v>20</v>
      </c>
      <c r="I29" s="35">
        <v>1.245E-3</v>
      </c>
      <c r="J29" s="109">
        <v>16100</v>
      </c>
      <c r="K29" s="72">
        <v>19.477962000000002</v>
      </c>
      <c r="L29" s="26">
        <f>(K29-I29)/H29*100</f>
        <v>97.383585000000011</v>
      </c>
      <c r="M29" s="3" t="s">
        <v>21</v>
      </c>
      <c r="N29" s="31" t="s">
        <v>123</v>
      </c>
    </row>
    <row r="30" spans="1:14" ht="12.75" customHeight="1" x14ac:dyDescent="0.25">
      <c r="A30" s="19"/>
      <c r="B30" s="3"/>
      <c r="C30" s="87"/>
      <c r="D30" s="3"/>
      <c r="E30" s="3"/>
      <c r="F30" s="29"/>
      <c r="G30" s="18"/>
      <c r="H30" s="27"/>
      <c r="I30" s="108"/>
      <c r="J30" s="109"/>
      <c r="K30" s="72"/>
      <c r="L30" s="26"/>
      <c r="M30" s="3"/>
      <c r="N30" s="31"/>
    </row>
    <row r="31" spans="1:14" ht="12.75" customHeight="1" x14ac:dyDescent="0.25">
      <c r="A31" s="19">
        <v>40399</v>
      </c>
      <c r="B31" s="97" t="s">
        <v>131</v>
      </c>
      <c r="C31" s="98" t="s">
        <v>299</v>
      </c>
      <c r="D31" s="3" t="s">
        <v>120</v>
      </c>
      <c r="E31" s="3" t="s">
        <v>6</v>
      </c>
      <c r="F31" s="29">
        <v>100</v>
      </c>
      <c r="G31" s="18">
        <v>5</v>
      </c>
      <c r="H31" s="27">
        <f>F31/G31</f>
        <v>20</v>
      </c>
      <c r="I31" s="35">
        <v>2.4313999999999999E-2</v>
      </c>
      <c r="J31" s="109">
        <f>ABS(H31/I31)</f>
        <v>822.57135806531221</v>
      </c>
      <c r="K31" s="72">
        <v>18.774654000000002</v>
      </c>
      <c r="L31" s="26">
        <f>(K31-I31)/H31*100</f>
        <v>93.7517</v>
      </c>
      <c r="M31" s="3" t="s">
        <v>21</v>
      </c>
      <c r="N31" s="31" t="s">
        <v>123</v>
      </c>
    </row>
    <row r="32" spans="1:14" ht="12.75" customHeight="1" x14ac:dyDescent="0.25">
      <c r="A32" s="19">
        <v>40399</v>
      </c>
      <c r="B32" s="3" t="s">
        <v>101</v>
      </c>
      <c r="C32" s="98" t="s">
        <v>299</v>
      </c>
      <c r="D32" s="3" t="s">
        <v>120</v>
      </c>
      <c r="E32" s="3" t="s">
        <v>6</v>
      </c>
      <c r="F32" s="29">
        <v>750</v>
      </c>
      <c r="G32" s="18">
        <v>5</v>
      </c>
      <c r="H32" s="26">
        <f>F32/G32</f>
        <v>150</v>
      </c>
      <c r="I32" s="35">
        <v>7.3470999999999995E-2</v>
      </c>
      <c r="J32" s="109">
        <v>2040</v>
      </c>
      <c r="K32" s="36">
        <v>151.52692999999999</v>
      </c>
      <c r="L32" s="26">
        <f>(K32-I32)/H32*100</f>
        <v>100.96897266666664</v>
      </c>
      <c r="M32" s="3" t="s">
        <v>21</v>
      </c>
      <c r="N32" s="31" t="s">
        <v>123</v>
      </c>
    </row>
    <row r="33" spans="1:14" ht="12.75" customHeight="1" x14ac:dyDescent="0.25">
      <c r="A33" s="19">
        <v>40399</v>
      </c>
      <c r="B33" s="3" t="s">
        <v>100</v>
      </c>
      <c r="C33" s="98" t="s">
        <v>299</v>
      </c>
      <c r="D33" s="3" t="s">
        <v>120</v>
      </c>
      <c r="E33" s="3" t="s">
        <v>6</v>
      </c>
      <c r="F33" s="29">
        <v>30</v>
      </c>
      <c r="G33" s="18">
        <v>5</v>
      </c>
      <c r="H33" s="27">
        <f>F33/G33</f>
        <v>6</v>
      </c>
      <c r="I33" s="124">
        <v>-3.0400000000000002E-4</v>
      </c>
      <c r="J33" s="109">
        <v>19700</v>
      </c>
      <c r="K33" s="71">
        <v>5.8782649999999999</v>
      </c>
      <c r="L33" s="26">
        <f>(K33-I33)/H33*100</f>
        <v>97.97614999999999</v>
      </c>
      <c r="M33" s="3" t="s">
        <v>21</v>
      </c>
      <c r="N33" s="31" t="s">
        <v>123</v>
      </c>
    </row>
    <row r="34" spans="1:14" ht="12.75" customHeight="1" x14ac:dyDescent="0.25">
      <c r="A34" s="19">
        <v>40399</v>
      </c>
      <c r="B34" s="3" t="s">
        <v>124</v>
      </c>
      <c r="C34" s="98" t="s">
        <v>299</v>
      </c>
      <c r="D34" s="3" t="s">
        <v>120</v>
      </c>
      <c r="E34" s="3" t="s">
        <v>6</v>
      </c>
      <c r="F34" s="29">
        <v>100</v>
      </c>
      <c r="G34" s="18">
        <v>5</v>
      </c>
      <c r="H34" s="27">
        <f>F34/G34</f>
        <v>20</v>
      </c>
      <c r="I34" s="14">
        <v>0.29880800000000002</v>
      </c>
      <c r="J34" s="109">
        <f>ABS(H34/I34)</f>
        <v>66.93261224599074</v>
      </c>
      <c r="K34" s="72">
        <v>19.736021000000001</v>
      </c>
      <c r="L34" s="26">
        <f>(K34-I34)/H34*100</f>
        <v>97.186064999999999</v>
      </c>
      <c r="M34" s="3" t="s">
        <v>21</v>
      </c>
      <c r="N34" s="31" t="s">
        <v>123</v>
      </c>
    </row>
    <row r="35" spans="1:14" ht="12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2.7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2.75" customHeight="1" x14ac:dyDescent="0.25">
      <c r="A37" s="13" t="s">
        <v>68</v>
      </c>
    </row>
    <row r="38" spans="1:14" ht="12.75" customHeight="1" x14ac:dyDescent="0.25">
      <c r="B38" s="37" t="s">
        <v>69</v>
      </c>
      <c r="C38" s="37"/>
    </row>
    <row r="39" spans="1:14" ht="12.75" customHeight="1" x14ac:dyDescent="0.25">
      <c r="A39" s="13" t="s">
        <v>90</v>
      </c>
    </row>
    <row r="40" spans="1:14" ht="12.75" customHeight="1" x14ac:dyDescent="0.25">
      <c r="A40" s="13" t="s">
        <v>93</v>
      </c>
    </row>
    <row r="41" spans="1:14" ht="12.75" customHeight="1" x14ac:dyDescent="0.25">
      <c r="A41" s="13" t="s">
        <v>113</v>
      </c>
    </row>
    <row r="42" spans="1:14" ht="15.75" customHeight="1" x14ac:dyDescent="0.25">
      <c r="A42" s="13" t="s">
        <v>114</v>
      </c>
    </row>
    <row r="43" spans="1:14" ht="15.75" customHeight="1" x14ac:dyDescent="0.25">
      <c r="A43" s="13" t="s">
        <v>115</v>
      </c>
    </row>
    <row r="44" spans="1:14" ht="16.5" customHeight="1" x14ac:dyDescent="0.25"/>
    <row r="45" spans="1:14" ht="17.25" customHeight="1" x14ac:dyDescent="0.25"/>
    <row r="46" spans="1:14" ht="17.25" customHeight="1" x14ac:dyDescent="0.25"/>
  </sheetData>
  <mergeCells count="1">
    <mergeCell ref="A1:N1"/>
  </mergeCells>
  <phoneticPr fontId="0" type="noConversion"/>
  <pageMargins left="0.57999999999999996" right="0.25" top="0.62" bottom="0.17" header="0.6" footer="0.21"/>
  <pageSetup firstPageNumber="47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C3" sqref="C3"/>
    </sheetView>
  </sheetViews>
  <sheetFormatPr defaultRowHeight="12.5" x14ac:dyDescent="0.25"/>
  <cols>
    <col min="2" max="2" width="14" customWidth="1"/>
    <col min="5" max="5" width="10.81640625" customWidth="1"/>
    <col min="6" max="6" width="11.7265625" customWidth="1"/>
    <col min="7" max="7" width="11.453125" customWidth="1"/>
  </cols>
  <sheetData>
    <row r="1" spans="1:8" ht="15.5" x14ac:dyDescent="0.35">
      <c r="A1" s="2" t="s">
        <v>602</v>
      </c>
    </row>
    <row r="2" spans="1:8" ht="15.5" x14ac:dyDescent="0.35">
      <c r="A2" s="2"/>
      <c r="B2" s="2" t="s">
        <v>598</v>
      </c>
    </row>
    <row r="3" spans="1:8" ht="15.5" x14ac:dyDescent="0.35">
      <c r="A3" s="2"/>
    </row>
    <row r="4" spans="1:8" x14ac:dyDescent="0.25">
      <c r="A4" s="142" t="s">
        <v>0</v>
      </c>
    </row>
    <row r="5" spans="1:8" ht="15.5" x14ac:dyDescent="0.35">
      <c r="A5" s="2"/>
    </row>
    <row r="6" spans="1:8" ht="13" x14ac:dyDescent="0.3">
      <c r="A6" s="1" t="s">
        <v>352</v>
      </c>
    </row>
    <row r="7" spans="1:8" ht="13" x14ac:dyDescent="0.3">
      <c r="A7" s="1"/>
    </row>
    <row r="8" spans="1:8" x14ac:dyDescent="0.25">
      <c r="A8" s="3" t="s">
        <v>126</v>
      </c>
      <c r="B8" s="97" t="s">
        <v>140</v>
      </c>
      <c r="C8" s="3" t="s">
        <v>119</v>
      </c>
      <c r="D8" s="3"/>
      <c r="E8" s="10" t="s">
        <v>131</v>
      </c>
      <c r="F8" s="10" t="s">
        <v>101</v>
      </c>
      <c r="G8" s="10" t="s">
        <v>100</v>
      </c>
      <c r="H8" s="10" t="s">
        <v>124</v>
      </c>
    </row>
    <row r="9" spans="1:8" x14ac:dyDescent="0.25">
      <c r="A9" s="16" t="s">
        <v>125</v>
      </c>
      <c r="B9" s="16" t="s">
        <v>125</v>
      </c>
      <c r="C9" s="16" t="s">
        <v>50</v>
      </c>
      <c r="D9" s="100" t="s">
        <v>141</v>
      </c>
      <c r="E9" s="16" t="s">
        <v>138</v>
      </c>
      <c r="F9" s="16" t="s">
        <v>138</v>
      </c>
      <c r="G9" s="16" t="s">
        <v>138</v>
      </c>
      <c r="H9" s="16" t="s">
        <v>138</v>
      </c>
    </row>
    <row r="11" spans="1:8" x14ac:dyDescent="0.25">
      <c r="A11" s="3">
        <v>51851</v>
      </c>
      <c r="B11" s="3" t="s">
        <v>193</v>
      </c>
      <c r="C11" s="74">
        <v>40413</v>
      </c>
      <c r="D11" s="127" t="s">
        <v>183</v>
      </c>
      <c r="E11" s="93" t="s">
        <v>392</v>
      </c>
      <c r="F11" s="93" t="s">
        <v>391</v>
      </c>
      <c r="G11" s="93" t="s">
        <v>390</v>
      </c>
      <c r="H11" s="127" t="s">
        <v>183</v>
      </c>
    </row>
    <row r="12" spans="1:8" x14ac:dyDescent="0.25">
      <c r="A12" s="3">
        <v>51217</v>
      </c>
      <c r="B12" s="97" t="s">
        <v>193</v>
      </c>
      <c r="C12" s="88">
        <v>40375</v>
      </c>
      <c r="D12" s="111">
        <v>0</v>
      </c>
      <c r="E12" s="94" t="s">
        <v>259</v>
      </c>
      <c r="F12" s="94" t="s">
        <v>260</v>
      </c>
      <c r="G12" s="94" t="s">
        <v>263</v>
      </c>
      <c r="H12" s="102" t="s">
        <v>183</v>
      </c>
    </row>
    <row r="13" spans="1:8" x14ac:dyDescent="0.25">
      <c r="A13" s="3">
        <v>51375</v>
      </c>
      <c r="B13" s="97" t="s">
        <v>193</v>
      </c>
      <c r="C13" s="88">
        <v>40385</v>
      </c>
      <c r="D13" s="111">
        <v>0</v>
      </c>
      <c r="E13" s="93" t="s">
        <v>259</v>
      </c>
      <c r="F13" s="93" t="s">
        <v>260</v>
      </c>
      <c r="G13" s="97" t="s">
        <v>354</v>
      </c>
      <c r="H13" s="102" t="s">
        <v>183</v>
      </c>
    </row>
    <row r="14" spans="1:8" x14ac:dyDescent="0.25">
      <c r="A14" s="3">
        <v>51508</v>
      </c>
      <c r="B14" s="97" t="s">
        <v>193</v>
      </c>
      <c r="C14" s="74">
        <v>40399</v>
      </c>
      <c r="D14" s="3">
        <v>0</v>
      </c>
      <c r="E14" s="93" t="s">
        <v>346</v>
      </c>
      <c r="F14" s="93" t="s">
        <v>279</v>
      </c>
      <c r="G14" s="93" t="s">
        <v>277</v>
      </c>
      <c r="H14" s="102" t="s">
        <v>183</v>
      </c>
    </row>
    <row r="15" spans="1:8" x14ac:dyDescent="0.25">
      <c r="A15" s="3">
        <v>52044</v>
      </c>
      <c r="B15" s="3" t="s">
        <v>193</v>
      </c>
      <c r="C15" s="74">
        <v>40430</v>
      </c>
      <c r="D15" s="3">
        <v>0</v>
      </c>
      <c r="E15" s="49" t="s">
        <v>440</v>
      </c>
      <c r="F15" s="49" t="s">
        <v>475</v>
      </c>
      <c r="G15" s="49" t="s">
        <v>351</v>
      </c>
      <c r="H15" s="127" t="s">
        <v>183</v>
      </c>
    </row>
    <row r="16" spans="1:8" x14ac:dyDescent="0.25">
      <c r="A16" s="3">
        <v>52267</v>
      </c>
      <c r="B16" s="3" t="s">
        <v>193</v>
      </c>
      <c r="C16" s="74">
        <v>40441</v>
      </c>
      <c r="D16" s="3">
        <v>0</v>
      </c>
      <c r="E16" s="49" t="s">
        <v>515</v>
      </c>
      <c r="F16" s="49" t="s">
        <v>293</v>
      </c>
      <c r="G16" s="49" t="s">
        <v>514</v>
      </c>
      <c r="H16" s="127" t="s">
        <v>183</v>
      </c>
    </row>
    <row r="17" spans="1:8" x14ac:dyDescent="0.25">
      <c r="A17" s="3">
        <v>52471</v>
      </c>
      <c r="B17" s="3" t="s">
        <v>193</v>
      </c>
      <c r="C17" s="74">
        <v>40458</v>
      </c>
      <c r="D17" s="3">
        <v>0</v>
      </c>
      <c r="E17" s="49" t="s">
        <v>558</v>
      </c>
      <c r="F17" s="49" t="s">
        <v>557</v>
      </c>
      <c r="G17" s="49" t="s">
        <v>423</v>
      </c>
      <c r="H17" s="127" t="s">
        <v>183</v>
      </c>
    </row>
    <row r="18" spans="1:8" x14ac:dyDescent="0.25">
      <c r="A18" s="3">
        <v>51298</v>
      </c>
      <c r="B18" s="97" t="s">
        <v>193</v>
      </c>
      <c r="C18" s="99">
        <v>40375</v>
      </c>
      <c r="D18" s="104">
        <v>4</v>
      </c>
      <c r="E18" s="93" t="s">
        <v>229</v>
      </c>
      <c r="F18" s="93" t="s">
        <v>261</v>
      </c>
      <c r="G18" s="97" t="s">
        <v>265</v>
      </c>
      <c r="H18" s="102" t="s">
        <v>183</v>
      </c>
    </row>
    <row r="19" spans="1:8" x14ac:dyDescent="0.25">
      <c r="A19" s="3">
        <v>51451</v>
      </c>
      <c r="B19" s="3" t="s">
        <v>193</v>
      </c>
      <c r="C19" s="74">
        <v>40389</v>
      </c>
      <c r="D19" s="3">
        <v>4</v>
      </c>
      <c r="E19" t="s">
        <v>292</v>
      </c>
      <c r="F19" t="s">
        <v>293</v>
      </c>
      <c r="G19" s="93" t="s">
        <v>351</v>
      </c>
      <c r="H19" s="102" t="s">
        <v>183</v>
      </c>
    </row>
    <row r="20" spans="1:8" x14ac:dyDescent="0.25">
      <c r="A20" s="3">
        <v>51642</v>
      </c>
      <c r="B20" s="3" t="s">
        <v>193</v>
      </c>
      <c r="C20" s="74">
        <v>40403</v>
      </c>
      <c r="D20" s="3">
        <v>4</v>
      </c>
      <c r="E20" t="s">
        <v>373</v>
      </c>
      <c r="F20" t="s">
        <v>261</v>
      </c>
      <c r="G20" t="s">
        <v>372</v>
      </c>
      <c r="H20" s="127" t="s">
        <v>183</v>
      </c>
    </row>
    <row r="21" spans="1:8" x14ac:dyDescent="0.25">
      <c r="A21" s="3">
        <v>51950</v>
      </c>
      <c r="B21" s="50" t="s">
        <v>193</v>
      </c>
      <c r="C21" s="74">
        <v>40417</v>
      </c>
      <c r="D21" s="3">
        <v>4</v>
      </c>
      <c r="E21" t="s">
        <v>431</v>
      </c>
      <c r="F21" t="s">
        <v>429</v>
      </c>
      <c r="G21" t="s">
        <v>430</v>
      </c>
      <c r="H21" s="127" t="s">
        <v>183</v>
      </c>
    </row>
    <row r="22" spans="1:8" x14ac:dyDescent="0.25">
      <c r="A22" s="3">
        <v>52114</v>
      </c>
      <c r="B22" s="3" t="s">
        <v>193</v>
      </c>
      <c r="C22" s="74">
        <v>40434</v>
      </c>
      <c r="D22" s="3">
        <v>4</v>
      </c>
      <c r="E22" s="49" t="s">
        <v>515</v>
      </c>
      <c r="F22" s="49" t="s">
        <v>293</v>
      </c>
      <c r="G22" s="49" t="s">
        <v>514</v>
      </c>
      <c r="H22" s="127" t="s">
        <v>183</v>
      </c>
    </row>
    <row r="23" spans="1:8" x14ac:dyDescent="0.25">
      <c r="A23" s="3">
        <v>52351</v>
      </c>
      <c r="B23" s="50" t="s">
        <v>193</v>
      </c>
      <c r="C23" s="74">
        <v>40445</v>
      </c>
      <c r="D23" s="3">
        <v>4</v>
      </c>
      <c r="E23" s="49" t="s">
        <v>559</v>
      </c>
      <c r="F23" s="49" t="s">
        <v>293</v>
      </c>
      <c r="G23" s="49" t="s">
        <v>372</v>
      </c>
      <c r="H23" s="148" t="s">
        <v>183</v>
      </c>
    </row>
    <row r="24" spans="1:8" x14ac:dyDescent="0.25">
      <c r="A24" s="3">
        <v>52496</v>
      </c>
      <c r="B24" s="3" t="s">
        <v>193</v>
      </c>
      <c r="C24" s="74">
        <v>40462</v>
      </c>
      <c r="D24" s="3">
        <v>4</v>
      </c>
      <c r="E24" s="49" t="s">
        <v>558</v>
      </c>
      <c r="F24" s="72">
        <v>0.19</v>
      </c>
      <c r="G24" s="49" t="s">
        <v>423</v>
      </c>
      <c r="H24" s="127" t="s">
        <v>183</v>
      </c>
    </row>
    <row r="25" spans="1:8" x14ac:dyDescent="0.25">
      <c r="A25" s="3"/>
      <c r="C25" s="74"/>
      <c r="D25" s="3"/>
      <c r="F25" s="49"/>
      <c r="G25" s="49"/>
      <c r="H25" s="148"/>
    </row>
    <row r="26" spans="1:8" x14ac:dyDescent="0.25">
      <c r="A26" s="4"/>
      <c r="B26" s="4"/>
      <c r="C26" s="4"/>
      <c r="D26" s="4"/>
      <c r="E26" s="4"/>
      <c r="F26" s="4"/>
      <c r="G26" s="4"/>
      <c r="H26" s="4"/>
    </row>
    <row r="33" spans="1:8" ht="13" x14ac:dyDescent="0.3">
      <c r="A33" s="1" t="s">
        <v>353</v>
      </c>
    </row>
    <row r="35" spans="1:8" x14ac:dyDescent="0.25">
      <c r="A35" s="3" t="s">
        <v>126</v>
      </c>
      <c r="B35" s="97" t="s">
        <v>140</v>
      </c>
      <c r="C35" s="3" t="s">
        <v>119</v>
      </c>
      <c r="D35" s="3"/>
      <c r="E35" s="10" t="s">
        <v>131</v>
      </c>
      <c r="F35" s="10" t="s">
        <v>101</v>
      </c>
      <c r="G35" s="10" t="s">
        <v>100</v>
      </c>
      <c r="H35" s="10" t="s">
        <v>124</v>
      </c>
    </row>
    <row r="36" spans="1:8" x14ac:dyDescent="0.25">
      <c r="A36" s="16" t="s">
        <v>125</v>
      </c>
      <c r="B36" s="16" t="s">
        <v>125</v>
      </c>
      <c r="C36" s="16" t="s">
        <v>50</v>
      </c>
      <c r="D36" s="100" t="s">
        <v>141</v>
      </c>
      <c r="E36" s="16" t="s">
        <v>138</v>
      </c>
      <c r="F36" s="16" t="s">
        <v>138</v>
      </c>
      <c r="G36" s="16" t="s">
        <v>138</v>
      </c>
      <c r="H36" s="16" t="s">
        <v>138</v>
      </c>
    </row>
    <row r="38" spans="1:8" x14ac:dyDescent="0.25">
      <c r="A38" s="101">
        <v>51245</v>
      </c>
      <c r="B38" s="10" t="s">
        <v>144</v>
      </c>
      <c r="C38" s="74">
        <v>40371</v>
      </c>
      <c r="D38" s="3">
        <v>0</v>
      </c>
      <c r="E38" s="83" t="s">
        <v>355</v>
      </c>
      <c r="F38" s="83" t="s">
        <v>262</v>
      </c>
      <c r="G38" s="137" t="s">
        <v>264</v>
      </c>
      <c r="H38" s="135" t="s">
        <v>356</v>
      </c>
    </row>
    <row r="39" spans="1:8" x14ac:dyDescent="0.25">
      <c r="A39" s="3">
        <v>51530</v>
      </c>
      <c r="B39" s="97" t="s">
        <v>144</v>
      </c>
      <c r="C39" s="74">
        <v>40392</v>
      </c>
      <c r="D39" s="3">
        <v>3</v>
      </c>
      <c r="E39" s="93" t="s">
        <v>346</v>
      </c>
      <c r="F39" s="93" t="s">
        <v>279</v>
      </c>
      <c r="G39" s="138" t="s">
        <v>277</v>
      </c>
      <c r="H39" s="126" t="s">
        <v>345</v>
      </c>
    </row>
    <row r="40" spans="1:8" x14ac:dyDescent="0.25">
      <c r="A40" s="3">
        <v>51335</v>
      </c>
      <c r="B40" s="97" t="s">
        <v>144</v>
      </c>
      <c r="C40" s="74">
        <v>40378</v>
      </c>
      <c r="D40" s="112">
        <v>7</v>
      </c>
      <c r="E40" t="s">
        <v>275</v>
      </c>
      <c r="F40" s="93" t="s">
        <v>279</v>
      </c>
      <c r="G40" s="138" t="s">
        <v>277</v>
      </c>
      <c r="H40" s="126" t="s">
        <v>357</v>
      </c>
    </row>
    <row r="41" spans="1:8" x14ac:dyDescent="0.25">
      <c r="A41" s="3">
        <v>51673</v>
      </c>
      <c r="B41" s="97" t="s">
        <v>144</v>
      </c>
      <c r="C41" s="74">
        <v>40406</v>
      </c>
      <c r="D41" s="3">
        <v>10</v>
      </c>
      <c r="E41" s="97" t="s">
        <v>376</v>
      </c>
      <c r="F41" s="97" t="s">
        <v>384</v>
      </c>
      <c r="G41" s="139" t="s">
        <v>423</v>
      </c>
      <c r="H41" s="126" t="s">
        <v>345</v>
      </c>
    </row>
    <row r="42" spans="1:8" x14ac:dyDescent="0.25">
      <c r="A42" s="3">
        <v>51406</v>
      </c>
      <c r="B42" s="97" t="s">
        <v>144</v>
      </c>
      <c r="C42" s="74">
        <v>40385</v>
      </c>
      <c r="D42" s="3">
        <v>14</v>
      </c>
      <c r="E42" s="93" t="s">
        <v>275</v>
      </c>
      <c r="F42" s="93" t="s">
        <v>279</v>
      </c>
      <c r="G42" s="138" t="s">
        <v>277</v>
      </c>
      <c r="H42" s="126" t="s">
        <v>357</v>
      </c>
    </row>
    <row r="43" spans="1:8" x14ac:dyDescent="0.25">
      <c r="A43" s="3">
        <v>51876</v>
      </c>
      <c r="B43" s="97" t="s">
        <v>144</v>
      </c>
      <c r="C43" s="74">
        <v>40413</v>
      </c>
      <c r="D43" s="3">
        <v>17</v>
      </c>
      <c r="E43" s="93" t="s">
        <v>392</v>
      </c>
      <c r="F43" s="93" t="s">
        <v>391</v>
      </c>
      <c r="G43" s="138" t="s">
        <v>390</v>
      </c>
      <c r="H43" s="136" t="s">
        <v>422</v>
      </c>
    </row>
    <row r="44" spans="1:8" x14ac:dyDescent="0.25">
      <c r="A44" s="3">
        <v>51479</v>
      </c>
      <c r="B44" s="3" t="s">
        <v>144</v>
      </c>
      <c r="C44" s="74">
        <v>40392</v>
      </c>
      <c r="D44" s="3">
        <v>21</v>
      </c>
      <c r="E44" t="s">
        <v>292</v>
      </c>
      <c r="F44" t="s">
        <v>293</v>
      </c>
      <c r="G44" s="138" t="s">
        <v>351</v>
      </c>
      <c r="H44" s="12" t="s">
        <v>295</v>
      </c>
    </row>
    <row r="45" spans="1:8" x14ac:dyDescent="0.25">
      <c r="A45" s="3">
        <v>51978</v>
      </c>
      <c r="B45" s="3" t="s">
        <v>144</v>
      </c>
      <c r="C45" s="74">
        <v>40420</v>
      </c>
      <c r="D45" s="3">
        <v>24</v>
      </c>
      <c r="E45" t="s">
        <v>440</v>
      </c>
      <c r="F45" t="s">
        <v>437</v>
      </c>
      <c r="G45" t="s">
        <v>351</v>
      </c>
      <c r="H45" t="s">
        <v>439</v>
      </c>
    </row>
    <row r="46" spans="1:8" x14ac:dyDescent="0.25">
      <c r="A46" s="3">
        <v>52011</v>
      </c>
      <c r="B46" s="50" t="s">
        <v>144</v>
      </c>
      <c r="C46" s="74">
        <v>40423</v>
      </c>
      <c r="D46" s="3">
        <v>27</v>
      </c>
      <c r="E46" t="s">
        <v>431</v>
      </c>
      <c r="F46" t="s">
        <v>429</v>
      </c>
      <c r="G46" t="s">
        <v>430</v>
      </c>
      <c r="H46" t="s">
        <v>422</v>
      </c>
    </row>
    <row r="47" spans="1:8" x14ac:dyDescent="0.25">
      <c r="A47" s="4"/>
      <c r="B47" s="4"/>
      <c r="C47" s="4"/>
      <c r="D47" s="4"/>
      <c r="E47" s="4"/>
      <c r="F47" s="4"/>
      <c r="G47" s="4"/>
      <c r="H47" s="4"/>
    </row>
  </sheetData>
  <phoneticPr fontId="33" type="noConversion"/>
  <pageMargins left="0.7" right="0.7" top="0.75" bottom="0.75" header="0.3" footer="0.3"/>
  <pageSetup firstPageNumber="21" orientation="portrait" useFirstPageNumber="1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2" sqref="A2"/>
    </sheetView>
  </sheetViews>
  <sheetFormatPr defaultRowHeight="12.5" x14ac:dyDescent="0.25"/>
  <cols>
    <col min="2" max="2" width="5.1796875" customWidth="1"/>
    <col min="3" max="3" width="16.26953125" customWidth="1"/>
    <col min="4" max="4" width="9" customWidth="1"/>
    <col min="5" max="5" width="8.26953125" customWidth="1"/>
    <col min="7" max="7" width="5.7265625" customWidth="1"/>
    <col min="9" max="9" width="15.453125" customWidth="1"/>
    <col min="10" max="10" width="10.54296875" customWidth="1"/>
    <col min="12" max="12" width="6.54296875" customWidth="1"/>
    <col min="13" max="13" width="7.26953125" customWidth="1"/>
    <col min="16" max="16" width="14.26953125" customWidth="1"/>
    <col min="17" max="17" width="12.7265625" customWidth="1"/>
    <col min="18" max="18" width="42.81640625" customWidth="1"/>
  </cols>
  <sheetData>
    <row r="1" spans="1:18" ht="15.75" customHeight="1" x14ac:dyDescent="0.35">
      <c r="A1" s="160" t="s">
        <v>618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P1" s="5"/>
      <c r="Q1" s="5"/>
      <c r="R1" s="5"/>
    </row>
    <row r="2" spans="1:18" ht="15.5" x14ac:dyDescent="0.35">
      <c r="A2" s="2"/>
      <c r="C2" s="2"/>
      <c r="P2" s="5"/>
      <c r="Q2" s="5"/>
      <c r="R2" s="5"/>
    </row>
    <row r="3" spans="1:18" ht="16.5" customHeight="1" x14ac:dyDescent="0.25">
      <c r="D3" s="3" t="s">
        <v>0</v>
      </c>
      <c r="E3" s="3" t="s">
        <v>46</v>
      </c>
      <c r="F3" t="s">
        <v>63</v>
      </c>
      <c r="G3" s="3" t="s">
        <v>13</v>
      </c>
      <c r="H3" s="3" t="s">
        <v>64</v>
      </c>
      <c r="I3" s="3" t="s">
        <v>65</v>
      </c>
      <c r="J3" s="3" t="s">
        <v>117</v>
      </c>
      <c r="K3" s="3" t="s">
        <v>66</v>
      </c>
      <c r="L3" s="3" t="s">
        <v>3</v>
      </c>
      <c r="N3" s="3" t="s">
        <v>0</v>
      </c>
      <c r="P3" s="5"/>
      <c r="Q3" s="5"/>
      <c r="R3" s="5"/>
    </row>
    <row r="4" spans="1:18" ht="14.5" x14ac:dyDescent="0.25">
      <c r="A4" s="16" t="s">
        <v>18</v>
      </c>
      <c r="B4" s="16" t="s">
        <v>9</v>
      </c>
      <c r="C4" s="16" t="s">
        <v>67</v>
      </c>
      <c r="D4" s="16" t="s">
        <v>10</v>
      </c>
      <c r="E4" s="16" t="s">
        <v>11</v>
      </c>
      <c r="F4" s="16" t="s">
        <v>91</v>
      </c>
      <c r="G4" s="16" t="s">
        <v>89</v>
      </c>
      <c r="H4" s="16" t="s">
        <v>12</v>
      </c>
      <c r="I4" s="16" t="s">
        <v>12</v>
      </c>
      <c r="J4" s="16" t="s">
        <v>118</v>
      </c>
      <c r="K4" s="16" t="s">
        <v>12</v>
      </c>
      <c r="L4" s="16" t="s">
        <v>116</v>
      </c>
      <c r="M4" s="16" t="s">
        <v>16</v>
      </c>
      <c r="N4" s="16" t="s">
        <v>52</v>
      </c>
      <c r="P4" s="5"/>
      <c r="Q4" s="5"/>
      <c r="R4" s="5"/>
    </row>
    <row r="5" spans="1:1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5"/>
      <c r="Q5" s="5"/>
      <c r="R5" s="5"/>
    </row>
    <row r="6" spans="1:18" ht="12.75" customHeight="1" x14ac:dyDescent="0.25">
      <c r="A6" s="19">
        <v>40403</v>
      </c>
      <c r="B6" s="3" t="s">
        <v>131</v>
      </c>
      <c r="C6" s="98" t="s">
        <v>347</v>
      </c>
      <c r="D6" s="3" t="s">
        <v>120</v>
      </c>
      <c r="E6" s="3" t="s">
        <v>6</v>
      </c>
      <c r="F6" s="29">
        <v>100</v>
      </c>
      <c r="G6" s="18">
        <v>5</v>
      </c>
      <c r="H6" s="27">
        <f>F6/G6</f>
        <v>20</v>
      </c>
      <c r="I6" s="14">
        <v>0.23247799999999999</v>
      </c>
      <c r="J6" s="109">
        <f>ABS(H6/I6)</f>
        <v>86.029645815948186</v>
      </c>
      <c r="K6" s="72">
        <v>19.672916000000001</v>
      </c>
      <c r="L6" s="26">
        <f>(K6-I6)/H6*100</f>
        <v>97.202190000000002</v>
      </c>
      <c r="M6" s="3" t="s">
        <v>21</v>
      </c>
      <c r="N6" s="31" t="s">
        <v>123</v>
      </c>
    </row>
    <row r="7" spans="1:18" ht="12.75" customHeight="1" x14ac:dyDescent="0.25">
      <c r="A7" s="19">
        <v>40403</v>
      </c>
      <c r="B7" s="97" t="s">
        <v>101</v>
      </c>
      <c r="C7" s="98" t="s">
        <v>347</v>
      </c>
      <c r="D7" s="3" t="s">
        <v>120</v>
      </c>
      <c r="E7" s="3" t="s">
        <v>6</v>
      </c>
      <c r="F7" s="29">
        <v>750</v>
      </c>
      <c r="G7" s="18">
        <v>5</v>
      </c>
      <c r="H7" s="27">
        <f>F7/G7</f>
        <v>150</v>
      </c>
      <c r="I7" s="14">
        <v>0.27160800000000002</v>
      </c>
      <c r="J7" s="109">
        <f>ABS(H7/I7)</f>
        <v>552.26650172307143</v>
      </c>
      <c r="K7" s="72">
        <v>152.33757900000001</v>
      </c>
      <c r="L7" s="26">
        <f>(K7-I7)/H7*100</f>
        <v>101.37731400000001</v>
      </c>
      <c r="M7" s="3" t="s">
        <v>21</v>
      </c>
      <c r="N7" s="31" t="s">
        <v>123</v>
      </c>
    </row>
    <row r="8" spans="1:18" ht="12.75" customHeight="1" x14ac:dyDescent="0.25">
      <c r="A8" s="19">
        <v>40403</v>
      </c>
      <c r="B8" s="97" t="s">
        <v>100</v>
      </c>
      <c r="C8" s="98" t="s">
        <v>347</v>
      </c>
      <c r="D8" s="3" t="s">
        <v>120</v>
      </c>
      <c r="E8" s="3" t="s">
        <v>6</v>
      </c>
      <c r="F8" s="29">
        <v>30</v>
      </c>
      <c r="G8" s="18">
        <v>5</v>
      </c>
      <c r="H8" s="27">
        <f>F8/G8</f>
        <v>6</v>
      </c>
      <c r="I8" s="103">
        <v>4.7899999999999999E-4</v>
      </c>
      <c r="J8" s="109">
        <v>12500</v>
      </c>
      <c r="K8" s="71">
        <v>6.0046910000000002</v>
      </c>
      <c r="L8" s="26">
        <f>(K8-I8)/H8*100</f>
        <v>100.0702</v>
      </c>
      <c r="M8" s="3" t="s">
        <v>21</v>
      </c>
      <c r="N8" s="31" t="s">
        <v>123</v>
      </c>
    </row>
    <row r="9" spans="1:18" ht="12.75" customHeight="1" x14ac:dyDescent="0.25">
      <c r="A9" s="19">
        <v>40403</v>
      </c>
      <c r="B9" s="97" t="s">
        <v>124</v>
      </c>
      <c r="C9" s="98" t="s">
        <v>347</v>
      </c>
      <c r="D9" s="3" t="s">
        <v>120</v>
      </c>
      <c r="E9" s="3" t="s">
        <v>6</v>
      </c>
      <c r="F9" s="29">
        <v>100</v>
      </c>
      <c r="G9" s="18">
        <v>5</v>
      </c>
      <c r="H9" s="27">
        <f>F9/G9</f>
        <v>20</v>
      </c>
      <c r="I9" s="103">
        <v>4.9200000000000003E-4</v>
      </c>
      <c r="J9" s="109">
        <v>40700</v>
      </c>
      <c r="K9" s="72">
        <v>19.731680000000001</v>
      </c>
      <c r="L9" s="26">
        <f>(K9-I9)/H9*100</f>
        <v>98.655940000000001</v>
      </c>
      <c r="M9" s="3" t="s">
        <v>21</v>
      </c>
      <c r="N9" s="31" t="s">
        <v>123</v>
      </c>
    </row>
    <row r="10" spans="1:18" ht="12.75" customHeight="1" x14ac:dyDescent="0.25">
      <c r="A10" s="19"/>
      <c r="B10" s="3"/>
      <c r="C10" s="87"/>
      <c r="D10" s="3"/>
      <c r="E10" s="3"/>
      <c r="F10" s="29"/>
      <c r="G10" s="18"/>
      <c r="H10" s="27"/>
      <c r="I10" s="35"/>
      <c r="J10" s="109"/>
      <c r="K10" s="72"/>
      <c r="L10" s="26"/>
      <c r="M10" s="3"/>
      <c r="N10" s="31"/>
    </row>
    <row r="11" spans="1:18" ht="12.75" customHeight="1" x14ac:dyDescent="0.25">
      <c r="A11" s="19">
        <v>40403</v>
      </c>
      <c r="B11" s="97" t="s">
        <v>131</v>
      </c>
      <c r="C11" s="98" t="s">
        <v>348</v>
      </c>
      <c r="D11" s="3" t="s">
        <v>120</v>
      </c>
      <c r="E11" s="3" t="s">
        <v>6</v>
      </c>
      <c r="F11" s="29">
        <v>100</v>
      </c>
      <c r="G11" s="18">
        <v>5</v>
      </c>
      <c r="H11" s="27">
        <f>F11/G11</f>
        <v>20</v>
      </c>
      <c r="I11" s="35">
        <v>2.0343E-2</v>
      </c>
      <c r="J11" s="109">
        <f>ABS(H11/I11)</f>
        <v>983.13916334857197</v>
      </c>
      <c r="K11" s="72">
        <v>19.378686999999999</v>
      </c>
      <c r="L11" s="26">
        <f>(K11-I11)/H11*100</f>
        <v>96.791719999999998</v>
      </c>
      <c r="M11" s="3" t="s">
        <v>21</v>
      </c>
      <c r="N11" s="31" t="s">
        <v>123</v>
      </c>
    </row>
    <row r="12" spans="1:18" ht="12.75" customHeight="1" x14ac:dyDescent="0.25">
      <c r="A12" s="19">
        <v>40403</v>
      </c>
      <c r="B12" s="3" t="s">
        <v>101</v>
      </c>
      <c r="C12" s="98" t="s">
        <v>348</v>
      </c>
      <c r="D12" s="3" t="s">
        <v>120</v>
      </c>
      <c r="E12" s="3" t="s">
        <v>6</v>
      </c>
      <c r="F12" s="29">
        <v>750</v>
      </c>
      <c r="G12" s="18">
        <v>5</v>
      </c>
      <c r="H12" s="26">
        <f>F12/G12</f>
        <v>150</v>
      </c>
      <c r="I12" s="7">
        <v>10.044637</v>
      </c>
      <c r="J12" s="109">
        <f>ABS(H12/I12)</f>
        <v>14.933342041131004</v>
      </c>
      <c r="K12" s="36">
        <v>164.27450999999999</v>
      </c>
      <c r="L12" s="26">
        <f>(K12-I12)/H12*100</f>
        <v>102.81991533333333</v>
      </c>
      <c r="M12" s="3" t="s">
        <v>21</v>
      </c>
      <c r="N12" s="31" t="s">
        <v>123</v>
      </c>
    </row>
    <row r="13" spans="1:18" ht="12.75" customHeight="1" x14ac:dyDescent="0.25">
      <c r="A13" s="19">
        <v>40403</v>
      </c>
      <c r="B13" s="3" t="s">
        <v>100</v>
      </c>
      <c r="C13" s="98" t="s">
        <v>348</v>
      </c>
      <c r="D13" s="3" t="s">
        <v>120</v>
      </c>
      <c r="E13" s="3" t="s">
        <v>6</v>
      </c>
      <c r="F13" s="29">
        <v>30</v>
      </c>
      <c r="G13" s="18">
        <v>5</v>
      </c>
      <c r="H13" s="27">
        <f>F13/G13</f>
        <v>6</v>
      </c>
      <c r="I13" s="103">
        <v>-4.5800000000000002E-4</v>
      </c>
      <c r="J13" s="109">
        <v>328000</v>
      </c>
      <c r="K13" s="71">
        <v>5.7914219999999998</v>
      </c>
      <c r="L13" s="26">
        <f>(K13-I13)/H13*100</f>
        <v>96.531333333333336</v>
      </c>
      <c r="M13" s="3" t="s">
        <v>21</v>
      </c>
      <c r="N13" s="31" t="s">
        <v>123</v>
      </c>
    </row>
    <row r="14" spans="1:18" ht="12.75" customHeight="1" x14ac:dyDescent="0.25">
      <c r="A14" s="19">
        <v>40403</v>
      </c>
      <c r="B14" s="3" t="s">
        <v>124</v>
      </c>
      <c r="C14" s="98" t="s">
        <v>348</v>
      </c>
      <c r="D14" s="3" t="s">
        <v>120</v>
      </c>
      <c r="E14" s="3" t="s">
        <v>6</v>
      </c>
      <c r="F14" s="29">
        <v>100</v>
      </c>
      <c r="G14" s="18">
        <v>5</v>
      </c>
      <c r="H14" s="27">
        <f>F14/G14</f>
        <v>20</v>
      </c>
      <c r="I14" s="103">
        <v>6.0999999999999999E-5</v>
      </c>
      <c r="J14" s="109">
        <v>328000</v>
      </c>
      <c r="K14" s="72">
        <v>19.278072000000002</v>
      </c>
      <c r="L14" s="26">
        <f>(K14-I14)/H14*100</f>
        <v>96.390055000000018</v>
      </c>
      <c r="M14" s="3" t="s">
        <v>21</v>
      </c>
      <c r="N14" s="31" t="s">
        <v>123</v>
      </c>
    </row>
    <row r="15" spans="1:18" ht="12.75" customHeight="1" x14ac:dyDescent="0.25">
      <c r="A15" s="19"/>
      <c r="B15" s="3"/>
      <c r="C15" s="98"/>
      <c r="D15" s="3"/>
      <c r="E15" s="3"/>
      <c r="F15" s="29"/>
      <c r="G15" s="18"/>
      <c r="H15" s="27"/>
      <c r="I15" s="108"/>
      <c r="J15" s="109"/>
      <c r="K15" s="72"/>
      <c r="L15" s="26"/>
      <c r="M15" s="3"/>
      <c r="N15" s="31"/>
    </row>
    <row r="16" spans="1:18" ht="12.75" customHeight="1" x14ac:dyDescent="0.25">
      <c r="A16" s="19">
        <v>40403</v>
      </c>
      <c r="B16" s="3" t="s">
        <v>131</v>
      </c>
      <c r="C16" s="98" t="s">
        <v>349</v>
      </c>
      <c r="D16" s="3" t="s">
        <v>120</v>
      </c>
      <c r="E16" s="3" t="s">
        <v>6</v>
      </c>
      <c r="F16" s="29">
        <v>100</v>
      </c>
      <c r="G16" s="18">
        <v>5</v>
      </c>
      <c r="H16" s="27">
        <f>F16/G16</f>
        <v>20</v>
      </c>
      <c r="I16" s="35">
        <v>2.8667999999999999E-2</v>
      </c>
      <c r="J16" s="109">
        <f>ABS(H16/I16)</f>
        <v>697.64197014092372</v>
      </c>
      <c r="K16" s="72">
        <v>19.169329999999999</v>
      </c>
      <c r="L16" s="26">
        <f>(K16-I16)/H16*100</f>
        <v>95.703310000000002</v>
      </c>
      <c r="M16" s="3" t="s">
        <v>21</v>
      </c>
      <c r="N16" s="31" t="s">
        <v>123</v>
      </c>
    </row>
    <row r="17" spans="1:14" ht="12.75" customHeight="1" x14ac:dyDescent="0.25">
      <c r="A17" s="19">
        <v>40403</v>
      </c>
      <c r="B17" s="97" t="s">
        <v>101</v>
      </c>
      <c r="C17" s="98" t="s">
        <v>349</v>
      </c>
      <c r="D17" s="3" t="s">
        <v>120</v>
      </c>
      <c r="E17" s="3" t="s">
        <v>6</v>
      </c>
      <c r="F17" s="29">
        <v>750</v>
      </c>
      <c r="G17" s="18">
        <v>5</v>
      </c>
      <c r="H17" s="27">
        <f>F17/G17</f>
        <v>150</v>
      </c>
      <c r="I17" s="14">
        <v>0.19239300000000001</v>
      </c>
      <c r="J17" s="109">
        <f>ABS(H17/I17)</f>
        <v>779.65414542109113</v>
      </c>
      <c r="K17" s="36">
        <v>149.555871</v>
      </c>
      <c r="L17" s="26">
        <f>(K17-I17)/H17*100</f>
        <v>99.575651999999991</v>
      </c>
      <c r="M17" s="3" t="s">
        <v>21</v>
      </c>
      <c r="N17" s="31" t="s">
        <v>123</v>
      </c>
    </row>
    <row r="18" spans="1:14" ht="12.75" customHeight="1" x14ac:dyDescent="0.25">
      <c r="A18" s="19">
        <v>40403</v>
      </c>
      <c r="B18" s="97" t="s">
        <v>100</v>
      </c>
      <c r="C18" s="98" t="s">
        <v>349</v>
      </c>
      <c r="D18" s="3" t="s">
        <v>120</v>
      </c>
      <c r="E18" s="3" t="s">
        <v>6</v>
      </c>
      <c r="F18" s="29">
        <v>30</v>
      </c>
      <c r="G18" s="18">
        <v>5</v>
      </c>
      <c r="H18" s="27">
        <f>F18/G18</f>
        <v>6</v>
      </c>
      <c r="I18" s="14">
        <v>0.28115200000000001</v>
      </c>
      <c r="J18" s="109">
        <f>ABS(H18/I18)</f>
        <v>21.34076940587298</v>
      </c>
      <c r="K18" s="71">
        <v>6.1572329999999997</v>
      </c>
      <c r="L18" s="26">
        <f>(K18-I18)/H18*100</f>
        <v>97.934683333333339</v>
      </c>
      <c r="M18" s="3" t="s">
        <v>21</v>
      </c>
      <c r="N18" s="31" t="s">
        <v>123</v>
      </c>
    </row>
    <row r="19" spans="1:14" ht="12.75" customHeight="1" x14ac:dyDescent="0.25">
      <c r="A19" s="19">
        <v>40403</v>
      </c>
      <c r="B19" s="97" t="s">
        <v>124</v>
      </c>
      <c r="C19" s="98" t="s">
        <v>349</v>
      </c>
      <c r="D19" s="3" t="s">
        <v>120</v>
      </c>
      <c r="E19" s="3" t="s">
        <v>6</v>
      </c>
      <c r="F19" s="29">
        <v>100</v>
      </c>
      <c r="G19" s="18">
        <v>5</v>
      </c>
      <c r="H19" s="27">
        <f>F19/G19</f>
        <v>20</v>
      </c>
      <c r="I19" s="35">
        <v>2.3530000000000001E-3</v>
      </c>
      <c r="J19" s="109">
        <f>ABS(H19/I19)</f>
        <v>8499.7875053123662</v>
      </c>
      <c r="K19" s="72">
        <v>18.819531000000001</v>
      </c>
      <c r="L19" s="26">
        <f>(K19-I19)/H19*100</f>
        <v>94.085890000000006</v>
      </c>
      <c r="M19" s="3" t="s">
        <v>21</v>
      </c>
      <c r="N19" s="31" t="s">
        <v>123</v>
      </c>
    </row>
    <row r="20" spans="1:14" ht="12.75" customHeight="1" x14ac:dyDescent="0.25">
      <c r="A20" s="19"/>
      <c r="B20" s="3"/>
      <c r="C20" s="87"/>
      <c r="D20" s="3"/>
      <c r="E20" s="3"/>
      <c r="F20" s="29"/>
      <c r="G20" s="18"/>
      <c r="H20" s="27"/>
      <c r="I20" s="35"/>
      <c r="J20" s="109"/>
      <c r="K20" s="72"/>
      <c r="L20" s="26"/>
      <c r="M20" s="3"/>
      <c r="N20" s="31"/>
    </row>
    <row r="21" spans="1:14" ht="12.75" customHeight="1" x14ac:dyDescent="0.25">
      <c r="A21" s="19">
        <v>40403</v>
      </c>
      <c r="B21" s="97" t="s">
        <v>131</v>
      </c>
      <c r="C21" s="98" t="s">
        <v>350</v>
      </c>
      <c r="D21" s="3" t="s">
        <v>120</v>
      </c>
      <c r="E21" s="3" t="s">
        <v>6</v>
      </c>
      <c r="F21" s="29">
        <v>100</v>
      </c>
      <c r="G21" s="18">
        <v>5</v>
      </c>
      <c r="H21" s="27">
        <f>F21/G21</f>
        <v>20</v>
      </c>
      <c r="I21" s="35">
        <v>2.2603000000000002E-2</v>
      </c>
      <c r="J21" s="109">
        <f>ABS(H21/I21)</f>
        <v>884.8382958014422</v>
      </c>
      <c r="K21" s="72">
        <v>19.582573</v>
      </c>
      <c r="L21" s="26">
        <f>(K21-I21)/H21*100</f>
        <v>97.799849999999992</v>
      </c>
      <c r="M21" s="3" t="s">
        <v>21</v>
      </c>
      <c r="N21" s="31" t="s">
        <v>123</v>
      </c>
    </row>
    <row r="22" spans="1:14" ht="12.75" customHeight="1" x14ac:dyDescent="0.25">
      <c r="A22" s="19">
        <v>40403</v>
      </c>
      <c r="B22" s="3" t="s">
        <v>101</v>
      </c>
      <c r="C22" s="98" t="s">
        <v>350</v>
      </c>
      <c r="D22" s="3" t="s">
        <v>120</v>
      </c>
      <c r="E22" s="3" t="s">
        <v>6</v>
      </c>
      <c r="F22" s="29">
        <v>750</v>
      </c>
      <c r="G22" s="18">
        <v>5</v>
      </c>
      <c r="H22" s="26">
        <f>F22/G22</f>
        <v>150</v>
      </c>
      <c r="I22" s="14">
        <v>0.20669499999999999</v>
      </c>
      <c r="J22" s="109">
        <f>ABS(H22/I22)</f>
        <v>725.70695952974188</v>
      </c>
      <c r="K22" s="36">
        <v>153.25951000000001</v>
      </c>
      <c r="L22" s="26">
        <f>(K22-I22)/H22*100</f>
        <v>102.03520999999999</v>
      </c>
      <c r="M22" s="3" t="s">
        <v>21</v>
      </c>
      <c r="N22" s="31" t="s">
        <v>123</v>
      </c>
    </row>
    <row r="23" spans="1:14" ht="12.75" customHeight="1" x14ac:dyDescent="0.25">
      <c r="A23" s="19">
        <v>40403</v>
      </c>
      <c r="B23" s="3" t="s">
        <v>100</v>
      </c>
      <c r="C23" s="98" t="s">
        <v>350</v>
      </c>
      <c r="D23" s="3" t="s">
        <v>120</v>
      </c>
      <c r="E23" s="3" t="s">
        <v>6</v>
      </c>
      <c r="F23" s="29">
        <v>30</v>
      </c>
      <c r="G23" s="18">
        <v>5</v>
      </c>
      <c r="H23" s="27">
        <f>F23/G23</f>
        <v>6</v>
      </c>
      <c r="I23" s="103">
        <v>6.38E-4</v>
      </c>
      <c r="J23" s="109">
        <v>9400</v>
      </c>
      <c r="K23" s="71">
        <v>5.9283979999999996</v>
      </c>
      <c r="L23" s="26">
        <f>(K23-I23)/H23*100</f>
        <v>98.795999999999978</v>
      </c>
      <c r="M23" s="3" t="s">
        <v>21</v>
      </c>
      <c r="N23" s="31" t="s">
        <v>123</v>
      </c>
    </row>
    <row r="24" spans="1:14" ht="12.75" customHeight="1" x14ac:dyDescent="0.25">
      <c r="A24" s="19">
        <v>40403</v>
      </c>
      <c r="B24" s="3" t="s">
        <v>124</v>
      </c>
      <c r="C24" s="98" t="s">
        <v>350</v>
      </c>
      <c r="D24" s="3" t="s">
        <v>120</v>
      </c>
      <c r="E24" s="3" t="s">
        <v>6</v>
      </c>
      <c r="F24" s="29">
        <v>100</v>
      </c>
      <c r="G24" s="18">
        <v>5</v>
      </c>
      <c r="H24" s="27">
        <f>F24/G24</f>
        <v>20</v>
      </c>
      <c r="I24" s="14">
        <v>1.3438870000000001</v>
      </c>
      <c r="J24" s="109">
        <f>ABS(H24/I24)</f>
        <v>14.882203637657035</v>
      </c>
      <c r="K24" s="72">
        <v>20.943562</v>
      </c>
      <c r="L24" s="26">
        <f>(K24-I24)/H24*100</f>
        <v>97.99837500000001</v>
      </c>
      <c r="M24" s="3" t="s">
        <v>21</v>
      </c>
      <c r="N24" s="31" t="s">
        <v>123</v>
      </c>
    </row>
    <row r="25" spans="1:14" ht="12.75" customHeight="1" x14ac:dyDescent="0.25">
      <c r="A25" s="19"/>
      <c r="B25" s="3"/>
      <c r="C25" s="98"/>
      <c r="D25" s="3"/>
      <c r="E25" s="3"/>
      <c r="F25" s="29"/>
      <c r="G25" s="18"/>
      <c r="H25" s="27"/>
      <c r="I25" s="108"/>
      <c r="J25" s="109"/>
      <c r="K25" s="72"/>
      <c r="L25" s="26"/>
      <c r="M25" s="3"/>
      <c r="N25" s="31"/>
    </row>
    <row r="26" spans="1:14" ht="12.75" customHeight="1" x14ac:dyDescent="0.25">
      <c r="A26" s="19">
        <v>40407</v>
      </c>
      <c r="B26" s="97" t="s">
        <v>131</v>
      </c>
      <c r="C26" s="98" t="s">
        <v>374</v>
      </c>
      <c r="D26" s="3" t="s">
        <v>120</v>
      </c>
      <c r="E26" s="3" t="s">
        <v>6</v>
      </c>
      <c r="F26" s="29">
        <v>100</v>
      </c>
      <c r="G26" s="18">
        <v>5</v>
      </c>
      <c r="H26" s="27">
        <f>F26/G26</f>
        <v>20</v>
      </c>
      <c r="I26" s="35">
        <v>0.28366999999999998</v>
      </c>
      <c r="J26" s="109">
        <f>ABS(H26/I26)</f>
        <v>70.504459407057496</v>
      </c>
      <c r="K26" s="72">
        <v>19.791658999999999</v>
      </c>
      <c r="L26" s="26">
        <f>(K26-I26)/H26*100</f>
        <v>97.539944999999989</v>
      </c>
      <c r="M26" s="3" t="s">
        <v>21</v>
      </c>
      <c r="N26" s="31" t="s">
        <v>123</v>
      </c>
    </row>
    <row r="27" spans="1:14" ht="12.75" customHeight="1" x14ac:dyDescent="0.25">
      <c r="A27" s="19">
        <v>40407</v>
      </c>
      <c r="B27" s="3" t="s">
        <v>101</v>
      </c>
      <c r="C27" s="98" t="s">
        <v>374</v>
      </c>
      <c r="D27" s="3" t="s">
        <v>120</v>
      </c>
      <c r="E27" s="3" t="s">
        <v>6</v>
      </c>
      <c r="F27" s="29">
        <v>750</v>
      </c>
      <c r="G27" s="18">
        <v>5</v>
      </c>
      <c r="H27" s="26">
        <f>F27/G27</f>
        <v>150</v>
      </c>
      <c r="I27" s="35">
        <v>0.28556500000000001</v>
      </c>
      <c r="J27" s="109">
        <f>ABS(H27/I27)</f>
        <v>525.2744559032094</v>
      </c>
      <c r="K27" s="36">
        <v>153.33056500000001</v>
      </c>
      <c r="L27" s="26">
        <f>(K27-I27)/H27*100</f>
        <v>102.03000000000002</v>
      </c>
      <c r="M27" s="3" t="s">
        <v>21</v>
      </c>
      <c r="N27" s="31" t="s">
        <v>123</v>
      </c>
    </row>
    <row r="28" spans="1:14" ht="12.75" customHeight="1" x14ac:dyDescent="0.25">
      <c r="A28" s="19">
        <v>40407</v>
      </c>
      <c r="B28" s="3" t="s">
        <v>100</v>
      </c>
      <c r="C28" s="98" t="s">
        <v>374</v>
      </c>
      <c r="D28" s="3" t="s">
        <v>120</v>
      </c>
      <c r="E28" s="3" t="s">
        <v>6</v>
      </c>
      <c r="F28" s="29">
        <v>30</v>
      </c>
      <c r="G28" s="18">
        <v>5</v>
      </c>
      <c r="H28" s="27">
        <f>F28/G28</f>
        <v>6</v>
      </c>
      <c r="I28" s="103">
        <v>-1.5799999999999999E-4</v>
      </c>
      <c r="J28" s="109">
        <v>38000</v>
      </c>
      <c r="K28" s="71">
        <v>5.9729200000000002</v>
      </c>
      <c r="L28" s="26">
        <f>(K28-I28)/H28*100</f>
        <v>99.551299999999998</v>
      </c>
      <c r="M28" s="3" t="s">
        <v>21</v>
      </c>
      <c r="N28" s="31" t="s">
        <v>123</v>
      </c>
    </row>
    <row r="29" spans="1:14" ht="12.75" customHeight="1" x14ac:dyDescent="0.25">
      <c r="A29" s="19">
        <v>40407</v>
      </c>
      <c r="B29" s="3" t="s">
        <v>124</v>
      </c>
      <c r="C29" s="98" t="s">
        <v>374</v>
      </c>
      <c r="D29" s="3" t="s">
        <v>120</v>
      </c>
      <c r="E29" s="3" t="s">
        <v>6</v>
      </c>
      <c r="F29" s="29">
        <v>100</v>
      </c>
      <c r="G29" s="18">
        <v>5</v>
      </c>
      <c r="H29" s="27">
        <f>F29/G29</f>
        <v>20</v>
      </c>
      <c r="I29" s="35">
        <v>2.313E-3</v>
      </c>
      <c r="J29" s="109">
        <v>8650</v>
      </c>
      <c r="K29" s="72">
        <v>19.648824000000001</v>
      </c>
      <c r="L29" s="26">
        <f>(K29-I29)/H29*100</f>
        <v>98.232555000000005</v>
      </c>
      <c r="M29" s="3" t="s">
        <v>21</v>
      </c>
      <c r="N29" s="31" t="s">
        <v>123</v>
      </c>
    </row>
    <row r="30" spans="1:14" ht="12.75" customHeight="1" x14ac:dyDescent="0.25">
      <c r="A30" s="19"/>
      <c r="B30" s="3"/>
      <c r="C30" s="87"/>
      <c r="D30" s="3"/>
      <c r="E30" s="3"/>
      <c r="F30" s="29"/>
      <c r="G30" s="18"/>
      <c r="H30" s="27"/>
      <c r="I30" s="108"/>
      <c r="J30" s="109"/>
      <c r="K30" s="72"/>
      <c r="L30" s="26"/>
      <c r="M30" s="3"/>
      <c r="N30" s="31"/>
    </row>
    <row r="31" spans="1:14" ht="12.75" customHeight="1" x14ac:dyDescent="0.25">
      <c r="A31" s="19">
        <v>40407</v>
      </c>
      <c r="B31" s="97" t="s">
        <v>131</v>
      </c>
      <c r="C31" s="98" t="s">
        <v>375</v>
      </c>
      <c r="D31" s="3" t="s">
        <v>120</v>
      </c>
      <c r="E31" s="3" t="s">
        <v>6</v>
      </c>
      <c r="F31" s="29">
        <v>100</v>
      </c>
      <c r="G31" s="18">
        <v>5</v>
      </c>
      <c r="H31" s="27">
        <f>F31/G31</f>
        <v>20</v>
      </c>
      <c r="I31" s="35">
        <v>2.6619E-2</v>
      </c>
      <c r="J31" s="109">
        <f>ABS(H31/I31)</f>
        <v>751.34302565836435</v>
      </c>
      <c r="K31" s="72">
        <v>19.21191</v>
      </c>
      <c r="L31" s="26">
        <f>(K31-I31)/H31*100</f>
        <v>95.926455000000004</v>
      </c>
      <c r="M31" s="3" t="s">
        <v>21</v>
      </c>
      <c r="N31" s="31" t="s">
        <v>123</v>
      </c>
    </row>
    <row r="32" spans="1:14" ht="12.75" customHeight="1" x14ac:dyDescent="0.25">
      <c r="A32" s="19">
        <v>40407</v>
      </c>
      <c r="B32" s="3" t="s">
        <v>101</v>
      </c>
      <c r="C32" s="98" t="s">
        <v>375</v>
      </c>
      <c r="D32" s="3" t="s">
        <v>120</v>
      </c>
      <c r="E32" s="3" t="s">
        <v>6</v>
      </c>
      <c r="F32" s="29">
        <v>750</v>
      </c>
      <c r="G32" s="18">
        <v>5</v>
      </c>
      <c r="H32" s="26">
        <f>F32/G32</f>
        <v>150</v>
      </c>
      <c r="I32" s="7">
        <v>13.386323000000001</v>
      </c>
      <c r="J32" s="109">
        <f>ABS(H32/I32)</f>
        <v>11.205466953098322</v>
      </c>
      <c r="K32" s="36">
        <v>164.62728100000001</v>
      </c>
      <c r="L32" s="26">
        <f>(K32-I32)/H32*100</f>
        <v>100.82730533333333</v>
      </c>
      <c r="M32" s="3" t="s">
        <v>21</v>
      </c>
      <c r="N32" s="31" t="s">
        <v>123</v>
      </c>
    </row>
    <row r="33" spans="1:14" ht="12.75" customHeight="1" x14ac:dyDescent="0.25">
      <c r="A33" s="19">
        <v>40407</v>
      </c>
      <c r="B33" s="3" t="s">
        <v>100</v>
      </c>
      <c r="C33" s="98" t="s">
        <v>375</v>
      </c>
      <c r="D33" s="3" t="s">
        <v>120</v>
      </c>
      <c r="E33" s="3" t="s">
        <v>6</v>
      </c>
      <c r="F33" s="29">
        <v>30</v>
      </c>
      <c r="G33" s="18">
        <v>5</v>
      </c>
      <c r="H33" s="27">
        <f>F33/G33</f>
        <v>6</v>
      </c>
      <c r="I33" s="124">
        <v>-6.0599999999999998E-4</v>
      </c>
      <c r="J33" s="109">
        <f>ABS(H33/I33)</f>
        <v>9900.9900990099013</v>
      </c>
      <c r="K33" s="71">
        <v>5.9202700000000004</v>
      </c>
      <c r="L33" s="26">
        <f>(K33-I33)/H33*100</f>
        <v>98.681266666666673</v>
      </c>
      <c r="M33" s="3" t="s">
        <v>21</v>
      </c>
      <c r="N33" s="31" t="s">
        <v>123</v>
      </c>
    </row>
    <row r="34" spans="1:14" ht="12.75" customHeight="1" x14ac:dyDescent="0.25">
      <c r="A34" s="19">
        <v>40407</v>
      </c>
      <c r="B34" s="3" t="s">
        <v>124</v>
      </c>
      <c r="C34" s="98" t="s">
        <v>375</v>
      </c>
      <c r="D34" s="3" t="s">
        <v>120</v>
      </c>
      <c r="E34" s="3" t="s">
        <v>6</v>
      </c>
      <c r="F34" s="29">
        <v>100</v>
      </c>
      <c r="G34" s="18">
        <v>5</v>
      </c>
      <c r="H34" s="27">
        <f>F34/G34</f>
        <v>20</v>
      </c>
      <c r="I34" s="35">
        <v>2.1970000000000002E-3</v>
      </c>
      <c r="J34" s="109">
        <f>ABS(H34/I34)</f>
        <v>9103.3227127901682</v>
      </c>
      <c r="K34" s="72">
        <v>19.492663</v>
      </c>
      <c r="L34" s="26">
        <f>(K34-I34)/H34*100</f>
        <v>97.452330000000003</v>
      </c>
      <c r="M34" s="3" t="s">
        <v>21</v>
      </c>
      <c r="N34" s="31" t="s">
        <v>123</v>
      </c>
    </row>
    <row r="35" spans="1:14" ht="12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2.7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2.75" customHeight="1" x14ac:dyDescent="0.25">
      <c r="A37" s="13" t="s">
        <v>68</v>
      </c>
    </row>
    <row r="38" spans="1:14" ht="12.75" customHeight="1" x14ac:dyDescent="0.25">
      <c r="B38" s="37" t="s">
        <v>69</v>
      </c>
      <c r="C38" s="37"/>
    </row>
    <row r="39" spans="1:14" ht="12.75" customHeight="1" x14ac:dyDescent="0.25">
      <c r="A39" s="13" t="s">
        <v>90</v>
      </c>
    </row>
    <row r="40" spans="1:14" ht="12.75" customHeight="1" x14ac:dyDescent="0.25">
      <c r="A40" s="13" t="s">
        <v>93</v>
      </c>
    </row>
    <row r="41" spans="1:14" ht="12.75" customHeight="1" x14ac:dyDescent="0.25">
      <c r="A41" s="13" t="s">
        <v>113</v>
      </c>
    </row>
    <row r="42" spans="1:14" ht="15.75" customHeight="1" x14ac:dyDescent="0.25">
      <c r="A42" s="13" t="s">
        <v>114</v>
      </c>
    </row>
    <row r="43" spans="1:14" ht="15.75" customHeight="1" x14ac:dyDescent="0.25">
      <c r="A43" s="13" t="s">
        <v>115</v>
      </c>
    </row>
    <row r="44" spans="1:14" ht="16.5" customHeight="1" x14ac:dyDescent="0.25"/>
    <row r="45" spans="1:14" ht="17.25" customHeight="1" x14ac:dyDescent="0.25"/>
    <row r="46" spans="1:14" ht="17.25" customHeight="1" x14ac:dyDescent="0.25"/>
  </sheetData>
  <mergeCells count="1">
    <mergeCell ref="A1:N1"/>
  </mergeCells>
  <phoneticPr fontId="33" type="noConversion"/>
  <pageMargins left="0.57999999999999996" right="0.25" top="0.62" bottom="0.17" header="0.6" footer="0.21"/>
  <pageSetup firstPageNumber="48" orientation="landscape" useFirstPageNumber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2" sqref="A2"/>
    </sheetView>
  </sheetViews>
  <sheetFormatPr defaultRowHeight="12.5" x14ac:dyDescent="0.25"/>
  <cols>
    <col min="2" max="2" width="5.1796875" customWidth="1"/>
    <col min="3" max="3" width="16.26953125" customWidth="1"/>
    <col min="4" max="4" width="9" customWidth="1"/>
    <col min="5" max="5" width="8.26953125" customWidth="1"/>
    <col min="7" max="7" width="5.7265625" customWidth="1"/>
    <col min="9" max="9" width="15.453125" customWidth="1"/>
    <col min="10" max="10" width="10.54296875" customWidth="1"/>
    <col min="12" max="12" width="6.54296875" customWidth="1"/>
    <col min="13" max="13" width="7.26953125" customWidth="1"/>
    <col min="16" max="16" width="14.26953125" customWidth="1"/>
    <col min="17" max="17" width="12.7265625" customWidth="1"/>
    <col min="18" max="18" width="42.81640625" customWidth="1"/>
  </cols>
  <sheetData>
    <row r="1" spans="1:18" ht="15.75" customHeight="1" x14ac:dyDescent="0.35">
      <c r="A1" s="160" t="s">
        <v>618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P1" s="5"/>
      <c r="Q1" s="5"/>
      <c r="R1" s="5"/>
    </row>
    <row r="2" spans="1:18" ht="16.5" customHeight="1" x14ac:dyDescent="0.35">
      <c r="A2" s="2"/>
      <c r="C2" s="2"/>
      <c r="P2" s="5"/>
      <c r="Q2" s="5"/>
      <c r="R2" s="5"/>
    </row>
    <row r="3" spans="1:18" ht="16.5" customHeight="1" x14ac:dyDescent="0.25">
      <c r="D3" s="3" t="s">
        <v>0</v>
      </c>
      <c r="E3" s="3" t="s">
        <v>46</v>
      </c>
      <c r="F3" t="s">
        <v>63</v>
      </c>
      <c r="G3" s="3" t="s">
        <v>13</v>
      </c>
      <c r="H3" s="3" t="s">
        <v>64</v>
      </c>
      <c r="I3" s="3" t="s">
        <v>65</v>
      </c>
      <c r="J3" s="3" t="s">
        <v>117</v>
      </c>
      <c r="K3" s="3" t="s">
        <v>66</v>
      </c>
      <c r="L3" s="3" t="s">
        <v>3</v>
      </c>
      <c r="N3" s="3" t="s">
        <v>0</v>
      </c>
      <c r="P3" s="5"/>
      <c r="Q3" s="5"/>
      <c r="R3" s="5"/>
    </row>
    <row r="4" spans="1:18" ht="14.5" x14ac:dyDescent="0.25">
      <c r="A4" s="16" t="s">
        <v>18</v>
      </c>
      <c r="B4" s="16" t="s">
        <v>9</v>
      </c>
      <c r="C4" s="16" t="s">
        <v>67</v>
      </c>
      <c r="D4" s="16" t="s">
        <v>10</v>
      </c>
      <c r="E4" s="16" t="s">
        <v>11</v>
      </c>
      <c r="F4" s="16" t="s">
        <v>91</v>
      </c>
      <c r="G4" s="16" t="s">
        <v>89</v>
      </c>
      <c r="H4" s="16" t="s">
        <v>12</v>
      </c>
      <c r="I4" s="16" t="s">
        <v>12</v>
      </c>
      <c r="J4" s="16" t="s">
        <v>118</v>
      </c>
      <c r="K4" s="16" t="s">
        <v>12</v>
      </c>
      <c r="L4" s="16" t="s">
        <v>116</v>
      </c>
      <c r="M4" s="16" t="s">
        <v>16</v>
      </c>
      <c r="N4" s="16" t="s">
        <v>52</v>
      </c>
      <c r="P4" s="5"/>
      <c r="Q4" s="5"/>
      <c r="R4" s="5"/>
    </row>
    <row r="5" spans="1:1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5"/>
      <c r="Q5" s="5"/>
      <c r="R5" s="5"/>
    </row>
    <row r="6" spans="1:18" ht="12.75" customHeight="1" x14ac:dyDescent="0.25">
      <c r="A6" s="19">
        <v>40408</v>
      </c>
      <c r="B6" s="3" t="s">
        <v>131</v>
      </c>
      <c r="C6" s="98" t="s">
        <v>385</v>
      </c>
      <c r="D6" s="3" t="s">
        <v>120</v>
      </c>
      <c r="E6" s="3" t="s">
        <v>6</v>
      </c>
      <c r="F6" s="29">
        <v>100</v>
      </c>
      <c r="G6" s="18">
        <v>5</v>
      </c>
      <c r="H6" s="27">
        <f>F6/G6</f>
        <v>20</v>
      </c>
      <c r="I6" s="14">
        <v>4.4469000000000002E-2</v>
      </c>
      <c r="J6" s="109">
        <f>ABS(H6/I6)</f>
        <v>449.75151228946004</v>
      </c>
      <c r="K6" s="72">
        <v>19.591443999999999</v>
      </c>
      <c r="L6" s="26">
        <f>(K6-I6)/H6*100</f>
        <v>97.734875000000002</v>
      </c>
      <c r="M6" s="3" t="s">
        <v>21</v>
      </c>
      <c r="N6" s="31" t="s">
        <v>123</v>
      </c>
    </row>
    <row r="7" spans="1:18" ht="12.75" customHeight="1" x14ac:dyDescent="0.25">
      <c r="A7" s="19">
        <v>40408</v>
      </c>
      <c r="B7" s="97" t="s">
        <v>101</v>
      </c>
      <c r="C7" s="98" t="s">
        <v>385</v>
      </c>
      <c r="D7" s="3" t="s">
        <v>120</v>
      </c>
      <c r="E7" s="3" t="s">
        <v>6</v>
      </c>
      <c r="F7" s="29">
        <v>750</v>
      </c>
      <c r="G7" s="18">
        <v>5</v>
      </c>
      <c r="H7" s="27">
        <f>F7/G7</f>
        <v>150</v>
      </c>
      <c r="I7" s="14">
        <v>0.16842099999999999</v>
      </c>
      <c r="J7" s="109">
        <f>ABS(H7/I7)</f>
        <v>890.6252783203995</v>
      </c>
      <c r="K7" s="72">
        <v>154.77037100000001</v>
      </c>
      <c r="L7" s="26">
        <f>(K7-I7)/H7*100</f>
        <v>103.06796666666669</v>
      </c>
      <c r="M7" s="3" t="s">
        <v>21</v>
      </c>
      <c r="N7" s="31" t="s">
        <v>123</v>
      </c>
    </row>
    <row r="8" spans="1:18" ht="12.75" customHeight="1" x14ac:dyDescent="0.25">
      <c r="A8" s="19">
        <v>40408</v>
      </c>
      <c r="B8" s="97" t="s">
        <v>100</v>
      </c>
      <c r="C8" s="98" t="s">
        <v>385</v>
      </c>
      <c r="D8" s="3" t="s">
        <v>120</v>
      </c>
      <c r="E8" s="3" t="s">
        <v>6</v>
      </c>
      <c r="F8" s="29">
        <v>30</v>
      </c>
      <c r="G8" s="18">
        <v>5</v>
      </c>
      <c r="H8" s="27">
        <f>F8/G8</f>
        <v>6</v>
      </c>
      <c r="I8" s="120">
        <v>3.3000000000000003E-5</v>
      </c>
      <c r="J8" s="109">
        <v>182000</v>
      </c>
      <c r="K8" s="71">
        <v>6.0310829999999997</v>
      </c>
      <c r="L8" s="26">
        <f>(K8-I8)/H8*100</f>
        <v>100.5175</v>
      </c>
      <c r="M8" s="3" t="s">
        <v>21</v>
      </c>
      <c r="N8" s="31" t="s">
        <v>123</v>
      </c>
    </row>
    <row r="9" spans="1:18" ht="12.75" customHeight="1" x14ac:dyDescent="0.25">
      <c r="A9" s="19">
        <v>40408</v>
      </c>
      <c r="B9" s="97" t="s">
        <v>124</v>
      </c>
      <c r="C9" s="98" t="s">
        <v>385</v>
      </c>
      <c r="D9" s="3" t="s">
        <v>120</v>
      </c>
      <c r="E9" s="3" t="s">
        <v>6</v>
      </c>
      <c r="F9" s="29">
        <v>100</v>
      </c>
      <c r="G9" s="18">
        <v>5</v>
      </c>
      <c r="H9" s="27">
        <f>F9/G9</f>
        <v>20</v>
      </c>
      <c r="I9" s="103">
        <v>7.27E-4</v>
      </c>
      <c r="J9" s="109">
        <v>27500</v>
      </c>
      <c r="K9" s="72">
        <v>19.840744000000001</v>
      </c>
      <c r="L9" s="26">
        <f>(K9-I9)/H9*100</f>
        <v>99.200084999999987</v>
      </c>
      <c r="M9" s="3" t="s">
        <v>21</v>
      </c>
      <c r="N9" s="31" t="s">
        <v>123</v>
      </c>
    </row>
    <row r="10" spans="1:18" ht="12.75" customHeight="1" x14ac:dyDescent="0.25">
      <c r="A10" s="19"/>
      <c r="B10" s="3"/>
      <c r="C10" s="87"/>
      <c r="D10" s="3"/>
      <c r="E10" s="3"/>
      <c r="F10" s="29"/>
      <c r="G10" s="18"/>
      <c r="H10" s="27"/>
      <c r="I10" s="35"/>
      <c r="J10" s="109"/>
      <c r="K10" s="72"/>
      <c r="L10" s="26"/>
      <c r="M10" s="3"/>
      <c r="N10" s="31"/>
    </row>
    <row r="11" spans="1:18" ht="12.75" customHeight="1" x14ac:dyDescent="0.25">
      <c r="A11" s="19">
        <v>40408</v>
      </c>
      <c r="B11" s="97" t="s">
        <v>131</v>
      </c>
      <c r="C11" s="98" t="s">
        <v>386</v>
      </c>
      <c r="D11" s="3" t="s">
        <v>120</v>
      </c>
      <c r="E11" s="3" t="s">
        <v>6</v>
      </c>
      <c r="F11" s="29">
        <v>100</v>
      </c>
      <c r="G11" s="18">
        <v>5</v>
      </c>
      <c r="H11" s="27">
        <f>F11/G11</f>
        <v>20</v>
      </c>
      <c r="I11" s="35">
        <v>2.3109000000000001E-2</v>
      </c>
      <c r="J11" s="109">
        <f>ABS(H11/I11)</f>
        <v>865.46367216236092</v>
      </c>
      <c r="K11" s="72">
        <v>19.294535</v>
      </c>
      <c r="L11" s="26">
        <f>(K11-I11)/H11*100</f>
        <v>96.357129999999984</v>
      </c>
      <c r="M11" s="3" t="s">
        <v>21</v>
      </c>
      <c r="N11" s="31" t="s">
        <v>123</v>
      </c>
    </row>
    <row r="12" spans="1:18" ht="12.75" customHeight="1" x14ac:dyDescent="0.25">
      <c r="A12" s="19">
        <v>40408</v>
      </c>
      <c r="B12" s="3" t="s">
        <v>101</v>
      </c>
      <c r="C12" s="98" t="s">
        <v>386</v>
      </c>
      <c r="D12" s="3" t="s">
        <v>120</v>
      </c>
      <c r="E12" s="3" t="s">
        <v>6</v>
      </c>
      <c r="F12" s="29">
        <v>750</v>
      </c>
      <c r="G12" s="18">
        <v>5</v>
      </c>
      <c r="H12" s="26">
        <f>F12/G12</f>
        <v>150</v>
      </c>
      <c r="I12" s="35">
        <v>9.1814999999999994E-2</v>
      </c>
      <c r="J12" s="109">
        <v>1630</v>
      </c>
      <c r="K12" s="36">
        <v>151.11199999999999</v>
      </c>
      <c r="L12" s="26">
        <f>(K12-I12)/H12*100</f>
        <v>100.68012333333334</v>
      </c>
      <c r="M12" s="3" t="s">
        <v>21</v>
      </c>
      <c r="N12" s="31" t="s">
        <v>123</v>
      </c>
    </row>
    <row r="13" spans="1:18" ht="12.75" customHeight="1" x14ac:dyDescent="0.25">
      <c r="A13" s="19">
        <v>40408</v>
      </c>
      <c r="B13" s="3" t="s">
        <v>100</v>
      </c>
      <c r="C13" s="98" t="s">
        <v>386</v>
      </c>
      <c r="D13" s="3" t="s">
        <v>120</v>
      </c>
      <c r="E13" s="3" t="s">
        <v>6</v>
      </c>
      <c r="F13" s="29">
        <v>30</v>
      </c>
      <c r="G13" s="18">
        <v>5</v>
      </c>
      <c r="H13" s="27">
        <f>F13/G13</f>
        <v>6</v>
      </c>
      <c r="I13" s="103">
        <v>-2.0699999999999999E-4</v>
      </c>
      <c r="J13" s="109">
        <v>29000</v>
      </c>
      <c r="K13" s="71">
        <v>5.8224270000000002</v>
      </c>
      <c r="L13" s="26">
        <f>(K13-I13)/H13*100</f>
        <v>97.043899999999994</v>
      </c>
      <c r="M13" s="3" t="s">
        <v>21</v>
      </c>
      <c r="N13" s="31" t="s">
        <v>123</v>
      </c>
    </row>
    <row r="14" spans="1:18" ht="12.75" customHeight="1" x14ac:dyDescent="0.25">
      <c r="A14" s="19">
        <v>40408</v>
      </c>
      <c r="B14" s="3" t="s">
        <v>124</v>
      </c>
      <c r="C14" s="98" t="s">
        <v>386</v>
      </c>
      <c r="D14" s="3" t="s">
        <v>120</v>
      </c>
      <c r="E14" s="3" t="s">
        <v>6</v>
      </c>
      <c r="F14" s="29">
        <v>100</v>
      </c>
      <c r="G14" s="18">
        <v>5</v>
      </c>
      <c r="H14" s="27">
        <f>F14/G14</f>
        <v>20</v>
      </c>
      <c r="I14" s="14">
        <v>0.26091599999999998</v>
      </c>
      <c r="J14" s="109">
        <f>ABS(H14/I14)</f>
        <v>76.653022428674362</v>
      </c>
      <c r="K14" s="72">
        <v>19.399414</v>
      </c>
      <c r="L14" s="26">
        <f>(K14-I14)/H14*100</f>
        <v>95.692489999999992</v>
      </c>
      <c r="M14" s="3" t="s">
        <v>21</v>
      </c>
      <c r="N14" s="31" t="s">
        <v>123</v>
      </c>
    </row>
    <row r="15" spans="1:18" ht="12.75" customHeight="1" x14ac:dyDescent="0.25">
      <c r="A15" s="19"/>
      <c r="B15" s="3"/>
      <c r="C15" s="98"/>
      <c r="D15" s="3"/>
      <c r="E15" s="3"/>
      <c r="F15" s="29"/>
      <c r="G15" s="18"/>
      <c r="H15" s="27"/>
      <c r="I15" s="108"/>
      <c r="J15" s="109"/>
      <c r="K15" s="72"/>
      <c r="L15" s="26"/>
      <c r="M15" s="3"/>
      <c r="N15" s="31"/>
    </row>
    <row r="16" spans="1:18" ht="12.75" customHeight="1" x14ac:dyDescent="0.25">
      <c r="A16" s="82">
        <v>40416</v>
      </c>
      <c r="B16" s="3" t="s">
        <v>131</v>
      </c>
      <c r="C16" s="140" t="s">
        <v>424</v>
      </c>
      <c r="D16" s="3" t="s">
        <v>120</v>
      </c>
      <c r="E16" s="3" t="s">
        <v>6</v>
      </c>
      <c r="F16" s="29">
        <v>100</v>
      </c>
      <c r="G16" s="18">
        <v>5</v>
      </c>
      <c r="H16" s="27">
        <f>F16/G16</f>
        <v>20</v>
      </c>
      <c r="I16" s="35">
        <v>0.18540999999999999</v>
      </c>
      <c r="J16" s="109">
        <f>ABS(H16/I16)</f>
        <v>107.86904697696997</v>
      </c>
      <c r="K16" s="72">
        <v>19.25076</v>
      </c>
      <c r="L16" s="26">
        <f>(K16-I16)/H16*100</f>
        <v>95.32674999999999</v>
      </c>
      <c r="M16" s="3" t="s">
        <v>21</v>
      </c>
      <c r="N16" s="31" t="s">
        <v>123</v>
      </c>
    </row>
    <row r="17" spans="1:14" ht="12.75" customHeight="1" x14ac:dyDescent="0.25">
      <c r="A17" s="82">
        <v>40416</v>
      </c>
      <c r="B17" s="97" t="s">
        <v>101</v>
      </c>
      <c r="C17" s="140" t="s">
        <v>424</v>
      </c>
      <c r="D17" s="3" t="s">
        <v>120</v>
      </c>
      <c r="E17" s="3" t="s">
        <v>6</v>
      </c>
      <c r="F17" s="29">
        <v>750</v>
      </c>
      <c r="G17" s="18">
        <v>5</v>
      </c>
      <c r="H17" s="27">
        <f>F17/G17</f>
        <v>150</v>
      </c>
      <c r="I17" s="14">
        <v>0.43931799999999999</v>
      </c>
      <c r="J17" s="109">
        <f>ABS(H17/I17)</f>
        <v>341.43832030556456</v>
      </c>
      <c r="K17" s="36">
        <v>152.912836</v>
      </c>
      <c r="L17" s="26">
        <f>(K17-I17)/H17*100</f>
        <v>101.649012</v>
      </c>
      <c r="M17" s="3" t="s">
        <v>21</v>
      </c>
      <c r="N17" s="31" t="s">
        <v>123</v>
      </c>
    </row>
    <row r="18" spans="1:14" ht="12.75" customHeight="1" x14ac:dyDescent="0.25">
      <c r="A18" s="82">
        <v>40416</v>
      </c>
      <c r="B18" s="97" t="s">
        <v>100</v>
      </c>
      <c r="C18" s="140" t="s">
        <v>424</v>
      </c>
      <c r="D18" s="3" t="s">
        <v>120</v>
      </c>
      <c r="E18" s="3" t="s">
        <v>6</v>
      </c>
      <c r="F18" s="29">
        <v>30</v>
      </c>
      <c r="G18" s="18">
        <v>5</v>
      </c>
      <c r="H18" s="27">
        <f>F18/G18</f>
        <v>6</v>
      </c>
      <c r="I18" s="103">
        <v>-3.1500000000000001E-4</v>
      </c>
      <c r="J18" s="109">
        <v>19000</v>
      </c>
      <c r="K18" s="71">
        <v>5.8033289999999997</v>
      </c>
      <c r="L18" s="26">
        <f>(K18-I18)/H18*100</f>
        <v>96.727399999999989</v>
      </c>
      <c r="M18" s="3" t="s">
        <v>21</v>
      </c>
      <c r="N18" s="31" t="s">
        <v>123</v>
      </c>
    </row>
    <row r="19" spans="1:14" ht="12.75" customHeight="1" x14ac:dyDescent="0.25">
      <c r="A19" s="82">
        <v>40416</v>
      </c>
      <c r="B19" s="97" t="s">
        <v>124</v>
      </c>
      <c r="C19" s="140" t="s">
        <v>424</v>
      </c>
      <c r="D19" s="3" t="s">
        <v>120</v>
      </c>
      <c r="E19" s="3" t="s">
        <v>6</v>
      </c>
      <c r="F19" s="29">
        <v>100</v>
      </c>
      <c r="G19" s="18">
        <v>5</v>
      </c>
      <c r="H19" s="27">
        <f>F19/G19</f>
        <v>20</v>
      </c>
      <c r="I19" s="103">
        <v>4.7800000000000002E-4</v>
      </c>
      <c r="J19" s="109">
        <v>41800</v>
      </c>
      <c r="K19" s="72">
        <v>19.094073000000002</v>
      </c>
      <c r="L19" s="26">
        <f>(K19-I19)/H19*100</f>
        <v>95.46797500000001</v>
      </c>
      <c r="M19" s="3" t="s">
        <v>21</v>
      </c>
      <c r="N19" s="31" t="s">
        <v>123</v>
      </c>
    </row>
    <row r="20" spans="1:14" ht="12.75" customHeight="1" x14ac:dyDescent="0.25">
      <c r="A20" s="19"/>
      <c r="B20" s="3"/>
      <c r="C20" s="87"/>
      <c r="D20" s="3"/>
      <c r="E20" s="3"/>
      <c r="F20" s="29"/>
      <c r="G20" s="18"/>
      <c r="H20" s="27"/>
      <c r="I20" s="35"/>
      <c r="J20" s="109"/>
      <c r="K20" s="72"/>
      <c r="L20" s="26"/>
      <c r="M20" s="3"/>
      <c r="N20" s="31"/>
    </row>
    <row r="21" spans="1:14" ht="12.75" customHeight="1" x14ac:dyDescent="0.25">
      <c r="A21" s="82">
        <v>40416</v>
      </c>
      <c r="B21" s="97" t="s">
        <v>131</v>
      </c>
      <c r="C21" s="140" t="s">
        <v>425</v>
      </c>
      <c r="D21" s="3" t="s">
        <v>120</v>
      </c>
      <c r="E21" s="3" t="s">
        <v>6</v>
      </c>
      <c r="F21" s="29">
        <v>100</v>
      </c>
      <c r="G21" s="18">
        <v>5</v>
      </c>
      <c r="H21" s="27">
        <f>F21/G21</f>
        <v>20</v>
      </c>
      <c r="I21" s="35">
        <v>2.4313000000000001E-2</v>
      </c>
      <c r="J21" s="109">
        <f>ABS(H21/I21)</f>
        <v>822.6051906387529</v>
      </c>
      <c r="K21" s="72">
        <v>19.279540999999998</v>
      </c>
      <c r="L21" s="26">
        <f>(K21-I21)/H21*100</f>
        <v>96.276139999999998</v>
      </c>
      <c r="M21" s="3" t="s">
        <v>21</v>
      </c>
      <c r="N21" s="31" t="s">
        <v>123</v>
      </c>
    </row>
    <row r="22" spans="1:14" ht="12.75" customHeight="1" x14ac:dyDescent="0.25">
      <c r="A22" s="82">
        <v>40416</v>
      </c>
      <c r="B22" s="3" t="s">
        <v>101</v>
      </c>
      <c r="C22" s="140" t="s">
        <v>425</v>
      </c>
      <c r="D22" s="3" t="s">
        <v>120</v>
      </c>
      <c r="E22" s="3" t="s">
        <v>6</v>
      </c>
      <c r="F22" s="29">
        <v>750</v>
      </c>
      <c r="G22" s="18">
        <v>5</v>
      </c>
      <c r="H22" s="26">
        <f>F22/G22</f>
        <v>150</v>
      </c>
      <c r="I22" s="14">
        <v>6.4194839999999997</v>
      </c>
      <c r="J22" s="109">
        <f>ABS(H22/I22)</f>
        <v>23.366364025519808</v>
      </c>
      <c r="K22" s="36">
        <v>149.79686100000001</v>
      </c>
      <c r="L22" s="26">
        <f>(K22-I22)/H22*100</f>
        <v>95.584918000000002</v>
      </c>
      <c r="M22" s="3" t="s">
        <v>21</v>
      </c>
      <c r="N22" s="31" t="s">
        <v>123</v>
      </c>
    </row>
    <row r="23" spans="1:14" ht="12.75" customHeight="1" x14ac:dyDescent="0.25">
      <c r="A23" s="82">
        <v>40416</v>
      </c>
      <c r="B23" s="3" t="s">
        <v>100</v>
      </c>
      <c r="C23" s="140" t="s">
        <v>425</v>
      </c>
      <c r="D23" s="3" t="s">
        <v>120</v>
      </c>
      <c r="E23" s="3" t="s">
        <v>6</v>
      </c>
      <c r="F23" s="29">
        <v>30</v>
      </c>
      <c r="G23" s="18">
        <v>5</v>
      </c>
      <c r="H23" s="27">
        <f>F23/G23</f>
        <v>6</v>
      </c>
      <c r="I23" s="103">
        <v>3.4600000000000001E-4</v>
      </c>
      <c r="J23" s="109">
        <v>17300</v>
      </c>
      <c r="K23" s="71">
        <v>5.8559409999999996</v>
      </c>
      <c r="L23" s="26">
        <f>(K23-I23)/H23*100</f>
        <v>97.593249999999983</v>
      </c>
      <c r="M23" s="3" t="s">
        <v>21</v>
      </c>
      <c r="N23" s="31" t="s">
        <v>123</v>
      </c>
    </row>
    <row r="24" spans="1:14" ht="12.75" customHeight="1" x14ac:dyDescent="0.25">
      <c r="A24" s="82">
        <v>40416</v>
      </c>
      <c r="B24" s="3" t="s">
        <v>124</v>
      </c>
      <c r="C24" s="140" t="s">
        <v>425</v>
      </c>
      <c r="D24" s="3" t="s">
        <v>120</v>
      </c>
      <c r="E24" s="3" t="s">
        <v>6</v>
      </c>
      <c r="F24" s="29">
        <v>100</v>
      </c>
      <c r="G24" s="18">
        <v>5</v>
      </c>
      <c r="H24" s="27">
        <f>F24/G24</f>
        <v>20</v>
      </c>
      <c r="I24" s="35">
        <v>1.7520000000000001E-3</v>
      </c>
      <c r="J24" s="109">
        <v>11400</v>
      </c>
      <c r="K24" s="72">
        <v>19.229106000000002</v>
      </c>
      <c r="L24" s="26">
        <f>(K24-I24)/H24*100</f>
        <v>96.136769999999999</v>
      </c>
      <c r="M24" s="3" t="s">
        <v>21</v>
      </c>
      <c r="N24" s="31" t="s">
        <v>123</v>
      </c>
    </row>
    <row r="25" spans="1:14" ht="12.75" customHeight="1" x14ac:dyDescent="0.25">
      <c r="A25" s="19"/>
      <c r="B25" s="3"/>
      <c r="C25" s="98"/>
      <c r="D25" s="3"/>
      <c r="E25" s="3"/>
      <c r="F25" s="29"/>
      <c r="G25" s="18"/>
      <c r="H25" s="27"/>
      <c r="I25" s="108"/>
      <c r="J25" s="109"/>
      <c r="K25" s="72"/>
      <c r="L25" s="26"/>
      <c r="M25" s="3"/>
      <c r="N25" s="31"/>
    </row>
    <row r="26" spans="1:14" ht="12.75" customHeight="1" x14ac:dyDescent="0.25">
      <c r="A26" s="82">
        <v>40416</v>
      </c>
      <c r="B26" s="97" t="s">
        <v>131</v>
      </c>
      <c r="C26" s="140" t="s">
        <v>426</v>
      </c>
      <c r="D26" s="3" t="s">
        <v>120</v>
      </c>
      <c r="E26" s="3" t="s">
        <v>6</v>
      </c>
      <c r="F26" s="29">
        <v>100</v>
      </c>
      <c r="G26" s="18">
        <v>5</v>
      </c>
      <c r="H26" s="27">
        <f>F26/G26</f>
        <v>20</v>
      </c>
      <c r="I26" s="35">
        <v>2.4136000000000001E-2</v>
      </c>
      <c r="J26" s="109">
        <f>ABS(H26/I26)</f>
        <v>828.63771958899565</v>
      </c>
      <c r="K26" s="72">
        <v>19.763210000000001</v>
      </c>
      <c r="L26" s="26">
        <f>(K26-I26)/H26*100</f>
        <v>98.695370000000011</v>
      </c>
      <c r="M26" s="3" t="s">
        <v>21</v>
      </c>
      <c r="N26" s="31" t="s">
        <v>123</v>
      </c>
    </row>
    <row r="27" spans="1:14" ht="12.75" customHeight="1" x14ac:dyDescent="0.25">
      <c r="A27" s="82">
        <v>40416</v>
      </c>
      <c r="B27" s="3" t="s">
        <v>101</v>
      </c>
      <c r="C27" s="140" t="s">
        <v>426</v>
      </c>
      <c r="D27" s="3" t="s">
        <v>120</v>
      </c>
      <c r="E27" s="3" t="s">
        <v>6</v>
      </c>
      <c r="F27" s="29">
        <v>750</v>
      </c>
      <c r="G27" s="18">
        <v>5</v>
      </c>
      <c r="H27" s="26">
        <f>F27/G27</f>
        <v>150</v>
      </c>
      <c r="I27" s="35">
        <v>9.7040000000000001E-2</v>
      </c>
      <c r="J27" s="109">
        <f>ABS(H27/I27)</f>
        <v>1545.7543281121186</v>
      </c>
      <c r="K27" s="36">
        <v>155.650037</v>
      </c>
      <c r="L27" s="26">
        <f>(K27-I27)/H27*100</f>
        <v>103.70199799999999</v>
      </c>
      <c r="M27" s="3" t="s">
        <v>21</v>
      </c>
      <c r="N27" s="31" t="s">
        <v>123</v>
      </c>
    </row>
    <row r="28" spans="1:14" ht="12.75" customHeight="1" x14ac:dyDescent="0.25">
      <c r="A28" s="82">
        <v>40416</v>
      </c>
      <c r="B28" s="3" t="s">
        <v>100</v>
      </c>
      <c r="C28" s="140" t="s">
        <v>426</v>
      </c>
      <c r="D28" s="3" t="s">
        <v>120</v>
      </c>
      <c r="E28" s="3" t="s">
        <v>6</v>
      </c>
      <c r="F28" s="29">
        <v>30</v>
      </c>
      <c r="G28" s="18">
        <v>5</v>
      </c>
      <c r="H28" s="27">
        <f>F28/G28</f>
        <v>6</v>
      </c>
      <c r="I28" s="103">
        <v>6.6256999999999996E-2</v>
      </c>
      <c r="J28" s="109">
        <f>ABS(H28/I28)</f>
        <v>90.556469505108893</v>
      </c>
      <c r="K28" s="71">
        <v>5.8459180000000002</v>
      </c>
      <c r="L28" s="26">
        <f>(K28-I28)/H28*100</f>
        <v>96.32768333333334</v>
      </c>
      <c r="M28" s="3" t="s">
        <v>21</v>
      </c>
      <c r="N28" s="31" t="s">
        <v>123</v>
      </c>
    </row>
    <row r="29" spans="1:14" ht="12.75" customHeight="1" x14ac:dyDescent="0.25">
      <c r="A29" s="82">
        <v>40416</v>
      </c>
      <c r="B29" s="3" t="s">
        <v>124</v>
      </c>
      <c r="C29" s="140" t="s">
        <v>426</v>
      </c>
      <c r="D29" s="3" t="s">
        <v>120</v>
      </c>
      <c r="E29" s="3" t="s">
        <v>6</v>
      </c>
      <c r="F29" s="29">
        <v>100</v>
      </c>
      <c r="G29" s="18">
        <v>5</v>
      </c>
      <c r="H29" s="27">
        <f>F29/G29</f>
        <v>20</v>
      </c>
      <c r="I29" s="103">
        <v>2.43E-4</v>
      </c>
      <c r="J29" s="109">
        <f>ABS(H29/I29)</f>
        <v>82304.526748971199</v>
      </c>
      <c r="K29" s="72">
        <v>19.153770000000002</v>
      </c>
      <c r="L29" s="26">
        <f>(K29-I29)/H29*100</f>
        <v>95.767635000000013</v>
      </c>
      <c r="M29" s="3" t="s">
        <v>21</v>
      </c>
      <c r="N29" s="31" t="s">
        <v>123</v>
      </c>
    </row>
    <row r="30" spans="1:14" ht="12.75" customHeight="1" x14ac:dyDescent="0.25">
      <c r="A30" s="19"/>
      <c r="B30" s="3"/>
      <c r="C30" s="87"/>
      <c r="D30" s="3"/>
      <c r="E30" s="3"/>
      <c r="F30" s="29"/>
      <c r="G30" s="18"/>
      <c r="H30" s="27"/>
      <c r="I30" s="108"/>
      <c r="J30" s="109"/>
      <c r="K30" s="72"/>
      <c r="L30" s="26"/>
      <c r="M30" s="3"/>
      <c r="N30" s="31"/>
    </row>
    <row r="31" spans="1:14" ht="12.75" customHeight="1" x14ac:dyDescent="0.25">
      <c r="A31" s="82">
        <v>40416</v>
      </c>
      <c r="B31" s="97" t="s">
        <v>131</v>
      </c>
      <c r="C31" s="140" t="s">
        <v>427</v>
      </c>
      <c r="D31" s="3" t="s">
        <v>120</v>
      </c>
      <c r="E31" s="3" t="s">
        <v>6</v>
      </c>
      <c r="F31" s="29">
        <v>100</v>
      </c>
      <c r="G31" s="18">
        <v>5</v>
      </c>
      <c r="H31" s="27">
        <f>F31/G31</f>
        <v>20</v>
      </c>
      <c r="I31" s="35">
        <v>2.6995000000000002E-2</v>
      </c>
      <c r="J31" s="109">
        <f>ABS(H31/I31)</f>
        <v>740.87794035932575</v>
      </c>
      <c r="K31" s="72">
        <v>19.930648999999999</v>
      </c>
      <c r="L31" s="26">
        <f>(K31-I31)/H31*100</f>
        <v>99.518270000000001</v>
      </c>
      <c r="M31" s="3" t="s">
        <v>21</v>
      </c>
      <c r="N31" s="31" t="s">
        <v>123</v>
      </c>
    </row>
    <row r="32" spans="1:14" ht="12.75" customHeight="1" x14ac:dyDescent="0.25">
      <c r="A32" s="82">
        <v>40416</v>
      </c>
      <c r="B32" s="3" t="s">
        <v>101</v>
      </c>
      <c r="C32" s="140" t="s">
        <v>427</v>
      </c>
      <c r="D32" s="3" t="s">
        <v>120</v>
      </c>
      <c r="E32" s="3" t="s">
        <v>6</v>
      </c>
      <c r="F32" s="29">
        <v>750</v>
      </c>
      <c r="G32" s="18">
        <v>5</v>
      </c>
      <c r="H32" s="26">
        <f>F32/G32</f>
        <v>150</v>
      </c>
      <c r="I32" s="14">
        <v>0.105069</v>
      </c>
      <c r="J32" s="109">
        <v>1430</v>
      </c>
      <c r="K32" s="36">
        <v>156.70602500000001</v>
      </c>
      <c r="L32" s="26">
        <f>(K32-I32)/H32*100</f>
        <v>104.40063733333335</v>
      </c>
      <c r="M32" s="3" t="s">
        <v>21</v>
      </c>
      <c r="N32" s="31" t="s">
        <v>123</v>
      </c>
    </row>
    <row r="33" spans="1:14" ht="12.75" customHeight="1" x14ac:dyDescent="0.25">
      <c r="A33" s="82">
        <v>40416</v>
      </c>
      <c r="B33" s="3" t="s">
        <v>100</v>
      </c>
      <c r="C33" s="140" t="s">
        <v>427</v>
      </c>
      <c r="D33" s="3" t="s">
        <v>120</v>
      </c>
      <c r="E33" s="3" t="s">
        <v>6</v>
      </c>
      <c r="F33" s="29">
        <v>30</v>
      </c>
      <c r="G33" s="18">
        <v>5</v>
      </c>
      <c r="H33" s="27">
        <f>F33/G33</f>
        <v>6</v>
      </c>
      <c r="I33" s="35">
        <v>9.6900000000000003E-4</v>
      </c>
      <c r="J33" s="109">
        <v>6190</v>
      </c>
      <c r="K33" s="71">
        <v>5.7971909999999998</v>
      </c>
      <c r="L33" s="26">
        <f>(K33-I33)/H33*100</f>
        <v>96.603699999999989</v>
      </c>
      <c r="M33" s="3" t="s">
        <v>21</v>
      </c>
      <c r="N33" s="31" t="s">
        <v>123</v>
      </c>
    </row>
    <row r="34" spans="1:14" ht="12.75" customHeight="1" x14ac:dyDescent="0.25">
      <c r="A34" s="82">
        <v>40416</v>
      </c>
      <c r="B34" s="3" t="s">
        <v>124</v>
      </c>
      <c r="C34" s="140" t="s">
        <v>427</v>
      </c>
      <c r="D34" s="3" t="s">
        <v>120</v>
      </c>
      <c r="E34" s="3" t="s">
        <v>6</v>
      </c>
      <c r="F34" s="29">
        <v>100</v>
      </c>
      <c r="G34" s="18">
        <v>5</v>
      </c>
      <c r="H34" s="27">
        <f>F34/G34</f>
        <v>20</v>
      </c>
      <c r="I34" s="14">
        <v>0.60789599999999999</v>
      </c>
      <c r="J34" s="109">
        <f>ABS(H34/I34)</f>
        <v>32.900364536039056</v>
      </c>
      <c r="K34" s="72">
        <v>19.650870999999999</v>
      </c>
      <c r="L34" s="26">
        <f>(K34-I34)/H34*100</f>
        <v>95.214874999999992</v>
      </c>
      <c r="M34" s="3" t="s">
        <v>21</v>
      </c>
      <c r="N34" s="31" t="s">
        <v>123</v>
      </c>
    </row>
    <row r="35" spans="1:14" ht="12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2.7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2.75" customHeight="1" x14ac:dyDescent="0.25">
      <c r="A37" s="13" t="s">
        <v>68</v>
      </c>
    </row>
    <row r="38" spans="1:14" ht="12.75" customHeight="1" x14ac:dyDescent="0.25">
      <c r="B38" s="37" t="s">
        <v>69</v>
      </c>
      <c r="C38" s="37"/>
    </row>
    <row r="39" spans="1:14" ht="12.75" customHeight="1" x14ac:dyDescent="0.25">
      <c r="A39" s="13" t="s">
        <v>90</v>
      </c>
    </row>
    <row r="40" spans="1:14" ht="12.75" customHeight="1" x14ac:dyDescent="0.25">
      <c r="A40" s="13" t="s">
        <v>93</v>
      </c>
    </row>
    <row r="41" spans="1:14" ht="12.75" customHeight="1" x14ac:dyDescent="0.25">
      <c r="A41" s="13" t="s">
        <v>113</v>
      </c>
    </row>
    <row r="42" spans="1:14" ht="15.75" customHeight="1" x14ac:dyDescent="0.25">
      <c r="A42" s="13" t="s">
        <v>114</v>
      </c>
    </row>
    <row r="43" spans="1:14" ht="15.75" customHeight="1" x14ac:dyDescent="0.25">
      <c r="A43" s="13" t="s">
        <v>115</v>
      </c>
    </row>
    <row r="44" spans="1:14" ht="16.5" customHeight="1" x14ac:dyDescent="0.25"/>
    <row r="45" spans="1:14" ht="17.25" customHeight="1" x14ac:dyDescent="0.25"/>
    <row r="46" spans="1:14" ht="17.25" customHeight="1" x14ac:dyDescent="0.25"/>
  </sheetData>
  <mergeCells count="1">
    <mergeCell ref="A1:N1"/>
  </mergeCells>
  <phoneticPr fontId="35" type="noConversion"/>
  <pageMargins left="0.57999999999999996" right="0.25" top="0.62" bottom="0.17" header="0.6" footer="0.21"/>
  <pageSetup firstPageNumber="49" orientation="landscape" useFirstPageNumber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2" sqref="A2"/>
    </sheetView>
  </sheetViews>
  <sheetFormatPr defaultRowHeight="12.5" x14ac:dyDescent="0.25"/>
  <cols>
    <col min="2" max="2" width="5.1796875" customWidth="1"/>
    <col min="3" max="3" width="16.26953125" customWidth="1"/>
    <col min="4" max="4" width="9" customWidth="1"/>
    <col min="5" max="5" width="8.26953125" customWidth="1"/>
    <col min="7" max="7" width="5.7265625" customWidth="1"/>
    <col min="9" max="9" width="15.453125" customWidth="1"/>
    <col min="10" max="10" width="10.54296875" customWidth="1"/>
    <col min="12" max="12" width="6.54296875" customWidth="1"/>
    <col min="13" max="13" width="7.26953125" customWidth="1"/>
    <col min="16" max="16" width="14.26953125" customWidth="1"/>
    <col min="17" max="17" width="12.7265625" customWidth="1"/>
    <col min="18" max="18" width="42.81640625" customWidth="1"/>
  </cols>
  <sheetData>
    <row r="1" spans="1:18" ht="15.75" customHeight="1" x14ac:dyDescent="0.35">
      <c r="A1" s="160" t="s">
        <v>618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P1" s="5"/>
      <c r="Q1" s="5"/>
      <c r="R1" s="5"/>
    </row>
    <row r="2" spans="1:18" ht="16.5" customHeight="1" x14ac:dyDescent="0.35">
      <c r="A2" s="2"/>
      <c r="C2" s="2"/>
      <c r="P2" s="5"/>
      <c r="Q2" s="5"/>
      <c r="R2" s="5"/>
    </row>
    <row r="3" spans="1:18" ht="19.5" customHeight="1" x14ac:dyDescent="0.25">
      <c r="D3" s="3" t="s">
        <v>0</v>
      </c>
      <c r="E3" s="3" t="s">
        <v>46</v>
      </c>
      <c r="F3" t="s">
        <v>63</v>
      </c>
      <c r="G3" s="3" t="s">
        <v>13</v>
      </c>
      <c r="H3" s="3" t="s">
        <v>64</v>
      </c>
      <c r="I3" s="3" t="s">
        <v>65</v>
      </c>
      <c r="J3" s="3" t="s">
        <v>117</v>
      </c>
      <c r="K3" s="3" t="s">
        <v>66</v>
      </c>
      <c r="L3" s="3" t="s">
        <v>3</v>
      </c>
      <c r="N3" s="3" t="s">
        <v>0</v>
      </c>
      <c r="P3" s="5"/>
      <c r="Q3" s="5"/>
      <c r="R3" s="5"/>
    </row>
    <row r="4" spans="1:18" ht="14.5" x14ac:dyDescent="0.25">
      <c r="A4" s="16" t="s">
        <v>18</v>
      </c>
      <c r="B4" s="16" t="s">
        <v>9</v>
      </c>
      <c r="C4" s="16" t="s">
        <v>67</v>
      </c>
      <c r="D4" s="16" t="s">
        <v>10</v>
      </c>
      <c r="E4" s="16" t="s">
        <v>11</v>
      </c>
      <c r="F4" s="16" t="s">
        <v>91</v>
      </c>
      <c r="G4" s="16" t="s">
        <v>89</v>
      </c>
      <c r="H4" s="16" t="s">
        <v>12</v>
      </c>
      <c r="I4" s="16" t="s">
        <v>12</v>
      </c>
      <c r="J4" s="16" t="s">
        <v>118</v>
      </c>
      <c r="K4" s="16" t="s">
        <v>12</v>
      </c>
      <c r="L4" s="16" t="s">
        <v>116</v>
      </c>
      <c r="M4" s="16" t="s">
        <v>16</v>
      </c>
      <c r="N4" s="16" t="s">
        <v>52</v>
      </c>
      <c r="P4" s="5"/>
      <c r="Q4" s="5"/>
      <c r="R4" s="5"/>
    </row>
    <row r="5" spans="1:1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5"/>
      <c r="Q5" s="5"/>
      <c r="R5" s="5"/>
    </row>
    <row r="6" spans="1:18" ht="12.75" customHeight="1" x14ac:dyDescent="0.25">
      <c r="A6" s="19">
        <v>40428</v>
      </c>
      <c r="B6" s="3" t="s">
        <v>131</v>
      </c>
      <c r="C6" s="140" t="s">
        <v>432</v>
      </c>
      <c r="D6" s="3" t="s">
        <v>120</v>
      </c>
      <c r="E6" s="3" t="s">
        <v>6</v>
      </c>
      <c r="F6" s="29">
        <v>100</v>
      </c>
      <c r="G6" s="18">
        <v>5</v>
      </c>
      <c r="H6" s="27">
        <f>F6/G6</f>
        <v>20</v>
      </c>
      <c r="I6" s="14">
        <v>0.28971599999999997</v>
      </c>
      <c r="J6" s="109">
        <f>ABS(H6/I6)</f>
        <v>69.033122091979735</v>
      </c>
      <c r="K6" s="72">
        <v>20.121030999999999</v>
      </c>
      <c r="L6" s="26">
        <f>(K6-I6)/H6*100</f>
        <v>99.156575000000004</v>
      </c>
      <c r="M6" s="3" t="s">
        <v>21</v>
      </c>
      <c r="N6" s="31" t="s">
        <v>123</v>
      </c>
    </row>
    <row r="7" spans="1:18" ht="12.75" customHeight="1" x14ac:dyDescent="0.25">
      <c r="A7" s="19">
        <v>40428</v>
      </c>
      <c r="B7" s="97" t="s">
        <v>101</v>
      </c>
      <c r="C7" s="140" t="s">
        <v>432</v>
      </c>
      <c r="D7" s="3" t="s">
        <v>120</v>
      </c>
      <c r="E7" s="3" t="s">
        <v>6</v>
      </c>
      <c r="F7" s="29">
        <v>750</v>
      </c>
      <c r="G7" s="18">
        <v>5</v>
      </c>
      <c r="H7" s="27">
        <f>F7/G7</f>
        <v>150</v>
      </c>
      <c r="I7" s="14">
        <v>0.21856700000000001</v>
      </c>
      <c r="J7" s="109">
        <f>ABS(H7/I7)</f>
        <v>686.28841499402927</v>
      </c>
      <c r="K7" s="72">
        <v>155.15007900000001</v>
      </c>
      <c r="L7" s="26">
        <f>(K7-I7)/H7*100</f>
        <v>103.28767466666666</v>
      </c>
      <c r="M7" s="3" t="s">
        <v>21</v>
      </c>
      <c r="N7" s="31" t="s">
        <v>123</v>
      </c>
    </row>
    <row r="8" spans="1:18" ht="12.75" customHeight="1" x14ac:dyDescent="0.25">
      <c r="A8" s="19">
        <v>40428</v>
      </c>
      <c r="B8" s="97" t="s">
        <v>100</v>
      </c>
      <c r="C8" s="140" t="s">
        <v>432</v>
      </c>
      <c r="D8" s="3" t="s">
        <v>120</v>
      </c>
      <c r="E8" s="3" t="s">
        <v>6</v>
      </c>
      <c r="F8" s="29">
        <v>30</v>
      </c>
      <c r="G8" s="18">
        <v>5</v>
      </c>
      <c r="H8" s="27">
        <f>F8/G8</f>
        <v>6</v>
      </c>
      <c r="I8" s="35">
        <v>1.0679999999999999E-3</v>
      </c>
      <c r="J8" s="109">
        <v>5620</v>
      </c>
      <c r="K8" s="71">
        <v>6.1064499999999997</v>
      </c>
      <c r="L8" s="26">
        <f>(K8-I8)/H8*100</f>
        <v>101.75636666666665</v>
      </c>
      <c r="M8" s="3" t="s">
        <v>21</v>
      </c>
      <c r="N8" s="31" t="s">
        <v>123</v>
      </c>
    </row>
    <row r="9" spans="1:18" ht="12.75" customHeight="1" x14ac:dyDescent="0.25">
      <c r="A9" s="19">
        <v>40428</v>
      </c>
      <c r="B9" s="97" t="s">
        <v>124</v>
      </c>
      <c r="C9" s="140" t="s">
        <v>432</v>
      </c>
      <c r="D9" s="3" t="s">
        <v>120</v>
      </c>
      <c r="E9" s="3" t="s">
        <v>6</v>
      </c>
      <c r="F9" s="29">
        <v>100</v>
      </c>
      <c r="G9" s="18">
        <v>5</v>
      </c>
      <c r="H9" s="27">
        <f>F9/G9</f>
        <v>20</v>
      </c>
      <c r="I9" s="35">
        <v>3.852E-3</v>
      </c>
      <c r="J9" s="109">
        <v>5190</v>
      </c>
      <c r="K9" s="72">
        <v>20.068225000000002</v>
      </c>
      <c r="L9" s="26">
        <f>(K9-I9)/H9*100</f>
        <v>100.32186500000002</v>
      </c>
      <c r="M9" s="3" t="s">
        <v>21</v>
      </c>
      <c r="N9" s="31" t="s">
        <v>123</v>
      </c>
    </row>
    <row r="10" spans="1:18" ht="12.75" customHeight="1" x14ac:dyDescent="0.25">
      <c r="A10" s="19"/>
      <c r="B10" s="3"/>
      <c r="C10" s="87"/>
      <c r="D10" s="3"/>
      <c r="E10" s="3"/>
      <c r="F10" s="29"/>
      <c r="G10" s="18"/>
      <c r="H10" s="27"/>
      <c r="I10" s="35"/>
      <c r="J10" s="109"/>
      <c r="K10" s="72"/>
      <c r="L10" s="26"/>
      <c r="M10" s="3"/>
      <c r="N10" s="31"/>
    </row>
    <row r="11" spans="1:18" ht="12.75" customHeight="1" x14ac:dyDescent="0.25">
      <c r="A11" s="19">
        <v>40428</v>
      </c>
      <c r="B11" s="97" t="s">
        <v>131</v>
      </c>
      <c r="C11" s="140" t="s">
        <v>433</v>
      </c>
      <c r="D11" s="3" t="s">
        <v>120</v>
      </c>
      <c r="E11" s="3" t="s">
        <v>6</v>
      </c>
      <c r="F11" s="29">
        <v>100</v>
      </c>
      <c r="G11" s="18">
        <v>5</v>
      </c>
      <c r="H11" s="27">
        <f>F11/G11</f>
        <v>20</v>
      </c>
      <c r="I11" s="35">
        <v>1.9033999999999999E-2</v>
      </c>
      <c r="J11" s="109">
        <v>1050</v>
      </c>
      <c r="K11" s="72">
        <v>19.967704000000001</v>
      </c>
      <c r="L11" s="26">
        <f>(K11-I11)/H11*100</f>
        <v>99.743349999999992</v>
      </c>
      <c r="M11" s="3" t="s">
        <v>21</v>
      </c>
      <c r="N11" s="31" t="s">
        <v>123</v>
      </c>
    </row>
    <row r="12" spans="1:18" ht="12.75" customHeight="1" x14ac:dyDescent="0.25">
      <c r="A12" s="19">
        <v>40428</v>
      </c>
      <c r="B12" s="3" t="s">
        <v>101</v>
      </c>
      <c r="C12" s="140" t="s">
        <v>433</v>
      </c>
      <c r="D12" s="3" t="s">
        <v>120</v>
      </c>
      <c r="E12" s="3" t="s">
        <v>6</v>
      </c>
      <c r="F12" s="29">
        <v>750</v>
      </c>
      <c r="G12" s="18">
        <v>5</v>
      </c>
      <c r="H12" s="26">
        <f>F12/G12</f>
        <v>150</v>
      </c>
      <c r="I12" s="7">
        <v>13.144633000000001</v>
      </c>
      <c r="J12" s="109">
        <f t="shared" ref="J12:J33" si="0">ABS(H12/I12)</f>
        <v>11.411501561131452</v>
      </c>
      <c r="K12" s="36">
        <v>169.24661699999999</v>
      </c>
      <c r="L12" s="26">
        <f>(K12-I12)/H12*100</f>
        <v>104.06798933333332</v>
      </c>
      <c r="M12" s="3" t="s">
        <v>21</v>
      </c>
      <c r="N12" s="31" t="s">
        <v>123</v>
      </c>
    </row>
    <row r="13" spans="1:18" ht="12.75" customHeight="1" x14ac:dyDescent="0.25">
      <c r="A13" s="19">
        <v>40428</v>
      </c>
      <c r="B13" s="3" t="s">
        <v>100</v>
      </c>
      <c r="C13" s="140" t="s">
        <v>433</v>
      </c>
      <c r="D13" s="3" t="s">
        <v>120</v>
      </c>
      <c r="E13" s="3" t="s">
        <v>6</v>
      </c>
      <c r="F13" s="29">
        <v>30</v>
      </c>
      <c r="G13" s="18">
        <v>5</v>
      </c>
      <c r="H13" s="27">
        <f>F13/G13</f>
        <v>6</v>
      </c>
      <c r="I13" s="35">
        <v>1.073E-3</v>
      </c>
      <c r="J13" s="109">
        <v>5590</v>
      </c>
      <c r="K13" s="71">
        <v>6.0480989999999997</v>
      </c>
      <c r="L13" s="26">
        <f>(K13-I13)/H13*100</f>
        <v>100.78376666666666</v>
      </c>
      <c r="M13" s="3" t="s">
        <v>21</v>
      </c>
      <c r="N13" s="31" t="s">
        <v>123</v>
      </c>
    </row>
    <row r="14" spans="1:18" ht="12.75" customHeight="1" x14ac:dyDescent="0.25">
      <c r="A14" s="19">
        <v>40428</v>
      </c>
      <c r="B14" s="3" t="s">
        <v>124</v>
      </c>
      <c r="C14" s="140" t="s">
        <v>433</v>
      </c>
      <c r="D14" s="3" t="s">
        <v>120</v>
      </c>
      <c r="E14" s="3" t="s">
        <v>6</v>
      </c>
      <c r="F14" s="29">
        <v>100</v>
      </c>
      <c r="G14" s="18">
        <v>5</v>
      </c>
      <c r="H14" s="27">
        <f>F14/G14</f>
        <v>20</v>
      </c>
      <c r="I14" s="35">
        <v>9.7199999999999999E-4</v>
      </c>
      <c r="J14" s="109">
        <v>20600</v>
      </c>
      <c r="K14" s="72">
        <v>19.793883999999998</v>
      </c>
      <c r="L14" s="26">
        <f>(K14-I14)/H14*100</f>
        <v>98.964559999999992</v>
      </c>
      <c r="M14" s="3" t="s">
        <v>21</v>
      </c>
      <c r="N14" s="31" t="s">
        <v>123</v>
      </c>
    </row>
    <row r="15" spans="1:18" ht="12.75" customHeight="1" x14ac:dyDescent="0.25">
      <c r="A15" s="19"/>
      <c r="B15" s="3"/>
      <c r="C15" s="98"/>
      <c r="D15" s="3"/>
      <c r="E15" s="3"/>
      <c r="F15" s="29"/>
      <c r="G15" s="18"/>
      <c r="H15" s="27"/>
      <c r="I15" s="108"/>
      <c r="J15" s="109"/>
      <c r="K15" s="72"/>
      <c r="L15" s="26"/>
      <c r="M15" s="3"/>
      <c r="N15" s="31"/>
    </row>
    <row r="16" spans="1:18" ht="12.75" customHeight="1" x14ac:dyDescent="0.25">
      <c r="A16" s="19">
        <v>40428</v>
      </c>
      <c r="B16" s="3" t="s">
        <v>131</v>
      </c>
      <c r="C16" s="140" t="s">
        <v>434</v>
      </c>
      <c r="D16" s="3" t="s">
        <v>120</v>
      </c>
      <c r="E16" s="3" t="s">
        <v>6</v>
      </c>
      <c r="F16" s="29">
        <v>100</v>
      </c>
      <c r="G16" s="18">
        <v>5</v>
      </c>
      <c r="H16" s="27">
        <f>F16/G16</f>
        <v>20</v>
      </c>
      <c r="I16" s="35">
        <v>3.3346000000000001E-2</v>
      </c>
      <c r="J16" s="109">
        <f t="shared" si="0"/>
        <v>599.77208660708925</v>
      </c>
      <c r="K16" s="72">
        <v>19.615776</v>
      </c>
      <c r="L16" s="26">
        <f>(K16-I16)/H16*100</f>
        <v>97.912149999999997</v>
      </c>
      <c r="M16" s="3" t="s">
        <v>21</v>
      </c>
      <c r="N16" s="31" t="s">
        <v>123</v>
      </c>
    </row>
    <row r="17" spans="1:14" ht="12.75" customHeight="1" x14ac:dyDescent="0.25">
      <c r="A17" s="19">
        <v>40428</v>
      </c>
      <c r="B17" s="97" t="s">
        <v>101</v>
      </c>
      <c r="C17" s="140" t="s">
        <v>434</v>
      </c>
      <c r="D17" s="3" t="s">
        <v>120</v>
      </c>
      <c r="E17" s="3" t="s">
        <v>6</v>
      </c>
      <c r="F17" s="29">
        <v>750</v>
      </c>
      <c r="G17" s="18">
        <v>5</v>
      </c>
      <c r="H17" s="27">
        <f>F17/G17</f>
        <v>150</v>
      </c>
      <c r="I17" s="14">
        <v>0.226128</v>
      </c>
      <c r="J17" s="109">
        <f t="shared" si="0"/>
        <v>663.34111653576736</v>
      </c>
      <c r="K17" s="36">
        <v>154.45342500000001</v>
      </c>
      <c r="L17" s="26">
        <f>(K17-I17)/H17*100</f>
        <v>102.81819800000001</v>
      </c>
      <c r="M17" s="3" t="s">
        <v>21</v>
      </c>
      <c r="N17" s="31" t="s">
        <v>123</v>
      </c>
    </row>
    <row r="18" spans="1:14" ht="12.75" customHeight="1" x14ac:dyDescent="0.25">
      <c r="A18" s="19">
        <v>40428</v>
      </c>
      <c r="B18" s="97" t="s">
        <v>100</v>
      </c>
      <c r="C18" s="140" t="s">
        <v>434</v>
      </c>
      <c r="D18" s="3" t="s">
        <v>120</v>
      </c>
      <c r="E18" s="3" t="s">
        <v>6</v>
      </c>
      <c r="F18" s="29">
        <v>30</v>
      </c>
      <c r="G18" s="18">
        <v>5</v>
      </c>
      <c r="H18" s="27">
        <f>F18/G18</f>
        <v>6</v>
      </c>
      <c r="I18" s="35">
        <v>6.9452E-2</v>
      </c>
      <c r="J18" s="109">
        <f t="shared" si="0"/>
        <v>86.390600702643553</v>
      </c>
      <c r="K18" s="71">
        <v>5.9375090000000004</v>
      </c>
      <c r="L18" s="26">
        <f>(K18-I18)/H18*100</f>
        <v>97.800950000000014</v>
      </c>
      <c r="M18" s="3" t="s">
        <v>21</v>
      </c>
      <c r="N18" s="31" t="s">
        <v>123</v>
      </c>
    </row>
    <row r="19" spans="1:14" ht="12.75" customHeight="1" x14ac:dyDescent="0.25">
      <c r="A19" s="19">
        <v>40428</v>
      </c>
      <c r="B19" s="97" t="s">
        <v>124</v>
      </c>
      <c r="C19" s="140" t="s">
        <v>434</v>
      </c>
      <c r="D19" s="3" t="s">
        <v>120</v>
      </c>
      <c r="E19" s="3" t="s">
        <v>6</v>
      </c>
      <c r="F19" s="29">
        <v>100</v>
      </c>
      <c r="G19" s="18">
        <v>5</v>
      </c>
      <c r="H19" s="27">
        <f>F19/G19</f>
        <v>20</v>
      </c>
      <c r="I19" s="35">
        <v>1.8879999999999999E-3</v>
      </c>
      <c r="J19" s="109">
        <v>10600</v>
      </c>
      <c r="K19" s="72">
        <v>19.394798000000002</v>
      </c>
      <c r="L19" s="26">
        <f>(K19-I19)/H19*100</f>
        <v>96.964550000000003</v>
      </c>
      <c r="M19" s="3" t="s">
        <v>21</v>
      </c>
      <c r="N19" s="31" t="s">
        <v>123</v>
      </c>
    </row>
    <row r="20" spans="1:14" ht="12.75" customHeight="1" x14ac:dyDescent="0.25">
      <c r="A20" s="19"/>
      <c r="B20" s="3"/>
      <c r="C20" s="87"/>
      <c r="D20" s="3"/>
      <c r="E20" s="3"/>
      <c r="F20" s="29"/>
      <c r="G20" s="18"/>
      <c r="H20" s="27"/>
      <c r="I20" s="35"/>
      <c r="J20" s="109"/>
      <c r="K20" s="72"/>
      <c r="L20" s="26"/>
      <c r="M20" s="3"/>
      <c r="N20" s="31"/>
    </row>
    <row r="21" spans="1:14" ht="12.75" customHeight="1" x14ac:dyDescent="0.25">
      <c r="A21" s="19">
        <v>40428</v>
      </c>
      <c r="B21" s="97" t="s">
        <v>131</v>
      </c>
      <c r="C21" s="140" t="s">
        <v>435</v>
      </c>
      <c r="D21" s="3" t="s">
        <v>120</v>
      </c>
      <c r="E21" s="3" t="s">
        <v>6</v>
      </c>
      <c r="F21" s="29">
        <v>100</v>
      </c>
      <c r="G21" s="18">
        <v>5</v>
      </c>
      <c r="H21" s="27">
        <f>F21/G21</f>
        <v>20</v>
      </c>
      <c r="I21" s="35">
        <v>3.2364999999999998E-2</v>
      </c>
      <c r="J21" s="109">
        <f t="shared" si="0"/>
        <v>617.9514908079716</v>
      </c>
      <c r="K21" s="72">
        <v>19.330946999999998</v>
      </c>
      <c r="L21" s="26">
        <f>(K21-I21)/H21*100</f>
        <v>96.492909999999995</v>
      </c>
      <c r="M21" s="3" t="s">
        <v>21</v>
      </c>
      <c r="N21" s="31" t="s">
        <v>123</v>
      </c>
    </row>
    <row r="22" spans="1:14" ht="12.75" customHeight="1" x14ac:dyDescent="0.25">
      <c r="A22" s="19">
        <v>40428</v>
      </c>
      <c r="B22" s="3" t="s">
        <v>101</v>
      </c>
      <c r="C22" s="140" t="s">
        <v>435</v>
      </c>
      <c r="D22" s="3" t="s">
        <v>120</v>
      </c>
      <c r="E22" s="3" t="s">
        <v>6</v>
      </c>
      <c r="F22" s="29">
        <v>750</v>
      </c>
      <c r="G22" s="18">
        <v>5</v>
      </c>
      <c r="H22" s="26">
        <f>F22/G22</f>
        <v>150</v>
      </c>
      <c r="I22" s="14">
        <v>0.28278199999999998</v>
      </c>
      <c r="J22" s="109">
        <f t="shared" si="0"/>
        <v>530.44394622005643</v>
      </c>
      <c r="K22" s="36">
        <v>151.97387800000001</v>
      </c>
      <c r="L22" s="26">
        <f>(K22-I22)/H22*100</f>
        <v>101.12739733333333</v>
      </c>
      <c r="M22" s="3" t="s">
        <v>21</v>
      </c>
      <c r="N22" s="31" t="s">
        <v>123</v>
      </c>
    </row>
    <row r="23" spans="1:14" ht="12.75" customHeight="1" x14ac:dyDescent="0.25">
      <c r="A23" s="19">
        <v>40428</v>
      </c>
      <c r="B23" s="3" t="s">
        <v>100</v>
      </c>
      <c r="C23" s="140" t="s">
        <v>435</v>
      </c>
      <c r="D23" s="3" t="s">
        <v>120</v>
      </c>
      <c r="E23" s="3" t="s">
        <v>6</v>
      </c>
      <c r="F23" s="29">
        <v>30</v>
      </c>
      <c r="G23" s="18">
        <v>5</v>
      </c>
      <c r="H23" s="27">
        <f>F23/G23</f>
        <v>6</v>
      </c>
      <c r="I23" s="35">
        <v>2.3010000000000001E-3</v>
      </c>
      <c r="J23" s="109">
        <v>2610</v>
      </c>
      <c r="K23" s="71">
        <v>5.8384029999999996</v>
      </c>
      <c r="L23" s="26">
        <f>(K23-I23)/H23*100</f>
        <v>97.268366666666665</v>
      </c>
      <c r="M23" s="3" t="s">
        <v>21</v>
      </c>
      <c r="N23" s="31" t="s">
        <v>123</v>
      </c>
    </row>
    <row r="24" spans="1:14" ht="12.75" customHeight="1" x14ac:dyDescent="0.25">
      <c r="A24" s="19">
        <v>40428</v>
      </c>
      <c r="B24" s="3" t="s">
        <v>124</v>
      </c>
      <c r="C24" s="140" t="s">
        <v>435</v>
      </c>
      <c r="D24" s="3" t="s">
        <v>120</v>
      </c>
      <c r="E24" s="3" t="s">
        <v>6</v>
      </c>
      <c r="F24" s="29">
        <v>100</v>
      </c>
      <c r="G24" s="18">
        <v>5</v>
      </c>
      <c r="H24" s="27">
        <f>F24/G24</f>
        <v>20</v>
      </c>
      <c r="I24" s="35">
        <v>0.33252300000000001</v>
      </c>
      <c r="J24" s="109">
        <f t="shared" si="0"/>
        <v>60.146215449758358</v>
      </c>
      <c r="K24" s="72">
        <v>19.754200000000001</v>
      </c>
      <c r="L24" s="26">
        <f>(K24-I24)/H24*100</f>
        <v>97.108385000000013</v>
      </c>
      <c r="M24" s="3" t="s">
        <v>21</v>
      </c>
      <c r="N24" s="31" t="s">
        <v>123</v>
      </c>
    </row>
    <row r="25" spans="1:14" ht="12.75" customHeight="1" x14ac:dyDescent="0.25">
      <c r="A25" s="19"/>
      <c r="B25" s="3"/>
      <c r="C25" s="98"/>
      <c r="D25" s="3"/>
      <c r="E25" s="3"/>
      <c r="F25" s="29"/>
      <c r="G25" s="18"/>
      <c r="H25" s="27"/>
      <c r="I25" s="108"/>
      <c r="J25" s="109"/>
      <c r="K25" s="72"/>
      <c r="L25" s="26"/>
      <c r="M25" s="3"/>
      <c r="N25" s="31"/>
    </row>
    <row r="26" spans="1:14" ht="12.75" customHeight="1" x14ac:dyDescent="0.25">
      <c r="A26" s="82">
        <v>40431</v>
      </c>
      <c r="B26" s="97" t="s">
        <v>131</v>
      </c>
      <c r="C26" s="140" t="s">
        <v>476</v>
      </c>
      <c r="D26" s="3" t="s">
        <v>120</v>
      </c>
      <c r="E26" s="3" t="s">
        <v>6</v>
      </c>
      <c r="F26" s="29">
        <v>100</v>
      </c>
      <c r="G26" s="18">
        <v>5</v>
      </c>
      <c r="H26" s="27">
        <f>F26/G26</f>
        <v>20</v>
      </c>
      <c r="I26" s="35">
        <v>6.8439E-2</v>
      </c>
      <c r="J26" s="109">
        <f t="shared" si="0"/>
        <v>292.23103785853095</v>
      </c>
      <c r="K26" s="72">
        <v>19.560428999999999</v>
      </c>
      <c r="L26" s="26">
        <f>(K26-I26)/H26*100</f>
        <v>97.459949999999978</v>
      </c>
      <c r="M26" s="3" t="s">
        <v>21</v>
      </c>
      <c r="N26" s="31" t="s">
        <v>123</v>
      </c>
    </row>
    <row r="27" spans="1:14" ht="12.75" customHeight="1" x14ac:dyDescent="0.25">
      <c r="A27" s="82">
        <v>40431</v>
      </c>
      <c r="B27" s="3" t="s">
        <v>101</v>
      </c>
      <c r="C27" s="140" t="s">
        <v>476</v>
      </c>
      <c r="D27" s="3" t="s">
        <v>120</v>
      </c>
      <c r="E27" s="3" t="s">
        <v>6</v>
      </c>
      <c r="F27" s="29">
        <v>750</v>
      </c>
      <c r="G27" s="18">
        <v>5</v>
      </c>
      <c r="H27" s="26">
        <f>F27/G27</f>
        <v>150</v>
      </c>
      <c r="I27" s="35">
        <v>0.13353899999999999</v>
      </c>
      <c r="J27" s="109">
        <v>1120</v>
      </c>
      <c r="K27" s="36">
        <v>150.98351299999999</v>
      </c>
      <c r="L27" s="26">
        <f>(K27-I27)/H27*100</f>
        <v>100.56664933333333</v>
      </c>
      <c r="M27" s="3" t="s">
        <v>21</v>
      </c>
      <c r="N27" s="31" t="s">
        <v>123</v>
      </c>
    </row>
    <row r="28" spans="1:14" ht="12.75" customHeight="1" x14ac:dyDescent="0.25">
      <c r="A28" s="82">
        <v>40431</v>
      </c>
      <c r="B28" s="3" t="s">
        <v>100</v>
      </c>
      <c r="C28" s="140" t="s">
        <v>476</v>
      </c>
      <c r="D28" s="3" t="s">
        <v>120</v>
      </c>
      <c r="E28" s="3" t="s">
        <v>6</v>
      </c>
      <c r="F28" s="29">
        <v>30</v>
      </c>
      <c r="G28" s="18">
        <v>5</v>
      </c>
      <c r="H28" s="27">
        <f>F28/G28</f>
        <v>6</v>
      </c>
      <c r="I28" s="35">
        <v>7.0301000000000002E-2</v>
      </c>
      <c r="J28" s="109">
        <f t="shared" si="0"/>
        <v>85.347292357149968</v>
      </c>
      <c r="K28" s="71">
        <v>5.8818080000000004</v>
      </c>
      <c r="L28" s="26">
        <f>(K28-I28)/H28*100</f>
        <v>96.858450000000005</v>
      </c>
      <c r="M28" s="3" t="s">
        <v>21</v>
      </c>
      <c r="N28" s="31" t="s">
        <v>123</v>
      </c>
    </row>
    <row r="29" spans="1:14" ht="12.75" customHeight="1" x14ac:dyDescent="0.25">
      <c r="A29" s="82">
        <v>40431</v>
      </c>
      <c r="B29" s="3" t="s">
        <v>124</v>
      </c>
      <c r="C29" s="140" t="s">
        <v>476</v>
      </c>
      <c r="D29" s="3" t="s">
        <v>120</v>
      </c>
      <c r="E29" s="3" t="s">
        <v>6</v>
      </c>
      <c r="F29" s="29">
        <v>100</v>
      </c>
      <c r="G29" s="18">
        <v>5</v>
      </c>
      <c r="H29" s="27">
        <f>F29/G29</f>
        <v>20</v>
      </c>
      <c r="I29" s="35">
        <v>1.2930000000000001E-3</v>
      </c>
      <c r="J29" s="109">
        <v>15500</v>
      </c>
      <c r="K29" s="72">
        <v>19.503776999999999</v>
      </c>
      <c r="L29" s="26">
        <f>(K29-I29)/H29*100</f>
        <v>97.512420000000006</v>
      </c>
      <c r="M29" s="3" t="s">
        <v>21</v>
      </c>
      <c r="N29" s="31" t="s">
        <v>123</v>
      </c>
    </row>
    <row r="30" spans="1:14" ht="12.75" customHeight="1" x14ac:dyDescent="0.25">
      <c r="A30" s="19"/>
      <c r="B30" s="3"/>
      <c r="C30" s="87"/>
      <c r="D30" s="3"/>
      <c r="E30" s="3"/>
      <c r="F30" s="29"/>
      <c r="G30" s="18"/>
      <c r="H30" s="27"/>
      <c r="I30" s="108"/>
      <c r="J30" s="109"/>
      <c r="K30" s="72"/>
      <c r="L30" s="26"/>
      <c r="M30" s="3"/>
      <c r="N30" s="31"/>
    </row>
    <row r="31" spans="1:14" ht="12.75" customHeight="1" x14ac:dyDescent="0.25">
      <c r="A31" s="82">
        <v>40431</v>
      </c>
      <c r="B31" s="97" t="s">
        <v>131</v>
      </c>
      <c r="C31" s="140" t="s">
        <v>477</v>
      </c>
      <c r="D31" s="3" t="s">
        <v>120</v>
      </c>
      <c r="E31" s="3" t="s">
        <v>6</v>
      </c>
      <c r="F31" s="29">
        <v>100</v>
      </c>
      <c r="G31" s="18">
        <v>5</v>
      </c>
      <c r="H31" s="27">
        <f>F31/G31</f>
        <v>20</v>
      </c>
      <c r="I31" s="35">
        <v>5.1929000000000003E-2</v>
      </c>
      <c r="J31" s="109">
        <f t="shared" si="0"/>
        <v>385.14125055364053</v>
      </c>
      <c r="K31" s="72">
        <v>19.284604000000002</v>
      </c>
      <c r="L31" s="26">
        <f>(K31-I31)/H31*100</f>
        <v>96.163375000000002</v>
      </c>
      <c r="M31" s="3" t="s">
        <v>21</v>
      </c>
      <c r="N31" s="31" t="s">
        <v>123</v>
      </c>
    </row>
    <row r="32" spans="1:14" ht="12.75" customHeight="1" x14ac:dyDescent="0.25">
      <c r="A32" s="82">
        <v>40431</v>
      </c>
      <c r="B32" s="3" t="s">
        <v>101</v>
      </c>
      <c r="C32" s="140" t="s">
        <v>477</v>
      </c>
      <c r="D32" s="3" t="s">
        <v>120</v>
      </c>
      <c r="E32" s="3" t="s">
        <v>6</v>
      </c>
      <c r="F32" s="29">
        <v>750</v>
      </c>
      <c r="G32" s="18">
        <v>5</v>
      </c>
      <c r="H32" s="26">
        <f>F32/G32</f>
        <v>150</v>
      </c>
      <c r="I32" s="14">
        <v>0.19641</v>
      </c>
      <c r="J32" s="109">
        <f t="shared" si="0"/>
        <v>763.70856881014208</v>
      </c>
      <c r="K32" s="36">
        <v>147.91930199999999</v>
      </c>
      <c r="L32" s="26">
        <f>(K32-I32)/H32*100</f>
        <v>98.481927999999996</v>
      </c>
      <c r="M32" s="3" t="s">
        <v>21</v>
      </c>
      <c r="N32" s="31" t="s">
        <v>123</v>
      </c>
    </row>
    <row r="33" spans="1:14" ht="12.75" customHeight="1" x14ac:dyDescent="0.25">
      <c r="A33" s="82">
        <v>40431</v>
      </c>
      <c r="B33" s="3" t="s">
        <v>100</v>
      </c>
      <c r="C33" s="140" t="s">
        <v>477</v>
      </c>
      <c r="D33" s="3" t="s">
        <v>120</v>
      </c>
      <c r="E33" s="3" t="s">
        <v>6</v>
      </c>
      <c r="F33" s="29">
        <v>30</v>
      </c>
      <c r="G33" s="18">
        <v>5</v>
      </c>
      <c r="H33" s="27">
        <f>F33/G33</f>
        <v>6</v>
      </c>
      <c r="I33" s="35">
        <v>1.467E-3</v>
      </c>
      <c r="J33" s="109">
        <f t="shared" si="0"/>
        <v>4089.9795501022495</v>
      </c>
      <c r="K33" s="71">
        <v>5.8656119999999996</v>
      </c>
      <c r="L33" s="26">
        <f>(K33-I33)/H33*100</f>
        <v>97.735749999999996</v>
      </c>
      <c r="M33" s="3" t="s">
        <v>21</v>
      </c>
      <c r="N33" s="31" t="s">
        <v>123</v>
      </c>
    </row>
    <row r="34" spans="1:14" ht="12.75" customHeight="1" x14ac:dyDescent="0.25">
      <c r="A34" s="82">
        <v>40431</v>
      </c>
      <c r="B34" s="3" t="s">
        <v>124</v>
      </c>
      <c r="C34" s="140" t="s">
        <v>477</v>
      </c>
      <c r="D34" s="3" t="s">
        <v>120</v>
      </c>
      <c r="E34" s="3" t="s">
        <v>6</v>
      </c>
      <c r="F34" s="29">
        <v>100</v>
      </c>
      <c r="G34" s="18">
        <v>5</v>
      </c>
      <c r="H34" s="27">
        <f>F34/G34</f>
        <v>20</v>
      </c>
      <c r="I34" s="14">
        <v>0.34401300000000001</v>
      </c>
      <c r="J34" s="109">
        <f>ABS(H34/I34)</f>
        <v>58.137337833163279</v>
      </c>
      <c r="K34" s="72">
        <v>19.555928999999999</v>
      </c>
      <c r="L34" s="26">
        <f>(K34-I34)/H34*100</f>
        <v>96.059579999999983</v>
      </c>
      <c r="M34" s="3" t="s">
        <v>21</v>
      </c>
      <c r="N34" s="31" t="s">
        <v>123</v>
      </c>
    </row>
    <row r="35" spans="1:14" ht="12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2.7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2.75" customHeight="1" x14ac:dyDescent="0.25">
      <c r="A37" s="13" t="s">
        <v>68</v>
      </c>
    </row>
    <row r="38" spans="1:14" ht="12.75" customHeight="1" x14ac:dyDescent="0.25">
      <c r="B38" s="37" t="s">
        <v>69</v>
      </c>
      <c r="C38" s="37"/>
    </row>
    <row r="39" spans="1:14" ht="12.75" customHeight="1" x14ac:dyDescent="0.25">
      <c r="A39" s="13" t="s">
        <v>90</v>
      </c>
    </row>
    <row r="40" spans="1:14" ht="12.75" customHeight="1" x14ac:dyDescent="0.25">
      <c r="A40" s="13" t="s">
        <v>93</v>
      </c>
    </row>
    <row r="41" spans="1:14" ht="12.75" customHeight="1" x14ac:dyDescent="0.25">
      <c r="A41" s="13" t="s">
        <v>113</v>
      </c>
    </row>
    <row r="42" spans="1:14" ht="15.75" customHeight="1" x14ac:dyDescent="0.25">
      <c r="A42" s="13" t="s">
        <v>114</v>
      </c>
    </row>
    <row r="43" spans="1:14" ht="15.75" customHeight="1" x14ac:dyDescent="0.25">
      <c r="A43" s="13" t="s">
        <v>115</v>
      </c>
    </row>
    <row r="44" spans="1:14" ht="16.5" customHeight="1" x14ac:dyDescent="0.25"/>
    <row r="45" spans="1:14" ht="17.25" customHeight="1" x14ac:dyDescent="0.25"/>
    <row r="46" spans="1:14" ht="17.25" customHeight="1" x14ac:dyDescent="0.25"/>
  </sheetData>
  <mergeCells count="1">
    <mergeCell ref="A1:N1"/>
  </mergeCells>
  <phoneticPr fontId="35" type="noConversion"/>
  <pageMargins left="0.57999999999999996" right="0.25" top="0.62" bottom="0.17" header="0.6" footer="0.21"/>
  <pageSetup firstPageNumber="50" orientation="landscape" useFirstPageNumber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2" sqref="A2"/>
    </sheetView>
  </sheetViews>
  <sheetFormatPr defaultRowHeight="12.5" x14ac:dyDescent="0.25"/>
  <cols>
    <col min="2" max="2" width="5.1796875" customWidth="1"/>
    <col min="3" max="3" width="16.26953125" customWidth="1"/>
    <col min="4" max="4" width="9" customWidth="1"/>
    <col min="5" max="5" width="8.26953125" customWidth="1"/>
    <col min="7" max="7" width="5.7265625" customWidth="1"/>
    <col min="9" max="9" width="15.453125" customWidth="1"/>
    <col min="10" max="10" width="10.54296875" customWidth="1"/>
    <col min="12" max="12" width="6.54296875" customWidth="1"/>
    <col min="13" max="13" width="7.26953125" customWidth="1"/>
    <col min="16" max="16" width="14.26953125" customWidth="1"/>
    <col min="17" max="17" width="12.7265625" customWidth="1"/>
    <col min="18" max="18" width="42.81640625" customWidth="1"/>
  </cols>
  <sheetData>
    <row r="1" spans="1:18" ht="15.75" customHeight="1" x14ac:dyDescent="0.35">
      <c r="A1" s="160" t="s">
        <v>618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P1" s="5"/>
    </row>
    <row r="2" spans="1:18" ht="15.5" x14ac:dyDescent="0.35">
      <c r="A2" s="2"/>
      <c r="C2" s="2"/>
      <c r="P2" s="5"/>
    </row>
    <row r="3" spans="1:18" ht="21" customHeight="1" x14ac:dyDescent="0.25">
      <c r="D3" s="3" t="s">
        <v>0</v>
      </c>
      <c r="E3" s="3" t="s">
        <v>46</v>
      </c>
      <c r="F3" t="s">
        <v>63</v>
      </c>
      <c r="G3" s="3" t="s">
        <v>13</v>
      </c>
      <c r="H3" s="3" t="s">
        <v>64</v>
      </c>
      <c r="I3" s="3" t="s">
        <v>65</v>
      </c>
      <c r="J3" s="3" t="s">
        <v>117</v>
      </c>
      <c r="K3" s="3" t="s">
        <v>66</v>
      </c>
      <c r="L3" s="3" t="s">
        <v>3</v>
      </c>
      <c r="N3" s="3" t="s">
        <v>0</v>
      </c>
      <c r="P3" s="5"/>
    </row>
    <row r="4" spans="1:18" ht="14.5" x14ac:dyDescent="0.25">
      <c r="A4" s="16" t="s">
        <v>18</v>
      </c>
      <c r="B4" s="16" t="s">
        <v>9</v>
      </c>
      <c r="C4" s="16" t="s">
        <v>67</v>
      </c>
      <c r="D4" s="16" t="s">
        <v>10</v>
      </c>
      <c r="E4" s="16" t="s">
        <v>11</v>
      </c>
      <c r="F4" s="16" t="s">
        <v>91</v>
      </c>
      <c r="G4" s="16" t="s">
        <v>89</v>
      </c>
      <c r="H4" s="16" t="s">
        <v>12</v>
      </c>
      <c r="I4" s="16" t="s">
        <v>12</v>
      </c>
      <c r="J4" s="16" t="s">
        <v>118</v>
      </c>
      <c r="K4" s="16" t="s">
        <v>12</v>
      </c>
      <c r="L4" s="16" t="s">
        <v>116</v>
      </c>
      <c r="M4" s="16" t="s">
        <v>16</v>
      </c>
      <c r="N4" s="16" t="s">
        <v>52</v>
      </c>
      <c r="P4" s="5"/>
    </row>
    <row r="5" spans="1:1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5"/>
    </row>
    <row r="6" spans="1:18" ht="12.75" customHeight="1" x14ac:dyDescent="0.25">
      <c r="A6" s="82">
        <v>40431</v>
      </c>
      <c r="B6" s="3" t="s">
        <v>131</v>
      </c>
      <c r="C6" s="140" t="s">
        <v>478</v>
      </c>
      <c r="D6" s="3" t="s">
        <v>120</v>
      </c>
      <c r="E6" s="3" t="s">
        <v>6</v>
      </c>
      <c r="F6" s="29">
        <v>100</v>
      </c>
      <c r="G6" s="18">
        <v>5</v>
      </c>
      <c r="H6" s="27">
        <f>F6/G6</f>
        <v>20</v>
      </c>
      <c r="I6" s="14">
        <v>0.74504599999999999</v>
      </c>
      <c r="J6" s="109">
        <f>ABS(H6/I6)</f>
        <v>26.843980103241947</v>
      </c>
      <c r="K6" s="72">
        <v>20.047698</v>
      </c>
      <c r="L6" s="26">
        <f>(K6-I6)/H6*100</f>
        <v>96.513260000000017</v>
      </c>
      <c r="M6" s="3" t="s">
        <v>21</v>
      </c>
      <c r="N6" s="31" t="s">
        <v>123</v>
      </c>
    </row>
    <row r="7" spans="1:18" ht="12.75" customHeight="1" x14ac:dyDescent="0.25">
      <c r="A7" s="82">
        <v>40431</v>
      </c>
      <c r="B7" s="97" t="s">
        <v>101</v>
      </c>
      <c r="C7" s="140" t="s">
        <v>478</v>
      </c>
      <c r="D7" s="3" t="s">
        <v>120</v>
      </c>
      <c r="E7" s="3" t="s">
        <v>6</v>
      </c>
      <c r="F7" s="29">
        <v>750</v>
      </c>
      <c r="G7" s="18">
        <v>5</v>
      </c>
      <c r="H7" s="26">
        <f>F7/G7</f>
        <v>150</v>
      </c>
      <c r="I7" s="14">
        <v>0.126522</v>
      </c>
      <c r="J7" s="109">
        <v>1190</v>
      </c>
      <c r="K7" s="36">
        <v>151.24342999999999</v>
      </c>
      <c r="L7" s="26">
        <f>(K7-I7)/H7*100</f>
        <v>100.74460533333334</v>
      </c>
      <c r="M7" s="3" t="s">
        <v>21</v>
      </c>
      <c r="N7" s="31" t="s">
        <v>123</v>
      </c>
      <c r="Q7" s="5"/>
      <c r="R7" s="5"/>
    </row>
    <row r="8" spans="1:18" ht="12.75" customHeight="1" x14ac:dyDescent="0.25">
      <c r="A8" s="82">
        <v>40431</v>
      </c>
      <c r="B8" s="97" t="s">
        <v>100</v>
      </c>
      <c r="C8" s="140" t="s">
        <v>478</v>
      </c>
      <c r="D8" s="3" t="s">
        <v>120</v>
      </c>
      <c r="E8" s="3" t="s">
        <v>6</v>
      </c>
      <c r="F8" s="29">
        <v>30</v>
      </c>
      <c r="G8" s="18">
        <v>5</v>
      </c>
      <c r="H8" s="27">
        <f>F8/G8</f>
        <v>6</v>
      </c>
      <c r="I8" s="103">
        <v>3.1100000000000002E-4</v>
      </c>
      <c r="J8" s="109">
        <v>19300</v>
      </c>
      <c r="K8" s="71">
        <v>6.0132770000000004</v>
      </c>
      <c r="L8" s="26">
        <f>(K8-I8)/H8*100</f>
        <v>100.21610000000001</v>
      </c>
      <c r="M8" s="3" t="s">
        <v>21</v>
      </c>
      <c r="N8" s="31" t="s">
        <v>123</v>
      </c>
      <c r="Q8" s="5"/>
      <c r="R8" s="5"/>
    </row>
    <row r="9" spans="1:18" ht="12.75" customHeight="1" x14ac:dyDescent="0.25">
      <c r="A9" s="82">
        <v>40431</v>
      </c>
      <c r="B9" s="97" t="s">
        <v>124</v>
      </c>
      <c r="C9" s="140" t="s">
        <v>478</v>
      </c>
      <c r="D9" s="3" t="s">
        <v>120</v>
      </c>
      <c r="E9" s="3" t="s">
        <v>6</v>
      </c>
      <c r="F9" s="29">
        <v>100</v>
      </c>
      <c r="G9" s="18">
        <v>5</v>
      </c>
      <c r="H9" s="27">
        <f>F9/G9</f>
        <v>20</v>
      </c>
      <c r="I9" s="35">
        <v>2.284E-3</v>
      </c>
      <c r="J9" s="109">
        <v>8760</v>
      </c>
      <c r="K9" s="72">
        <v>19.708690000000001</v>
      </c>
      <c r="L9" s="26">
        <f>(K9-I9)/H9*100</f>
        <v>98.532030000000006</v>
      </c>
      <c r="M9" s="3" t="s">
        <v>21</v>
      </c>
      <c r="N9" s="31" t="s">
        <v>123</v>
      </c>
      <c r="Q9" s="5"/>
      <c r="R9" s="5"/>
    </row>
    <row r="10" spans="1:18" ht="12.75" customHeight="1" x14ac:dyDescent="0.25">
      <c r="A10" s="19"/>
      <c r="B10" s="3"/>
      <c r="C10" s="87"/>
      <c r="D10" s="3"/>
      <c r="E10" s="3"/>
      <c r="F10" s="29"/>
      <c r="G10" s="18"/>
      <c r="H10" s="27"/>
      <c r="I10" s="35"/>
      <c r="J10" s="109"/>
      <c r="K10" s="72"/>
      <c r="L10" s="26"/>
      <c r="M10" s="3"/>
      <c r="N10" s="31"/>
    </row>
    <row r="11" spans="1:18" ht="12.75" customHeight="1" x14ac:dyDescent="0.25">
      <c r="A11" s="82">
        <v>40431</v>
      </c>
      <c r="B11" s="97" t="s">
        <v>131</v>
      </c>
      <c r="C11" s="140" t="s">
        <v>479</v>
      </c>
      <c r="D11" s="3" t="s">
        <v>120</v>
      </c>
      <c r="E11" s="3" t="s">
        <v>6</v>
      </c>
      <c r="F11" s="29">
        <v>100</v>
      </c>
      <c r="G11" s="18">
        <v>5</v>
      </c>
      <c r="H11" s="27">
        <f>F11/G11</f>
        <v>20</v>
      </c>
      <c r="I11" s="35">
        <v>2.3352000000000001E-2</v>
      </c>
      <c r="J11" s="109">
        <f t="shared" ref="J11:J33" si="0">ABS(H11/I11)</f>
        <v>856.45769099006509</v>
      </c>
      <c r="K11" s="72">
        <v>19.497582999999999</v>
      </c>
      <c r="L11" s="26">
        <f>(K11-I11)/H11*100</f>
        <v>97.371155000000002</v>
      </c>
      <c r="M11" s="3" t="s">
        <v>21</v>
      </c>
      <c r="N11" s="31" t="s">
        <v>123</v>
      </c>
    </row>
    <row r="12" spans="1:18" ht="12.75" customHeight="1" x14ac:dyDescent="0.25">
      <c r="A12" s="82">
        <v>40431</v>
      </c>
      <c r="B12" s="3" t="s">
        <v>101</v>
      </c>
      <c r="C12" s="140" t="s">
        <v>479</v>
      </c>
      <c r="D12" s="3" t="s">
        <v>120</v>
      </c>
      <c r="E12" s="3" t="s">
        <v>6</v>
      </c>
      <c r="F12" s="29">
        <v>750</v>
      </c>
      <c r="G12" s="18">
        <v>5</v>
      </c>
      <c r="H12" s="26">
        <f>F12/G12</f>
        <v>150</v>
      </c>
      <c r="I12" s="7">
        <v>25.340910999999998</v>
      </c>
      <c r="J12" s="147">
        <f t="shared" si="0"/>
        <v>5.9192820652738183</v>
      </c>
      <c r="K12" s="36">
        <v>174.30499499999999</v>
      </c>
      <c r="L12" s="26">
        <f>(K12-I12)/H12*100</f>
        <v>99.309389333333314</v>
      </c>
      <c r="M12" s="3" t="s">
        <v>21</v>
      </c>
      <c r="N12" s="31" t="s">
        <v>123</v>
      </c>
    </row>
    <row r="13" spans="1:18" ht="12.75" customHeight="1" x14ac:dyDescent="0.25">
      <c r="A13" s="82">
        <v>40431</v>
      </c>
      <c r="B13" s="3" t="s">
        <v>100</v>
      </c>
      <c r="C13" s="140" t="s">
        <v>479</v>
      </c>
      <c r="D13" s="3" t="s">
        <v>120</v>
      </c>
      <c r="E13" s="3" t="s">
        <v>6</v>
      </c>
      <c r="F13" s="29">
        <v>30</v>
      </c>
      <c r="G13" s="18">
        <v>5</v>
      </c>
      <c r="H13" s="27">
        <f>F13/G13</f>
        <v>6</v>
      </c>
      <c r="I13" s="35">
        <v>8.9400000000000005E-4</v>
      </c>
      <c r="J13" s="109">
        <v>6710</v>
      </c>
      <c r="K13" s="71">
        <v>5.8715469999999996</v>
      </c>
      <c r="L13" s="26">
        <f>(K13-I13)/H13*100</f>
        <v>97.844216666666668</v>
      </c>
      <c r="M13" s="3" t="s">
        <v>21</v>
      </c>
      <c r="N13" s="31" t="s">
        <v>123</v>
      </c>
    </row>
    <row r="14" spans="1:18" ht="12.75" customHeight="1" x14ac:dyDescent="0.25">
      <c r="A14" s="82">
        <v>40431</v>
      </c>
      <c r="B14" s="3" t="s">
        <v>124</v>
      </c>
      <c r="C14" s="140" t="s">
        <v>479</v>
      </c>
      <c r="D14" s="3" t="s">
        <v>120</v>
      </c>
      <c r="E14" s="3" t="s">
        <v>6</v>
      </c>
      <c r="F14" s="29">
        <v>100</v>
      </c>
      <c r="G14" s="18">
        <v>5</v>
      </c>
      <c r="H14" s="27">
        <f>F14/G14</f>
        <v>20</v>
      </c>
      <c r="I14" s="35">
        <v>2.0230000000000001E-3</v>
      </c>
      <c r="J14" s="109">
        <v>9890</v>
      </c>
      <c r="K14" s="72">
        <v>19.623269000000001</v>
      </c>
      <c r="L14" s="26">
        <f>(K14-I14)/H14*100</f>
        <v>98.106229999999996</v>
      </c>
      <c r="M14" s="3" t="s">
        <v>21</v>
      </c>
      <c r="N14" s="31" t="s">
        <v>123</v>
      </c>
    </row>
    <row r="15" spans="1:18" ht="12.75" customHeight="1" x14ac:dyDescent="0.25">
      <c r="A15" s="19"/>
      <c r="B15" s="3"/>
      <c r="C15" s="98"/>
      <c r="D15" s="3"/>
      <c r="E15" s="3"/>
      <c r="F15" s="29"/>
      <c r="G15" s="18"/>
      <c r="H15" s="27"/>
      <c r="I15" s="108"/>
      <c r="J15" s="109"/>
      <c r="K15" s="72"/>
      <c r="L15" s="26"/>
      <c r="M15" s="3"/>
      <c r="N15" s="31"/>
    </row>
    <row r="16" spans="1:18" ht="12.75" customHeight="1" x14ac:dyDescent="0.25">
      <c r="A16" s="19">
        <v>40450</v>
      </c>
      <c r="B16" s="3" t="s">
        <v>131</v>
      </c>
      <c r="C16" s="140" t="s">
        <v>516</v>
      </c>
      <c r="D16" s="3" t="s">
        <v>120</v>
      </c>
      <c r="E16" s="3" t="s">
        <v>6</v>
      </c>
      <c r="F16" s="29">
        <v>100</v>
      </c>
      <c r="G16" s="18">
        <v>5</v>
      </c>
      <c r="H16" s="27">
        <f>F16/G16</f>
        <v>20</v>
      </c>
      <c r="I16" s="14">
        <v>0.730491</v>
      </c>
      <c r="J16" s="109">
        <f t="shared" si="0"/>
        <v>27.378845187688828</v>
      </c>
      <c r="K16" s="72">
        <v>19.913180000000001</v>
      </c>
      <c r="L16" s="26">
        <f>(K16-I16)/H16*100</f>
        <v>95.913444999999996</v>
      </c>
      <c r="M16" s="3" t="s">
        <v>21</v>
      </c>
      <c r="N16" s="31" t="s">
        <v>123</v>
      </c>
    </row>
    <row r="17" spans="1:14" ht="12.75" customHeight="1" x14ac:dyDescent="0.25">
      <c r="A17" s="19">
        <v>40450</v>
      </c>
      <c r="B17" s="97" t="s">
        <v>101</v>
      </c>
      <c r="C17" s="140" t="s">
        <v>516</v>
      </c>
      <c r="D17" s="3" t="s">
        <v>120</v>
      </c>
      <c r="E17" s="3" t="s">
        <v>6</v>
      </c>
      <c r="F17" s="29">
        <v>750</v>
      </c>
      <c r="G17" s="18">
        <v>5</v>
      </c>
      <c r="H17" s="26">
        <f>F17/G17</f>
        <v>150</v>
      </c>
      <c r="I17" s="14">
        <v>0.20524800000000001</v>
      </c>
      <c r="J17" s="109">
        <f t="shared" si="0"/>
        <v>730.82319925163699</v>
      </c>
      <c r="K17" s="36">
        <v>150.88847999999999</v>
      </c>
      <c r="L17" s="26">
        <f>(K17-I17)/H17*100</f>
        <v>100.45548799999999</v>
      </c>
      <c r="M17" s="3" t="s">
        <v>21</v>
      </c>
      <c r="N17" s="31" t="s">
        <v>123</v>
      </c>
    </row>
    <row r="18" spans="1:14" ht="12.75" customHeight="1" x14ac:dyDescent="0.25">
      <c r="A18" s="19">
        <v>40450</v>
      </c>
      <c r="B18" s="97" t="s">
        <v>100</v>
      </c>
      <c r="C18" s="140" t="s">
        <v>516</v>
      </c>
      <c r="D18" s="3" t="s">
        <v>120</v>
      </c>
      <c r="E18" s="3" t="s">
        <v>6</v>
      </c>
      <c r="F18" s="29">
        <v>30</v>
      </c>
      <c r="G18" s="18">
        <v>5</v>
      </c>
      <c r="H18" s="27">
        <f>F18/G18</f>
        <v>6</v>
      </c>
      <c r="I18" s="35">
        <v>7.3200000000000001E-4</v>
      </c>
      <c r="J18" s="109">
        <f t="shared" si="0"/>
        <v>8196.7213114754104</v>
      </c>
      <c r="K18" s="71">
        <v>5.8220049999999999</v>
      </c>
      <c r="L18" s="26">
        <f>(K18-I18)/H18*100</f>
        <v>97.02121666666666</v>
      </c>
      <c r="M18" s="3" t="s">
        <v>21</v>
      </c>
      <c r="N18" s="31" t="s">
        <v>123</v>
      </c>
    </row>
    <row r="19" spans="1:14" ht="12.75" customHeight="1" x14ac:dyDescent="0.25">
      <c r="A19" s="19">
        <v>40450</v>
      </c>
      <c r="B19" s="97" t="s">
        <v>124</v>
      </c>
      <c r="C19" s="140" t="s">
        <v>516</v>
      </c>
      <c r="D19" s="3" t="s">
        <v>120</v>
      </c>
      <c r="E19" s="3" t="s">
        <v>6</v>
      </c>
      <c r="F19" s="29">
        <v>100</v>
      </c>
      <c r="G19" s="18">
        <v>5</v>
      </c>
      <c r="H19" s="27">
        <f>F19/G19</f>
        <v>20</v>
      </c>
      <c r="I19" s="35">
        <v>1.181E-3</v>
      </c>
      <c r="J19" s="109">
        <f t="shared" si="0"/>
        <v>16934.801016088062</v>
      </c>
      <c r="K19" s="72">
        <v>19.392485000000001</v>
      </c>
      <c r="L19" s="26">
        <f>(K19-I19)/H19*100</f>
        <v>96.956520000000012</v>
      </c>
      <c r="M19" s="3" t="s">
        <v>21</v>
      </c>
      <c r="N19" s="31" t="s">
        <v>123</v>
      </c>
    </row>
    <row r="20" spans="1:14" ht="12.75" customHeight="1" x14ac:dyDescent="0.25">
      <c r="A20" s="19"/>
      <c r="B20" s="3"/>
      <c r="C20" s="87"/>
      <c r="D20" s="3"/>
      <c r="E20" s="3"/>
      <c r="F20" s="29"/>
      <c r="G20" s="18"/>
      <c r="H20" s="27"/>
      <c r="I20" s="35"/>
      <c r="J20" s="109"/>
      <c r="K20" s="72"/>
      <c r="L20" s="26"/>
      <c r="M20" s="3"/>
      <c r="N20" s="31"/>
    </row>
    <row r="21" spans="1:14" ht="12.75" customHeight="1" x14ac:dyDescent="0.25">
      <c r="A21" s="19">
        <v>40450</v>
      </c>
      <c r="B21" s="97" t="s">
        <v>131</v>
      </c>
      <c r="C21" s="140" t="s">
        <v>517</v>
      </c>
      <c r="D21" s="3" t="s">
        <v>120</v>
      </c>
      <c r="E21" s="3" t="s">
        <v>6</v>
      </c>
      <c r="F21" s="29">
        <v>100</v>
      </c>
      <c r="G21" s="18">
        <v>5</v>
      </c>
      <c r="H21" s="27">
        <f>F21/G21</f>
        <v>20</v>
      </c>
      <c r="I21" s="35">
        <v>2.0621E-2</v>
      </c>
      <c r="J21" s="109">
        <f t="shared" si="0"/>
        <v>969.88506861936855</v>
      </c>
      <c r="K21" s="72">
        <v>18.981697</v>
      </c>
      <c r="L21" s="26">
        <f>(K21-I21)/H21*100</f>
        <v>94.80538</v>
      </c>
      <c r="M21" s="3" t="s">
        <v>21</v>
      </c>
      <c r="N21" s="31" t="s">
        <v>123</v>
      </c>
    </row>
    <row r="22" spans="1:14" ht="12.75" customHeight="1" x14ac:dyDescent="0.25">
      <c r="A22" s="19">
        <v>40450</v>
      </c>
      <c r="B22" s="3" t="s">
        <v>101</v>
      </c>
      <c r="C22" s="140" t="s">
        <v>517</v>
      </c>
      <c r="D22" s="3" t="s">
        <v>120</v>
      </c>
      <c r="E22" s="3" t="s">
        <v>6</v>
      </c>
      <c r="F22" s="29">
        <v>750</v>
      </c>
      <c r="G22" s="18">
        <v>5</v>
      </c>
      <c r="H22" s="26">
        <f>F22/G22</f>
        <v>150</v>
      </c>
      <c r="I22" s="7">
        <v>24.191585</v>
      </c>
      <c r="J22" s="109">
        <f t="shared" si="0"/>
        <v>6.2005031915023343</v>
      </c>
      <c r="K22" s="36">
        <v>173.75117499999999</v>
      </c>
      <c r="L22" s="26">
        <f>(K22-I22)/H22*100</f>
        <v>99.706393333333324</v>
      </c>
      <c r="M22" s="3" t="s">
        <v>21</v>
      </c>
      <c r="N22" s="31" t="s">
        <v>123</v>
      </c>
    </row>
    <row r="23" spans="1:14" ht="12.75" customHeight="1" x14ac:dyDescent="0.25">
      <c r="A23" s="19">
        <v>40450</v>
      </c>
      <c r="B23" s="3" t="s">
        <v>100</v>
      </c>
      <c r="C23" s="140" t="s">
        <v>517</v>
      </c>
      <c r="D23" s="3" t="s">
        <v>120</v>
      </c>
      <c r="E23" s="3" t="s">
        <v>6</v>
      </c>
      <c r="F23" s="29">
        <v>30</v>
      </c>
      <c r="G23" s="18">
        <v>5</v>
      </c>
      <c r="H23" s="27">
        <f>F23/G23</f>
        <v>6</v>
      </c>
      <c r="I23" s="35">
        <v>7.9900000000000001E-4</v>
      </c>
      <c r="J23" s="109">
        <f t="shared" si="0"/>
        <v>7509.3867334167708</v>
      </c>
      <c r="K23" s="71">
        <v>5.7789590000000004</v>
      </c>
      <c r="L23" s="26">
        <f>(K23-I23)/H23*100</f>
        <v>96.302666666666681</v>
      </c>
      <c r="M23" s="3" t="s">
        <v>21</v>
      </c>
      <c r="N23" s="31" t="s">
        <v>123</v>
      </c>
    </row>
    <row r="24" spans="1:14" ht="12.75" customHeight="1" x14ac:dyDescent="0.25">
      <c r="A24" s="19">
        <v>40450</v>
      </c>
      <c r="B24" s="3" t="s">
        <v>124</v>
      </c>
      <c r="C24" s="140" t="s">
        <v>517</v>
      </c>
      <c r="D24" s="3" t="s">
        <v>120</v>
      </c>
      <c r="E24" s="3" t="s">
        <v>6</v>
      </c>
      <c r="F24" s="29">
        <v>100</v>
      </c>
      <c r="G24" s="18">
        <v>5</v>
      </c>
      <c r="H24" s="27">
        <f>F24/G24</f>
        <v>20</v>
      </c>
      <c r="I24" s="35">
        <v>1.0369999999999999E-3</v>
      </c>
      <c r="J24" s="109">
        <f t="shared" si="0"/>
        <v>19286.403085824495</v>
      </c>
      <c r="K24" s="72">
        <v>19.126268</v>
      </c>
      <c r="L24" s="26">
        <f>(K24-I24)/H24*100</f>
        <v>95.626154999999997</v>
      </c>
      <c r="M24" s="3" t="s">
        <v>21</v>
      </c>
      <c r="N24" s="31" t="s">
        <v>123</v>
      </c>
    </row>
    <row r="25" spans="1:14" ht="12.75" customHeight="1" x14ac:dyDescent="0.25">
      <c r="A25" s="19"/>
      <c r="B25" s="3"/>
      <c r="C25" s="98"/>
      <c r="D25" s="3"/>
      <c r="E25" s="3"/>
      <c r="F25" s="29"/>
      <c r="G25" s="18"/>
      <c r="H25" s="27"/>
      <c r="I25" s="108"/>
      <c r="J25" s="109"/>
      <c r="K25" s="72"/>
      <c r="L25" s="26"/>
      <c r="M25" s="3"/>
      <c r="N25" s="31"/>
    </row>
    <row r="26" spans="1:14" ht="12.75" customHeight="1" x14ac:dyDescent="0.25">
      <c r="A26" s="19">
        <v>40450</v>
      </c>
      <c r="B26" s="97" t="s">
        <v>131</v>
      </c>
      <c r="C26" s="140" t="s">
        <v>518</v>
      </c>
      <c r="D26" s="3" t="s">
        <v>120</v>
      </c>
      <c r="E26" s="3" t="s">
        <v>6</v>
      </c>
      <c r="F26" s="29">
        <v>100</v>
      </c>
      <c r="G26" s="18">
        <v>5</v>
      </c>
      <c r="H26" s="27">
        <f>F26/G26</f>
        <v>20</v>
      </c>
      <c r="I26" s="14">
        <v>0.75738899999999998</v>
      </c>
      <c r="J26" s="109">
        <f t="shared" si="0"/>
        <v>26.406509732779327</v>
      </c>
      <c r="K26" s="72">
        <v>20.156067</v>
      </c>
      <c r="L26" s="26">
        <f>(K26-I26)/H26*100</f>
        <v>96.993390000000005</v>
      </c>
      <c r="M26" s="3" t="s">
        <v>21</v>
      </c>
      <c r="N26" s="31" t="s">
        <v>123</v>
      </c>
    </row>
    <row r="27" spans="1:14" ht="12.75" customHeight="1" x14ac:dyDescent="0.25">
      <c r="A27" s="19">
        <v>40450</v>
      </c>
      <c r="B27" s="3" t="s">
        <v>101</v>
      </c>
      <c r="C27" s="140" t="s">
        <v>518</v>
      </c>
      <c r="D27" s="3" t="s">
        <v>120</v>
      </c>
      <c r="E27" s="3" t="s">
        <v>6</v>
      </c>
      <c r="F27" s="29">
        <v>750</v>
      </c>
      <c r="G27" s="18">
        <v>5</v>
      </c>
      <c r="H27" s="26">
        <f>F27/G27</f>
        <v>150</v>
      </c>
      <c r="I27" s="14">
        <v>0.17816899999999999</v>
      </c>
      <c r="J27" s="109">
        <f t="shared" si="0"/>
        <v>841.89729975472733</v>
      </c>
      <c r="K27" s="36">
        <v>151.73462699999999</v>
      </c>
      <c r="L27" s="26">
        <f>(K27-I27)/H27*100</f>
        <v>101.03763866666667</v>
      </c>
      <c r="M27" s="3" t="s">
        <v>21</v>
      </c>
      <c r="N27" s="31" t="s">
        <v>123</v>
      </c>
    </row>
    <row r="28" spans="1:14" ht="12.75" customHeight="1" x14ac:dyDescent="0.25">
      <c r="A28" s="19">
        <v>40450</v>
      </c>
      <c r="B28" s="3" t="s">
        <v>100</v>
      </c>
      <c r="C28" s="140" t="s">
        <v>518</v>
      </c>
      <c r="D28" s="3" t="s">
        <v>120</v>
      </c>
      <c r="E28" s="3" t="s">
        <v>6</v>
      </c>
      <c r="F28" s="29">
        <v>30</v>
      </c>
      <c r="G28" s="18">
        <v>5</v>
      </c>
      <c r="H28" s="27">
        <f>F28/G28</f>
        <v>6</v>
      </c>
      <c r="I28" s="35">
        <v>1.008E-3</v>
      </c>
      <c r="J28" s="109">
        <f t="shared" si="0"/>
        <v>5952.3809523809523</v>
      </c>
      <c r="K28" s="71">
        <v>5.8320610000000004</v>
      </c>
      <c r="L28" s="26">
        <f>(K28-I28)/H28*100</f>
        <v>97.184216666666686</v>
      </c>
      <c r="M28" s="3" t="s">
        <v>21</v>
      </c>
      <c r="N28" s="31" t="s">
        <v>123</v>
      </c>
    </row>
    <row r="29" spans="1:14" ht="12.75" customHeight="1" x14ac:dyDescent="0.25">
      <c r="A29" s="19">
        <v>40450</v>
      </c>
      <c r="B29" s="3" t="s">
        <v>124</v>
      </c>
      <c r="C29" s="140" t="s">
        <v>518</v>
      </c>
      <c r="D29" s="3" t="s">
        <v>120</v>
      </c>
      <c r="E29" s="3" t="s">
        <v>6</v>
      </c>
      <c r="F29" s="29">
        <v>100</v>
      </c>
      <c r="G29" s="18">
        <v>5</v>
      </c>
      <c r="H29" s="27">
        <f>F29/G29</f>
        <v>20</v>
      </c>
      <c r="I29" s="103">
        <v>7.9600000000000005E-4</v>
      </c>
      <c r="J29" s="109">
        <f t="shared" si="0"/>
        <v>25125.628140703517</v>
      </c>
      <c r="K29" s="72">
        <v>19.169069</v>
      </c>
      <c r="L29" s="26">
        <f>(K29-I29)/H29*100</f>
        <v>95.841364999999996</v>
      </c>
      <c r="M29" s="3" t="s">
        <v>21</v>
      </c>
      <c r="N29" s="31" t="s">
        <v>123</v>
      </c>
    </row>
    <row r="30" spans="1:14" ht="12.75" customHeight="1" x14ac:dyDescent="0.25">
      <c r="A30" s="19"/>
      <c r="B30" s="3"/>
      <c r="C30" s="87"/>
      <c r="D30" s="3"/>
      <c r="E30" s="3"/>
      <c r="F30" s="29"/>
      <c r="G30" s="18"/>
      <c r="H30" s="27"/>
      <c r="I30" s="108"/>
      <c r="J30" s="109"/>
      <c r="K30" s="72"/>
      <c r="L30" s="26"/>
      <c r="M30" s="3"/>
      <c r="N30" s="31"/>
    </row>
    <row r="31" spans="1:14" ht="12.75" customHeight="1" x14ac:dyDescent="0.25">
      <c r="A31" s="19">
        <v>40450</v>
      </c>
      <c r="B31" s="97" t="s">
        <v>131</v>
      </c>
      <c r="C31" s="140" t="s">
        <v>519</v>
      </c>
      <c r="D31" s="3" t="s">
        <v>120</v>
      </c>
      <c r="E31" s="3" t="s">
        <v>6</v>
      </c>
      <c r="F31" s="29">
        <v>100</v>
      </c>
      <c r="G31" s="18">
        <v>5</v>
      </c>
      <c r="H31" s="27">
        <f>F31/G31</f>
        <v>20</v>
      </c>
      <c r="I31" s="35">
        <v>1.6456999999999999E-2</v>
      </c>
      <c r="J31" s="109">
        <f t="shared" si="0"/>
        <v>1215.2883271556177</v>
      </c>
      <c r="K31" s="72">
        <v>19.616499000000001</v>
      </c>
      <c r="L31" s="26">
        <f>(K31-I31)/H31*100</f>
        <v>98.00021000000001</v>
      </c>
      <c r="M31" s="3" t="s">
        <v>21</v>
      </c>
      <c r="N31" s="31" t="s">
        <v>123</v>
      </c>
    </row>
    <row r="32" spans="1:14" ht="12.75" customHeight="1" x14ac:dyDescent="0.25">
      <c r="A32" s="19">
        <v>40450</v>
      </c>
      <c r="B32" s="3" t="s">
        <v>101</v>
      </c>
      <c r="C32" s="140" t="s">
        <v>519</v>
      </c>
      <c r="D32" s="3" t="s">
        <v>120</v>
      </c>
      <c r="E32" s="3" t="s">
        <v>6</v>
      </c>
      <c r="F32" s="29">
        <v>750</v>
      </c>
      <c r="G32" s="18">
        <v>5</v>
      </c>
      <c r="H32" s="26">
        <f>F32/G32</f>
        <v>150</v>
      </c>
      <c r="I32" s="14">
        <v>0.38803100000000001</v>
      </c>
      <c r="J32" s="109">
        <f t="shared" si="0"/>
        <v>386.56705263239274</v>
      </c>
      <c r="K32" s="36">
        <v>153.449905</v>
      </c>
      <c r="L32" s="26">
        <f>(K32-I32)/H32*100</f>
        <v>102.04124933333331</v>
      </c>
      <c r="M32" s="3" t="s">
        <v>21</v>
      </c>
      <c r="N32" s="31" t="s">
        <v>123</v>
      </c>
    </row>
    <row r="33" spans="1:14" ht="12.75" customHeight="1" x14ac:dyDescent="0.25">
      <c r="A33" s="19">
        <v>40450</v>
      </c>
      <c r="B33" s="3" t="s">
        <v>100</v>
      </c>
      <c r="C33" s="140" t="s">
        <v>519</v>
      </c>
      <c r="D33" s="3" t="s">
        <v>120</v>
      </c>
      <c r="E33" s="3" t="s">
        <v>6</v>
      </c>
      <c r="F33" s="29">
        <v>30</v>
      </c>
      <c r="G33" s="18">
        <v>5</v>
      </c>
      <c r="H33" s="27">
        <f>F33/G33</f>
        <v>6</v>
      </c>
      <c r="I33" s="14">
        <v>0.885876</v>
      </c>
      <c r="J33" s="109">
        <f t="shared" si="0"/>
        <v>6.7729569375397913</v>
      </c>
      <c r="K33" s="71">
        <v>6.7073980000000004</v>
      </c>
      <c r="L33" s="26">
        <f>(K33-I33)/H33*100</f>
        <v>97.025366666666685</v>
      </c>
      <c r="M33" s="3" t="s">
        <v>21</v>
      </c>
      <c r="N33" s="31" t="s">
        <v>123</v>
      </c>
    </row>
    <row r="34" spans="1:14" ht="12.75" customHeight="1" x14ac:dyDescent="0.25">
      <c r="A34" s="19">
        <v>40450</v>
      </c>
      <c r="B34" s="3" t="s">
        <v>124</v>
      </c>
      <c r="C34" s="140" t="s">
        <v>519</v>
      </c>
      <c r="D34" s="3" t="s">
        <v>120</v>
      </c>
      <c r="E34" s="3" t="s">
        <v>6</v>
      </c>
      <c r="F34" s="29">
        <v>100</v>
      </c>
      <c r="G34" s="18">
        <v>5</v>
      </c>
      <c r="H34" s="27">
        <f>F34/G34</f>
        <v>20</v>
      </c>
      <c r="I34" s="35">
        <v>6.3600000000000002E-3</v>
      </c>
      <c r="J34" s="109">
        <f>ABS(H34/I34)</f>
        <v>3144.6540880503144</v>
      </c>
      <c r="K34" s="72">
        <v>19.300498999999999</v>
      </c>
      <c r="L34" s="26">
        <f>(K34-I34)/H34*100</f>
        <v>96.470694999999978</v>
      </c>
      <c r="M34" s="3" t="s">
        <v>21</v>
      </c>
      <c r="N34" s="31" t="s">
        <v>123</v>
      </c>
    </row>
    <row r="35" spans="1:14" ht="12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2.7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2.75" customHeight="1" x14ac:dyDescent="0.25">
      <c r="A37" s="13" t="s">
        <v>68</v>
      </c>
    </row>
    <row r="38" spans="1:14" ht="12.75" customHeight="1" x14ac:dyDescent="0.25">
      <c r="B38" s="37" t="s">
        <v>69</v>
      </c>
      <c r="C38" s="37"/>
    </row>
    <row r="39" spans="1:14" ht="12.75" customHeight="1" x14ac:dyDescent="0.25">
      <c r="A39" s="13" t="s">
        <v>90</v>
      </c>
    </row>
    <row r="40" spans="1:14" ht="12.75" customHeight="1" x14ac:dyDescent="0.25">
      <c r="A40" s="13" t="s">
        <v>93</v>
      </c>
    </row>
    <row r="41" spans="1:14" ht="12.75" customHeight="1" x14ac:dyDescent="0.25">
      <c r="A41" s="13" t="s">
        <v>113</v>
      </c>
    </row>
    <row r="42" spans="1:14" ht="15.75" customHeight="1" x14ac:dyDescent="0.25">
      <c r="A42" s="13" t="s">
        <v>114</v>
      </c>
    </row>
    <row r="43" spans="1:14" ht="15.75" customHeight="1" x14ac:dyDescent="0.25">
      <c r="A43" s="13" t="s">
        <v>115</v>
      </c>
    </row>
    <row r="44" spans="1:14" ht="16.5" customHeight="1" x14ac:dyDescent="0.25"/>
    <row r="45" spans="1:14" ht="17.25" customHeight="1" x14ac:dyDescent="0.25"/>
    <row r="46" spans="1:14" ht="17.25" customHeight="1" x14ac:dyDescent="0.25"/>
  </sheetData>
  <mergeCells count="1">
    <mergeCell ref="A1:N1"/>
  </mergeCells>
  <phoneticPr fontId="35" type="noConversion"/>
  <pageMargins left="0.57999999999999996" right="0.25" top="0.62" bottom="0.17" header="0.6" footer="0.21"/>
  <pageSetup scale="98" firstPageNumber="51" orientation="landscape" useFirstPageNumber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workbookViewId="0">
      <selection activeCell="A2" sqref="A2"/>
    </sheetView>
  </sheetViews>
  <sheetFormatPr defaultRowHeight="12.5" x14ac:dyDescent="0.25"/>
  <cols>
    <col min="2" max="2" width="5.1796875" customWidth="1"/>
    <col min="3" max="3" width="16.26953125" customWidth="1"/>
    <col min="4" max="4" width="9" customWidth="1"/>
    <col min="5" max="5" width="8.26953125" customWidth="1"/>
    <col min="7" max="7" width="5.7265625" customWidth="1"/>
    <col min="9" max="9" width="15.453125" customWidth="1"/>
    <col min="10" max="10" width="10.54296875" customWidth="1"/>
    <col min="12" max="12" width="6.54296875" customWidth="1"/>
    <col min="13" max="13" width="7.26953125" customWidth="1"/>
    <col min="16" max="16" width="14.26953125" customWidth="1"/>
    <col min="17" max="17" width="12.7265625" customWidth="1"/>
    <col min="18" max="18" width="42.81640625" customWidth="1"/>
  </cols>
  <sheetData>
    <row r="1" spans="1:18" ht="15.75" customHeight="1" x14ac:dyDescent="0.35">
      <c r="A1" s="160" t="s">
        <v>618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P1" s="5"/>
    </row>
    <row r="2" spans="1:18" ht="15.5" x14ac:dyDescent="0.35">
      <c r="A2" s="2"/>
      <c r="C2" s="2"/>
      <c r="P2" s="5"/>
    </row>
    <row r="3" spans="1:18" ht="15.5" x14ac:dyDescent="0.35">
      <c r="A3" s="2"/>
      <c r="P3" s="5"/>
    </row>
    <row r="4" spans="1:18" ht="14.5" x14ac:dyDescent="0.25">
      <c r="D4" s="3" t="s">
        <v>0</v>
      </c>
      <c r="E4" s="3" t="s">
        <v>46</v>
      </c>
      <c r="F4" t="s">
        <v>63</v>
      </c>
      <c r="G4" s="3" t="s">
        <v>13</v>
      </c>
      <c r="H4" s="3" t="s">
        <v>64</v>
      </c>
      <c r="I4" s="3" t="s">
        <v>65</v>
      </c>
      <c r="J4" s="3" t="s">
        <v>117</v>
      </c>
      <c r="K4" s="3" t="s">
        <v>66</v>
      </c>
      <c r="L4" s="3" t="s">
        <v>3</v>
      </c>
      <c r="N4" s="3" t="s">
        <v>0</v>
      </c>
      <c r="P4" s="5"/>
    </row>
    <row r="5" spans="1:18" ht="14.5" x14ac:dyDescent="0.25">
      <c r="A5" s="16" t="s">
        <v>18</v>
      </c>
      <c r="B5" s="16" t="s">
        <v>9</v>
      </c>
      <c r="C5" s="16" t="s">
        <v>67</v>
      </c>
      <c r="D5" s="16" t="s">
        <v>10</v>
      </c>
      <c r="E5" s="16" t="s">
        <v>11</v>
      </c>
      <c r="F5" s="16" t="s">
        <v>91</v>
      </c>
      <c r="G5" s="16" t="s">
        <v>89</v>
      </c>
      <c r="H5" s="16" t="s">
        <v>12</v>
      </c>
      <c r="I5" s="16" t="s">
        <v>12</v>
      </c>
      <c r="J5" s="16" t="s">
        <v>118</v>
      </c>
      <c r="K5" s="16" t="s">
        <v>12</v>
      </c>
      <c r="L5" s="16" t="s">
        <v>116</v>
      </c>
      <c r="M5" s="16" t="s">
        <v>16</v>
      </c>
      <c r="N5" s="16" t="s">
        <v>52</v>
      </c>
      <c r="P5" s="5"/>
    </row>
    <row r="6" spans="1: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P6" s="5"/>
    </row>
    <row r="7" spans="1:18" ht="12.75" customHeight="1" x14ac:dyDescent="0.25">
      <c r="A7" s="82">
        <v>40456</v>
      </c>
      <c r="B7" s="3" t="s">
        <v>131</v>
      </c>
      <c r="C7" s="140" t="s">
        <v>523</v>
      </c>
      <c r="D7" s="3" t="s">
        <v>120</v>
      </c>
      <c r="E7" s="3" t="s">
        <v>6</v>
      </c>
      <c r="F7" s="29">
        <v>100</v>
      </c>
      <c r="G7" s="18">
        <v>5</v>
      </c>
      <c r="H7" s="27">
        <f>F7/G7</f>
        <v>20</v>
      </c>
      <c r="I7" s="14">
        <v>0.880247</v>
      </c>
      <c r="J7" s="109">
        <f>ABS(H7/I7)</f>
        <v>22.720895385045335</v>
      </c>
      <c r="K7" s="72">
        <v>20.274863</v>
      </c>
      <c r="L7" s="26">
        <f>(K7-I7)/H7*100</f>
        <v>96.973079999999996</v>
      </c>
      <c r="M7" s="3" t="s">
        <v>21</v>
      </c>
      <c r="N7" s="31" t="s">
        <v>123</v>
      </c>
    </row>
    <row r="8" spans="1:18" ht="12.75" customHeight="1" x14ac:dyDescent="0.25">
      <c r="A8" s="82">
        <v>40456</v>
      </c>
      <c r="B8" s="97" t="s">
        <v>101</v>
      </c>
      <c r="C8" s="140" t="s">
        <v>523</v>
      </c>
      <c r="D8" s="3" t="s">
        <v>120</v>
      </c>
      <c r="E8" s="3" t="s">
        <v>6</v>
      </c>
      <c r="F8" s="29">
        <v>750</v>
      </c>
      <c r="G8" s="18">
        <v>5</v>
      </c>
      <c r="H8" s="26">
        <f>F8/G8</f>
        <v>150</v>
      </c>
      <c r="I8" s="14">
        <v>0.19423099999999999</v>
      </c>
      <c r="J8" s="109">
        <f>ABS(H8/I8)</f>
        <v>772.27631016676025</v>
      </c>
      <c r="K8" s="36">
        <v>152.64354</v>
      </c>
      <c r="L8" s="26">
        <f>(K8-I8)/H8*100</f>
        <v>101.63287266666667</v>
      </c>
      <c r="M8" s="3" t="s">
        <v>21</v>
      </c>
      <c r="N8" s="31" t="s">
        <v>123</v>
      </c>
      <c r="Q8" s="5"/>
      <c r="R8" s="5"/>
    </row>
    <row r="9" spans="1:18" ht="12.75" customHeight="1" x14ac:dyDescent="0.25">
      <c r="A9" s="82">
        <v>40456</v>
      </c>
      <c r="B9" s="97" t="s">
        <v>100</v>
      </c>
      <c r="C9" s="140" t="s">
        <v>523</v>
      </c>
      <c r="D9" s="3" t="s">
        <v>120</v>
      </c>
      <c r="E9" s="3" t="s">
        <v>6</v>
      </c>
      <c r="F9" s="29">
        <v>30</v>
      </c>
      <c r="G9" s="18">
        <v>5</v>
      </c>
      <c r="H9" s="27">
        <f>F9/G9</f>
        <v>6</v>
      </c>
      <c r="I9" s="103">
        <v>6.96E-4</v>
      </c>
      <c r="J9" s="109">
        <v>8620</v>
      </c>
      <c r="K9" s="71">
        <v>5.9947140000000001</v>
      </c>
      <c r="L9" s="26">
        <f>(K9-I9)/H9*100</f>
        <v>99.900300000000016</v>
      </c>
      <c r="M9" s="3" t="s">
        <v>21</v>
      </c>
      <c r="N9" s="31" t="s">
        <v>123</v>
      </c>
      <c r="Q9" s="5"/>
      <c r="R9" s="5"/>
    </row>
    <row r="10" spans="1:18" ht="12.75" customHeight="1" x14ac:dyDescent="0.25">
      <c r="A10" s="82">
        <v>40456</v>
      </c>
      <c r="B10" s="97" t="s">
        <v>124</v>
      </c>
      <c r="C10" s="140" t="s">
        <v>523</v>
      </c>
      <c r="D10" s="3" t="s">
        <v>120</v>
      </c>
      <c r="E10" s="3" t="s">
        <v>6</v>
      </c>
      <c r="F10" s="29">
        <v>100</v>
      </c>
      <c r="G10" s="18">
        <v>5</v>
      </c>
      <c r="H10" s="27">
        <f>F10/G10</f>
        <v>20</v>
      </c>
      <c r="I10" s="35">
        <v>2.0230000000000001E-3</v>
      </c>
      <c r="J10" s="109">
        <v>9890</v>
      </c>
      <c r="K10" s="72">
        <v>19.630113000000001</v>
      </c>
      <c r="L10" s="26">
        <f>(K10-I10)/H10*100</f>
        <v>98.140450000000001</v>
      </c>
      <c r="M10" s="3" t="s">
        <v>21</v>
      </c>
      <c r="N10" s="31" t="s">
        <v>123</v>
      </c>
      <c r="Q10" s="5"/>
      <c r="R10" s="5"/>
    </row>
    <row r="11" spans="1:18" ht="12.75" customHeight="1" x14ac:dyDescent="0.25">
      <c r="A11" s="19"/>
      <c r="B11" s="3"/>
      <c r="C11" s="87"/>
      <c r="D11" s="3"/>
      <c r="E11" s="3"/>
      <c r="F11" s="29"/>
      <c r="G11" s="18"/>
      <c r="H11" s="27"/>
      <c r="I11" s="35"/>
      <c r="J11" s="109"/>
      <c r="K11" s="72"/>
      <c r="L11" s="26"/>
      <c r="M11" s="3"/>
      <c r="N11" s="31"/>
    </row>
    <row r="12" spans="1:18" ht="12.75" customHeight="1" x14ac:dyDescent="0.25">
      <c r="A12" s="82">
        <v>40456</v>
      </c>
      <c r="B12" s="97" t="s">
        <v>131</v>
      </c>
      <c r="C12" s="140" t="s">
        <v>524</v>
      </c>
      <c r="D12" s="3" t="s">
        <v>120</v>
      </c>
      <c r="E12" s="3" t="s">
        <v>6</v>
      </c>
      <c r="F12" s="29">
        <v>100</v>
      </c>
      <c r="G12" s="18">
        <v>5</v>
      </c>
      <c r="H12" s="27">
        <f>F12/G12</f>
        <v>20</v>
      </c>
      <c r="I12" s="35">
        <v>1.9245999999999999E-2</v>
      </c>
      <c r="J12" s="109">
        <v>1040</v>
      </c>
      <c r="K12" s="72">
        <v>18.692527999999999</v>
      </c>
      <c r="L12" s="26">
        <f>(K12-I12)/H12*100</f>
        <v>93.366410000000002</v>
      </c>
      <c r="M12" s="3" t="s">
        <v>21</v>
      </c>
      <c r="N12" s="31" t="s">
        <v>123</v>
      </c>
    </row>
    <row r="13" spans="1:18" ht="12.75" customHeight="1" x14ac:dyDescent="0.25">
      <c r="A13" s="82">
        <v>40456</v>
      </c>
      <c r="B13" s="3" t="s">
        <v>101</v>
      </c>
      <c r="C13" s="140" t="s">
        <v>524</v>
      </c>
      <c r="D13" s="3" t="s">
        <v>120</v>
      </c>
      <c r="E13" s="3" t="s">
        <v>6</v>
      </c>
      <c r="F13" s="29">
        <v>750</v>
      </c>
      <c r="G13" s="18">
        <v>5</v>
      </c>
      <c r="H13" s="26">
        <f>F13/G13</f>
        <v>150</v>
      </c>
      <c r="I13" s="14">
        <v>0.203962</v>
      </c>
      <c r="J13" s="109">
        <f t="shared" ref="J13:J29" si="0">ABS(H13/I13)</f>
        <v>735.43110971651583</v>
      </c>
      <c r="K13" s="36">
        <v>147.13557599999999</v>
      </c>
      <c r="L13" s="26">
        <f>(K13-I13)/H13*100</f>
        <v>97.954409333333331</v>
      </c>
      <c r="M13" s="3" t="s">
        <v>21</v>
      </c>
      <c r="N13" s="31" t="s">
        <v>123</v>
      </c>
    </row>
    <row r="14" spans="1:18" ht="12.75" customHeight="1" x14ac:dyDescent="0.25">
      <c r="A14" s="82">
        <v>40456</v>
      </c>
      <c r="B14" s="3" t="s">
        <v>100</v>
      </c>
      <c r="C14" s="140" t="s">
        <v>524</v>
      </c>
      <c r="D14" s="3" t="s">
        <v>120</v>
      </c>
      <c r="E14" s="3" t="s">
        <v>6</v>
      </c>
      <c r="F14" s="29">
        <v>30</v>
      </c>
      <c r="G14" s="18">
        <v>5</v>
      </c>
      <c r="H14" s="27">
        <f>F14/G14</f>
        <v>6</v>
      </c>
      <c r="I14" s="14">
        <v>0.88173400000000002</v>
      </c>
      <c r="J14" s="147">
        <f t="shared" si="0"/>
        <v>6.8047733216593667</v>
      </c>
      <c r="K14" s="71">
        <v>6.7050479999999997</v>
      </c>
      <c r="L14" s="26">
        <f>(K14-I14)/H14*100</f>
        <v>97.055233333333334</v>
      </c>
      <c r="M14" s="3" t="s">
        <v>21</v>
      </c>
      <c r="N14" s="31" t="s">
        <v>123</v>
      </c>
    </row>
    <row r="15" spans="1:18" ht="12.75" customHeight="1" x14ac:dyDescent="0.25">
      <c r="A15" s="82">
        <v>40456</v>
      </c>
      <c r="B15" s="3" t="s">
        <v>124</v>
      </c>
      <c r="C15" s="140" t="s">
        <v>524</v>
      </c>
      <c r="D15" s="3" t="s">
        <v>120</v>
      </c>
      <c r="E15" s="3" t="s">
        <v>6</v>
      </c>
      <c r="F15" s="29">
        <v>100</v>
      </c>
      <c r="G15" s="18">
        <v>5</v>
      </c>
      <c r="H15" s="27">
        <f>F15/G15</f>
        <v>20</v>
      </c>
      <c r="I15" s="35">
        <v>1.941E-3</v>
      </c>
      <c r="J15" s="109">
        <v>10300</v>
      </c>
      <c r="K15" s="72">
        <v>19.243790000000001</v>
      </c>
      <c r="L15" s="26">
        <f>(K15-I15)/H15*100</f>
        <v>96.20924500000001</v>
      </c>
      <c r="M15" s="3" t="s">
        <v>21</v>
      </c>
      <c r="N15" s="31" t="s">
        <v>123</v>
      </c>
    </row>
    <row r="16" spans="1:18" ht="12.75" customHeight="1" x14ac:dyDescent="0.25">
      <c r="A16" s="19"/>
      <c r="B16" s="3"/>
      <c r="C16" s="98"/>
      <c r="D16" s="3"/>
      <c r="E16" s="3"/>
      <c r="F16" s="29"/>
      <c r="G16" s="18"/>
      <c r="H16" s="27"/>
      <c r="I16" s="108"/>
      <c r="J16" s="109"/>
      <c r="K16" s="72"/>
      <c r="L16" s="26"/>
      <c r="M16" s="3"/>
      <c r="N16" s="31"/>
    </row>
    <row r="17" spans="1:14" ht="12.75" customHeight="1" x14ac:dyDescent="0.25">
      <c r="A17" s="19">
        <v>40465</v>
      </c>
      <c r="B17" s="3" t="s">
        <v>131</v>
      </c>
      <c r="C17" s="140" t="s">
        <v>560</v>
      </c>
      <c r="D17" s="3" t="s">
        <v>120</v>
      </c>
      <c r="E17" s="3" t="s">
        <v>6</v>
      </c>
      <c r="F17" s="29">
        <v>100</v>
      </c>
      <c r="G17" s="18">
        <v>5</v>
      </c>
      <c r="H17" s="27">
        <f>F17/G17</f>
        <v>20</v>
      </c>
      <c r="I17" s="14">
        <v>1.244613</v>
      </c>
      <c r="J17" s="109">
        <f t="shared" si="0"/>
        <v>16.069252048628773</v>
      </c>
      <c r="K17" s="72">
        <v>20.515488000000001</v>
      </c>
      <c r="L17" s="26">
        <f>(K17-I17)/H17*100</f>
        <v>96.354375000000005</v>
      </c>
      <c r="M17" s="3" t="s">
        <v>21</v>
      </c>
      <c r="N17" s="31" t="s">
        <v>123</v>
      </c>
    </row>
    <row r="18" spans="1:14" ht="12.75" customHeight="1" x14ac:dyDescent="0.25">
      <c r="A18" s="19">
        <v>40465</v>
      </c>
      <c r="B18" s="97" t="s">
        <v>101</v>
      </c>
      <c r="C18" s="140" t="s">
        <v>560</v>
      </c>
      <c r="D18" s="3" t="s">
        <v>120</v>
      </c>
      <c r="E18" s="3" t="s">
        <v>6</v>
      </c>
      <c r="F18" s="29">
        <v>750</v>
      </c>
      <c r="G18" s="18">
        <v>5</v>
      </c>
      <c r="H18" s="26">
        <f>F18/G18</f>
        <v>150</v>
      </c>
      <c r="I18" s="14">
        <v>0.61770400000000003</v>
      </c>
      <c r="J18" s="109">
        <f t="shared" si="0"/>
        <v>242.83475580536955</v>
      </c>
      <c r="K18" s="36">
        <v>152.76859300000001</v>
      </c>
      <c r="L18" s="26">
        <f>(K18-I18)/H18*100</f>
        <v>101.43392600000001</v>
      </c>
      <c r="M18" s="3" t="s">
        <v>21</v>
      </c>
      <c r="N18" s="31" t="s">
        <v>123</v>
      </c>
    </row>
    <row r="19" spans="1:14" ht="12.75" customHeight="1" x14ac:dyDescent="0.25">
      <c r="A19" s="19">
        <v>40465</v>
      </c>
      <c r="B19" s="97" t="s">
        <v>100</v>
      </c>
      <c r="C19" s="140" t="s">
        <v>560</v>
      </c>
      <c r="D19" s="3" t="s">
        <v>120</v>
      </c>
      <c r="E19" s="3" t="s">
        <v>6</v>
      </c>
      <c r="F19" s="29">
        <v>30</v>
      </c>
      <c r="G19" s="18">
        <v>5</v>
      </c>
      <c r="H19" s="27">
        <f>F19/G19</f>
        <v>6</v>
      </c>
      <c r="I19" s="35">
        <v>1.2509999999999999E-3</v>
      </c>
      <c r="J19" s="109">
        <v>4800</v>
      </c>
      <c r="K19" s="71">
        <v>5.866663</v>
      </c>
      <c r="L19" s="26">
        <f>(K19-I19)/H19*100</f>
        <v>97.756866666666667</v>
      </c>
      <c r="M19" s="3" t="s">
        <v>21</v>
      </c>
      <c r="N19" s="31" t="s">
        <v>123</v>
      </c>
    </row>
    <row r="20" spans="1:14" ht="12.75" customHeight="1" x14ac:dyDescent="0.25">
      <c r="A20" s="19">
        <v>40465</v>
      </c>
      <c r="B20" s="97" t="s">
        <v>124</v>
      </c>
      <c r="C20" s="140" t="s">
        <v>560</v>
      </c>
      <c r="D20" s="3" t="s">
        <v>120</v>
      </c>
      <c r="E20" s="3" t="s">
        <v>6</v>
      </c>
      <c r="F20" s="29">
        <v>100</v>
      </c>
      <c r="G20" s="18">
        <v>5</v>
      </c>
      <c r="H20" s="27">
        <f>F20/G20</f>
        <v>20</v>
      </c>
      <c r="I20" s="35">
        <v>1.2880000000000001E-3</v>
      </c>
      <c r="J20" s="109">
        <v>15500</v>
      </c>
      <c r="K20" s="72">
        <v>19.214078000000001</v>
      </c>
      <c r="L20" s="26">
        <f>(K20-I20)/H20*100</f>
        <v>96.063950000000006</v>
      </c>
      <c r="M20" s="3" t="s">
        <v>21</v>
      </c>
      <c r="N20" s="31" t="s">
        <v>123</v>
      </c>
    </row>
    <row r="21" spans="1:14" ht="12.75" customHeight="1" x14ac:dyDescent="0.25">
      <c r="A21" s="19"/>
      <c r="B21" s="3"/>
      <c r="C21" s="87"/>
      <c r="D21" s="3"/>
      <c r="E21" s="3"/>
      <c r="F21" s="29"/>
      <c r="G21" s="18"/>
      <c r="H21" s="27"/>
      <c r="I21" s="35"/>
      <c r="J21" s="109"/>
      <c r="K21" s="72"/>
      <c r="L21" s="26"/>
      <c r="M21" s="3"/>
      <c r="N21" s="31"/>
    </row>
    <row r="22" spans="1:14" ht="12.75" customHeight="1" x14ac:dyDescent="0.25">
      <c r="A22" s="19">
        <v>40465</v>
      </c>
      <c r="B22" s="97" t="s">
        <v>131</v>
      </c>
      <c r="C22" s="140" t="s">
        <v>561</v>
      </c>
      <c r="D22" s="3" t="s">
        <v>120</v>
      </c>
      <c r="E22" s="3" t="s">
        <v>6</v>
      </c>
      <c r="F22" s="29">
        <v>100</v>
      </c>
      <c r="G22" s="18">
        <v>5</v>
      </c>
      <c r="H22" s="27">
        <f>F22/G22</f>
        <v>20</v>
      </c>
      <c r="I22" s="35">
        <v>2.6509999999999999E-2</v>
      </c>
      <c r="J22" s="109">
        <f t="shared" si="0"/>
        <v>754.43228970199925</v>
      </c>
      <c r="K22" s="72">
        <v>19.608087999999999</v>
      </c>
      <c r="L22" s="26">
        <f>(K22-I22)/H22*100</f>
        <v>97.907889999999995</v>
      </c>
      <c r="M22" s="3" t="s">
        <v>21</v>
      </c>
      <c r="N22" s="31" t="s">
        <v>123</v>
      </c>
    </row>
    <row r="23" spans="1:14" ht="12.75" customHeight="1" x14ac:dyDescent="0.25">
      <c r="A23" s="19">
        <v>40465</v>
      </c>
      <c r="B23" s="3" t="s">
        <v>101</v>
      </c>
      <c r="C23" s="140" t="s">
        <v>561</v>
      </c>
      <c r="D23" s="3" t="s">
        <v>120</v>
      </c>
      <c r="E23" s="3" t="s">
        <v>6</v>
      </c>
      <c r="F23" s="29">
        <v>750</v>
      </c>
      <c r="G23" s="18">
        <v>5</v>
      </c>
      <c r="H23" s="26">
        <f>F23/G23</f>
        <v>150</v>
      </c>
      <c r="I23" s="7">
        <v>56.822245000000002</v>
      </c>
      <c r="J23" s="147">
        <f t="shared" si="0"/>
        <v>2.639811221819905</v>
      </c>
      <c r="K23" s="36">
        <v>209.649258</v>
      </c>
      <c r="L23" s="26">
        <f>(K23-I23)/H23*100</f>
        <v>101.88467533333332</v>
      </c>
      <c r="M23" s="3" t="s">
        <v>21</v>
      </c>
      <c r="N23" s="31" t="s">
        <v>123</v>
      </c>
    </row>
    <row r="24" spans="1:14" ht="12.75" customHeight="1" x14ac:dyDescent="0.25">
      <c r="A24" s="19">
        <v>40465</v>
      </c>
      <c r="B24" s="3" t="s">
        <v>100</v>
      </c>
      <c r="C24" s="140" t="s">
        <v>561</v>
      </c>
      <c r="D24" s="3" t="s">
        <v>120</v>
      </c>
      <c r="E24" s="3" t="s">
        <v>6</v>
      </c>
      <c r="F24" s="29">
        <v>30</v>
      </c>
      <c r="G24" s="18">
        <v>5</v>
      </c>
      <c r="H24" s="27">
        <f>F24/G24</f>
        <v>6</v>
      </c>
      <c r="I24" s="35">
        <v>7.7200000000000001E-4</v>
      </c>
      <c r="J24" s="109">
        <v>7770</v>
      </c>
      <c r="K24" s="71">
        <v>5.864649</v>
      </c>
      <c r="L24" s="26">
        <f>(K24-I24)/H24*100</f>
        <v>97.731283333333323</v>
      </c>
      <c r="M24" s="3" t="s">
        <v>21</v>
      </c>
      <c r="N24" s="31" t="s">
        <v>123</v>
      </c>
    </row>
    <row r="25" spans="1:14" ht="12.75" customHeight="1" x14ac:dyDescent="0.25">
      <c r="A25" s="19">
        <v>40465</v>
      </c>
      <c r="B25" s="3" t="s">
        <v>124</v>
      </c>
      <c r="C25" s="140" t="s">
        <v>561</v>
      </c>
      <c r="D25" s="3" t="s">
        <v>120</v>
      </c>
      <c r="E25" s="3" t="s">
        <v>6</v>
      </c>
      <c r="F25" s="29">
        <v>100</v>
      </c>
      <c r="G25" s="18">
        <v>5</v>
      </c>
      <c r="H25" s="27">
        <f>F25/G25</f>
        <v>20</v>
      </c>
      <c r="I25" s="35">
        <v>1.4159999999999999E-3</v>
      </c>
      <c r="J25" s="109">
        <v>14100</v>
      </c>
      <c r="K25" s="72">
        <v>19.092732000000002</v>
      </c>
      <c r="L25" s="26">
        <f>(K25-I25)/H25*100</f>
        <v>95.456580000000017</v>
      </c>
      <c r="M25" s="3" t="s">
        <v>21</v>
      </c>
      <c r="N25" s="31" t="s">
        <v>123</v>
      </c>
    </row>
    <row r="26" spans="1:14" ht="12.75" customHeight="1" x14ac:dyDescent="0.25">
      <c r="A26" s="19"/>
      <c r="B26" s="3"/>
      <c r="C26" s="98"/>
      <c r="D26" s="3"/>
      <c r="E26" s="3"/>
      <c r="F26" s="29"/>
      <c r="G26" s="18"/>
      <c r="H26" s="27"/>
      <c r="I26" s="108"/>
      <c r="J26" s="109"/>
      <c r="K26" s="72"/>
      <c r="L26" s="26"/>
      <c r="M26" s="3"/>
      <c r="N26" s="31"/>
    </row>
    <row r="27" spans="1:14" ht="12.75" customHeight="1" x14ac:dyDescent="0.25">
      <c r="A27" s="19">
        <v>40465</v>
      </c>
      <c r="B27" s="97" t="s">
        <v>131</v>
      </c>
      <c r="C27" s="140" t="s">
        <v>562</v>
      </c>
      <c r="D27" s="3" t="s">
        <v>120</v>
      </c>
      <c r="E27" s="3" t="s">
        <v>6</v>
      </c>
      <c r="F27" s="29">
        <v>100</v>
      </c>
      <c r="G27" s="18">
        <v>5</v>
      </c>
      <c r="H27" s="27">
        <f>F27/G27</f>
        <v>20</v>
      </c>
      <c r="I27" s="14">
        <v>2.648E-2</v>
      </c>
      <c r="J27" s="109">
        <f t="shared" si="0"/>
        <v>755.28700906344409</v>
      </c>
      <c r="K27" s="72">
        <v>19.586786</v>
      </c>
      <c r="L27" s="26">
        <f>(K27-I27)/H27*100</f>
        <v>97.80153</v>
      </c>
      <c r="M27" s="3" t="s">
        <v>21</v>
      </c>
      <c r="N27" s="31" t="s">
        <v>123</v>
      </c>
    </row>
    <row r="28" spans="1:14" ht="12.75" customHeight="1" x14ac:dyDescent="0.25">
      <c r="A28" s="19">
        <v>40465</v>
      </c>
      <c r="B28" s="3" t="s">
        <v>101</v>
      </c>
      <c r="C28" s="140" t="s">
        <v>562</v>
      </c>
      <c r="D28" s="3" t="s">
        <v>120</v>
      </c>
      <c r="E28" s="3" t="s">
        <v>6</v>
      </c>
      <c r="F28" s="29">
        <v>750</v>
      </c>
      <c r="G28" s="18">
        <v>5</v>
      </c>
      <c r="H28" s="26">
        <f>F28/G28</f>
        <v>150</v>
      </c>
      <c r="I28" s="14">
        <v>0.100725</v>
      </c>
      <c r="J28" s="109">
        <v>1490</v>
      </c>
      <c r="K28" s="36">
        <v>154.20754700000001</v>
      </c>
      <c r="L28" s="26">
        <f>(K28-I28)/H28*100</f>
        <v>102.73788133333332</v>
      </c>
      <c r="M28" s="3" t="s">
        <v>21</v>
      </c>
      <c r="N28" s="31" t="s">
        <v>123</v>
      </c>
    </row>
    <row r="29" spans="1:14" ht="12.75" customHeight="1" x14ac:dyDescent="0.25">
      <c r="A29" s="19">
        <v>40465</v>
      </c>
      <c r="B29" s="3" t="s">
        <v>100</v>
      </c>
      <c r="C29" s="140" t="s">
        <v>562</v>
      </c>
      <c r="D29" s="3" t="s">
        <v>120</v>
      </c>
      <c r="E29" s="3" t="s">
        <v>6</v>
      </c>
      <c r="F29" s="29">
        <v>30</v>
      </c>
      <c r="G29" s="18">
        <v>5</v>
      </c>
      <c r="H29" s="27">
        <f>F29/G29</f>
        <v>6</v>
      </c>
      <c r="I29" s="14">
        <v>1.8012010000000001</v>
      </c>
      <c r="J29" s="147">
        <f t="shared" si="0"/>
        <v>3.3311107422214401</v>
      </c>
      <c r="K29" s="71">
        <v>7.6830600000000002</v>
      </c>
      <c r="L29" s="26">
        <f>(K29-I29)/H29*100</f>
        <v>98.030983333333339</v>
      </c>
      <c r="M29" s="3" t="s">
        <v>21</v>
      </c>
      <c r="N29" s="31" t="s">
        <v>123</v>
      </c>
    </row>
    <row r="30" spans="1:14" ht="12.75" customHeight="1" x14ac:dyDescent="0.25">
      <c r="A30" s="19">
        <v>40465</v>
      </c>
      <c r="B30" s="3" t="s">
        <v>124</v>
      </c>
      <c r="C30" s="140" t="s">
        <v>562</v>
      </c>
      <c r="D30" s="3" t="s">
        <v>120</v>
      </c>
      <c r="E30" s="3" t="s">
        <v>6</v>
      </c>
      <c r="F30" s="29">
        <v>100</v>
      </c>
      <c r="G30" s="18">
        <v>5</v>
      </c>
      <c r="H30" s="27">
        <f>F30/G30</f>
        <v>20</v>
      </c>
      <c r="I30" s="35">
        <v>1.255E-3</v>
      </c>
      <c r="J30" s="109">
        <v>15900</v>
      </c>
      <c r="K30" s="72">
        <v>18.952867000000001</v>
      </c>
      <c r="L30" s="26">
        <f>(K30-I30)/H30*100</f>
        <v>94.75806</v>
      </c>
      <c r="M30" s="3" t="s">
        <v>21</v>
      </c>
      <c r="N30" s="31" t="s">
        <v>123</v>
      </c>
    </row>
    <row r="31" spans="1:14" ht="12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2.7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3" ht="12.75" customHeight="1" x14ac:dyDescent="0.25">
      <c r="A33" s="13" t="s">
        <v>68</v>
      </c>
    </row>
    <row r="34" spans="1:3" ht="12.75" customHeight="1" x14ac:dyDescent="0.25">
      <c r="B34" s="37" t="s">
        <v>69</v>
      </c>
      <c r="C34" s="37"/>
    </row>
    <row r="35" spans="1:3" ht="12.75" customHeight="1" x14ac:dyDescent="0.25">
      <c r="A35" s="13" t="s">
        <v>90</v>
      </c>
    </row>
    <row r="36" spans="1:3" ht="12.75" customHeight="1" x14ac:dyDescent="0.25">
      <c r="A36" s="13" t="s">
        <v>93</v>
      </c>
    </row>
    <row r="37" spans="1:3" ht="12.75" customHeight="1" x14ac:dyDescent="0.25">
      <c r="A37" s="13" t="s">
        <v>113</v>
      </c>
    </row>
    <row r="38" spans="1:3" ht="15.75" customHeight="1" x14ac:dyDescent="0.25">
      <c r="A38" s="13" t="s">
        <v>114</v>
      </c>
    </row>
    <row r="39" spans="1:3" ht="15.75" customHeight="1" x14ac:dyDescent="0.25">
      <c r="A39" s="13" t="s">
        <v>115</v>
      </c>
    </row>
    <row r="40" spans="1:3" ht="16.5" customHeight="1" x14ac:dyDescent="0.25"/>
    <row r="41" spans="1:3" ht="17.25" customHeight="1" x14ac:dyDescent="0.25"/>
    <row r="42" spans="1:3" ht="17.25" customHeight="1" x14ac:dyDescent="0.25"/>
  </sheetData>
  <mergeCells count="1">
    <mergeCell ref="A1:N1"/>
  </mergeCells>
  <phoneticPr fontId="35" type="noConversion"/>
  <pageMargins left="0.57999999999999996" right="0.25" top="0.62" bottom="0.17" header="0.6" footer="0.21"/>
  <pageSetup firstPageNumber="52" orientation="landscape" useFirstPageNumber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A2" sqref="A2"/>
    </sheetView>
  </sheetViews>
  <sheetFormatPr defaultRowHeight="12.5" x14ac:dyDescent="0.25"/>
  <cols>
    <col min="1" max="1" width="10.54296875" customWidth="1"/>
    <col min="2" max="2" width="18.54296875" customWidth="1"/>
    <col min="5" max="6" width="9.54296875" bestFit="1" customWidth="1"/>
    <col min="7" max="7" width="9.54296875" customWidth="1"/>
    <col min="12" max="12" width="10.81640625" customWidth="1"/>
    <col min="13" max="13" width="10.26953125" customWidth="1"/>
  </cols>
  <sheetData>
    <row r="1" spans="1:14" ht="15.5" x14ac:dyDescent="0.35">
      <c r="A1" s="2" t="s">
        <v>620</v>
      </c>
      <c r="M1" s="5"/>
      <c r="N1" s="5"/>
    </row>
    <row r="2" spans="1:14" ht="15.5" x14ac:dyDescent="0.35">
      <c r="A2" s="1"/>
      <c r="B2" s="2" t="s">
        <v>621</v>
      </c>
      <c r="K2" s="65"/>
      <c r="L2" s="65"/>
      <c r="M2" s="5"/>
      <c r="N2" s="5"/>
    </row>
    <row r="3" spans="1:14" ht="15.5" x14ac:dyDescent="0.35">
      <c r="A3" s="1"/>
      <c r="B3" s="2"/>
      <c r="K3" s="65"/>
      <c r="L3" s="65"/>
      <c r="M3" s="5"/>
      <c r="N3" s="5"/>
    </row>
    <row r="4" spans="1:14" ht="16.5" customHeight="1" x14ac:dyDescent="0.25">
      <c r="C4" s="3" t="s">
        <v>0</v>
      </c>
      <c r="E4" s="3" t="s">
        <v>70</v>
      </c>
      <c r="F4" s="3" t="s">
        <v>71</v>
      </c>
      <c r="G4" s="3" t="s">
        <v>94</v>
      </c>
      <c r="H4" s="3" t="s">
        <v>96</v>
      </c>
      <c r="K4" s="65"/>
      <c r="L4" s="65"/>
      <c r="M4" s="5"/>
      <c r="N4" s="5"/>
    </row>
    <row r="5" spans="1:14" ht="14.5" x14ac:dyDescent="0.25">
      <c r="A5" s="16" t="s">
        <v>18</v>
      </c>
      <c r="B5" s="16" t="s">
        <v>129</v>
      </c>
      <c r="C5" s="16" t="s">
        <v>73</v>
      </c>
      <c r="D5" s="16" t="s">
        <v>1</v>
      </c>
      <c r="E5" s="16" t="s">
        <v>5</v>
      </c>
      <c r="F5" s="16" t="s">
        <v>74</v>
      </c>
      <c r="G5" s="16" t="s">
        <v>95</v>
      </c>
      <c r="H5" s="16" t="s">
        <v>75</v>
      </c>
      <c r="K5" s="65"/>
      <c r="L5" s="65"/>
      <c r="M5" s="5"/>
      <c r="N5" s="5"/>
    </row>
    <row r="6" spans="1:14" x14ac:dyDescent="0.25">
      <c r="A6" s="9"/>
      <c r="B6" s="9"/>
      <c r="C6" s="9"/>
      <c r="D6" s="9"/>
      <c r="E6" s="9"/>
      <c r="F6" s="9"/>
      <c r="G6" s="9"/>
      <c r="H6" s="9"/>
      <c r="K6" s="65"/>
      <c r="L6" s="65"/>
    </row>
    <row r="7" spans="1:14" x14ac:dyDescent="0.25">
      <c r="A7" s="19">
        <v>40381</v>
      </c>
      <c r="B7" s="17" t="s">
        <v>187</v>
      </c>
      <c r="C7" s="48" t="s">
        <v>120</v>
      </c>
      <c r="D7" s="101" t="s">
        <v>131</v>
      </c>
      <c r="E7" s="27">
        <v>19.396947000000001</v>
      </c>
      <c r="F7" s="28">
        <v>3.8425600000000002</v>
      </c>
      <c r="G7" s="27">
        <f>F7*5</f>
        <v>19.212800000000001</v>
      </c>
      <c r="H7" s="64">
        <f>ABS(((F7*5)/E7*100)-100)</f>
        <v>0.94936074218277611</v>
      </c>
    </row>
    <row r="8" spans="1:14" x14ac:dyDescent="0.25">
      <c r="A8" s="19">
        <v>40381</v>
      </c>
      <c r="B8" s="17" t="s">
        <v>187</v>
      </c>
      <c r="C8" s="48" t="s">
        <v>120</v>
      </c>
      <c r="D8" s="10" t="s">
        <v>101</v>
      </c>
      <c r="E8" s="26">
        <v>151.965823</v>
      </c>
      <c r="F8" s="27">
        <v>30.427783999999999</v>
      </c>
      <c r="G8" s="26">
        <f>F8*5</f>
        <v>152.13891999999998</v>
      </c>
      <c r="H8" s="64">
        <f>ABS(((F8*5)/E8*100)-100)</f>
        <v>0.11390521670125509</v>
      </c>
    </row>
    <row r="9" spans="1:14" x14ac:dyDescent="0.25">
      <c r="A9" s="19">
        <v>40381</v>
      </c>
      <c r="B9" s="17" t="s">
        <v>187</v>
      </c>
      <c r="C9" s="48" t="s">
        <v>120</v>
      </c>
      <c r="D9" s="10" t="s">
        <v>100</v>
      </c>
      <c r="E9" s="28">
        <v>5.9756960000000001</v>
      </c>
      <c r="F9" s="28">
        <v>1.1813009999999999</v>
      </c>
      <c r="G9" s="28">
        <f>F9*5</f>
        <v>5.9065049999999992</v>
      </c>
      <c r="H9" s="64">
        <f>ABS(((F9*5)/E9*100)-100)</f>
        <v>1.1578734928952343</v>
      </c>
    </row>
    <row r="10" spans="1:14" x14ac:dyDescent="0.25">
      <c r="A10" s="19">
        <v>40381</v>
      </c>
      <c r="B10" s="17" t="s">
        <v>187</v>
      </c>
      <c r="C10" s="48" t="s">
        <v>120</v>
      </c>
      <c r="D10" s="10" t="s">
        <v>124</v>
      </c>
      <c r="E10" s="27">
        <v>19.834859999999999</v>
      </c>
      <c r="F10" s="28">
        <v>3.9432520000000002</v>
      </c>
      <c r="G10" s="27">
        <f>F10*5</f>
        <v>19.716260000000002</v>
      </c>
      <c r="H10" s="64">
        <f>ABS(((F10*5)/E10*100)-100)</f>
        <v>0.5979371671894711</v>
      </c>
    </row>
    <row r="11" spans="1:14" x14ac:dyDescent="0.25">
      <c r="C11" s="48"/>
      <c r="D11" s="10"/>
      <c r="E11" s="28"/>
      <c r="F11" s="28"/>
      <c r="G11" s="28"/>
      <c r="H11" s="64"/>
    </row>
    <row r="12" spans="1:14" x14ac:dyDescent="0.25">
      <c r="A12" s="19">
        <v>40381</v>
      </c>
      <c r="B12" s="17" t="s">
        <v>188</v>
      </c>
      <c r="C12" s="48" t="s">
        <v>120</v>
      </c>
      <c r="D12" s="101" t="s">
        <v>131</v>
      </c>
      <c r="E12" s="27">
        <v>19.292694000000001</v>
      </c>
      <c r="F12" s="28">
        <v>3.856198</v>
      </c>
      <c r="G12" s="27">
        <f>F12*5</f>
        <v>19.280989999999999</v>
      </c>
      <c r="H12" s="64">
        <f>ABS(((F12*5)/E12*100)-100)</f>
        <v>6.0665451906302792E-2</v>
      </c>
      <c r="L12" s="65"/>
    </row>
    <row r="13" spans="1:14" x14ac:dyDescent="0.25">
      <c r="A13" s="19">
        <v>40381</v>
      </c>
      <c r="B13" s="17" t="s">
        <v>188</v>
      </c>
      <c r="C13" s="48" t="s">
        <v>120</v>
      </c>
      <c r="D13" s="10" t="s">
        <v>101</v>
      </c>
      <c r="E13" s="26">
        <v>151.84881300000001</v>
      </c>
      <c r="F13" s="27">
        <v>30.579502999999999</v>
      </c>
      <c r="G13" s="26">
        <f>F13*5</f>
        <v>152.897515</v>
      </c>
      <c r="H13" s="64">
        <f>ABS(((F13*5)/E13*100)-100)</f>
        <v>0.69062245484920481</v>
      </c>
    </row>
    <row r="14" spans="1:14" x14ac:dyDescent="0.25">
      <c r="A14" s="19">
        <v>40381</v>
      </c>
      <c r="B14" s="17" t="s">
        <v>188</v>
      </c>
      <c r="C14" s="48" t="s">
        <v>120</v>
      </c>
      <c r="D14" s="10" t="s">
        <v>100</v>
      </c>
      <c r="E14" s="28">
        <v>6.0282920000000004</v>
      </c>
      <c r="F14" s="28">
        <v>1.202034</v>
      </c>
      <c r="G14" s="28">
        <f>F14*5</f>
        <v>6.0101700000000005</v>
      </c>
      <c r="H14" s="64">
        <f>ABS(((F14*5)/E14*100)-100)</f>
        <v>0.30061582949200272</v>
      </c>
      <c r="K14" s="65"/>
    </row>
    <row r="15" spans="1:14" x14ac:dyDescent="0.25">
      <c r="A15" s="19">
        <v>40381</v>
      </c>
      <c r="B15" s="17" t="s">
        <v>188</v>
      </c>
      <c r="C15" s="48" t="s">
        <v>120</v>
      </c>
      <c r="D15" s="10" t="s">
        <v>124</v>
      </c>
      <c r="E15" s="27">
        <v>19.691054000000001</v>
      </c>
      <c r="F15" s="28">
        <v>3.978291</v>
      </c>
      <c r="G15" s="27">
        <f>F15*5</f>
        <v>19.891455000000001</v>
      </c>
      <c r="H15" s="64">
        <f>ABS(((F15*5)/E15*100)-100)</f>
        <v>1.0177261207043387</v>
      </c>
      <c r="K15" s="65"/>
    </row>
    <row r="16" spans="1:14" x14ac:dyDescent="0.25">
      <c r="A16" s="19"/>
      <c r="B16" s="17"/>
      <c r="C16" s="48"/>
      <c r="D16" s="10"/>
      <c r="E16" s="28"/>
      <c r="F16" s="28"/>
      <c r="G16" s="28"/>
      <c r="H16" s="64"/>
      <c r="K16" s="65"/>
    </row>
    <row r="17" spans="1:12" x14ac:dyDescent="0.25">
      <c r="A17" s="19">
        <v>40381</v>
      </c>
      <c r="B17" s="17" t="s">
        <v>189</v>
      </c>
      <c r="C17" s="48" t="s">
        <v>120</v>
      </c>
      <c r="D17" s="101" t="s">
        <v>131</v>
      </c>
      <c r="E17" s="27">
        <v>19.63879</v>
      </c>
      <c r="F17" s="28">
        <v>3.922501</v>
      </c>
      <c r="G17" s="27">
        <f>F17*5</f>
        <v>19.612504999999999</v>
      </c>
      <c r="H17" s="64">
        <f>ABS(((F17*5)/E17*100)-100)</f>
        <v>0.13384225810246164</v>
      </c>
      <c r="K17" s="65"/>
    </row>
    <row r="18" spans="1:12" x14ac:dyDescent="0.25">
      <c r="A18" s="19">
        <v>40381</v>
      </c>
      <c r="B18" s="17" t="s">
        <v>189</v>
      </c>
      <c r="C18" s="48" t="s">
        <v>120</v>
      </c>
      <c r="D18" s="10" t="s">
        <v>101</v>
      </c>
      <c r="E18" s="26">
        <v>155.77262300000001</v>
      </c>
      <c r="F18" s="27">
        <v>31.405783</v>
      </c>
      <c r="G18" s="26">
        <f>F18*5</f>
        <v>157.02891499999998</v>
      </c>
      <c r="H18" s="64">
        <f>ABS(((F18*5)/E18*100)-100)</f>
        <v>0.80649088126349966</v>
      </c>
    </row>
    <row r="19" spans="1:12" x14ac:dyDescent="0.25">
      <c r="A19" s="19">
        <v>40381</v>
      </c>
      <c r="B19" s="17" t="s">
        <v>189</v>
      </c>
      <c r="C19" s="48" t="s">
        <v>120</v>
      </c>
      <c r="D19" s="10" t="s">
        <v>100</v>
      </c>
      <c r="E19" s="28">
        <v>6.0228380000000001</v>
      </c>
      <c r="F19" s="28">
        <v>1.1840090000000001</v>
      </c>
      <c r="G19" s="28">
        <f>F19*5</f>
        <v>5.920045</v>
      </c>
      <c r="H19" s="64">
        <f>ABS(((F19*5)/E19*100)-100)</f>
        <v>1.7067203202211374</v>
      </c>
    </row>
    <row r="20" spans="1:12" x14ac:dyDescent="0.25">
      <c r="A20" s="19">
        <v>40381</v>
      </c>
      <c r="B20" s="17" t="s">
        <v>189</v>
      </c>
      <c r="C20" s="48" t="s">
        <v>120</v>
      </c>
      <c r="D20" s="10" t="s">
        <v>124</v>
      </c>
      <c r="E20" s="27">
        <v>19.979222</v>
      </c>
      <c r="F20" s="28">
        <v>3.97648</v>
      </c>
      <c r="G20" s="27">
        <f>F20*5</f>
        <v>19.882400000000001</v>
      </c>
      <c r="H20" s="64">
        <f>ABS(((F20*5)/E20*100)-100)</f>
        <v>0.48461346492871371</v>
      </c>
      <c r="L20" s="65"/>
    </row>
    <row r="21" spans="1:12" x14ac:dyDescent="0.25">
      <c r="A21" s="19"/>
      <c r="B21" s="17"/>
      <c r="C21" s="48"/>
      <c r="D21" s="10"/>
      <c r="E21" s="27"/>
      <c r="F21" s="28"/>
      <c r="G21" s="27"/>
      <c r="H21" s="64"/>
    </row>
    <row r="22" spans="1:12" x14ac:dyDescent="0.25">
      <c r="A22" s="19">
        <v>40386</v>
      </c>
      <c r="B22" s="107" t="s">
        <v>230</v>
      </c>
      <c r="C22" s="48" t="s">
        <v>120</v>
      </c>
      <c r="D22" s="101" t="s">
        <v>131</v>
      </c>
      <c r="E22" s="27">
        <v>19.418453</v>
      </c>
      <c r="F22" s="28">
        <v>3.883988</v>
      </c>
      <c r="G22" s="27">
        <f>F22*5</f>
        <v>19.41994</v>
      </c>
      <c r="H22" s="64">
        <f>ABS(((F22*5)/E22*100)-100)</f>
        <v>7.6576645935801935E-3</v>
      </c>
    </row>
    <row r="23" spans="1:12" x14ac:dyDescent="0.25">
      <c r="A23" s="19">
        <v>40386</v>
      </c>
      <c r="B23" s="107" t="s">
        <v>230</v>
      </c>
      <c r="C23" s="48" t="s">
        <v>120</v>
      </c>
      <c r="D23" s="10" t="s">
        <v>101</v>
      </c>
      <c r="E23" s="26">
        <v>151.33745500000001</v>
      </c>
      <c r="F23" s="27">
        <v>30.225867999999998</v>
      </c>
      <c r="G23" s="26">
        <f>F23*5</f>
        <v>151.12933999999998</v>
      </c>
      <c r="H23" s="64">
        <f>ABS(((F23*5)/E23*100)-100)</f>
        <v>0.13751717973585187</v>
      </c>
    </row>
    <row r="24" spans="1:12" x14ac:dyDescent="0.25">
      <c r="A24" s="19">
        <v>40386</v>
      </c>
      <c r="B24" s="107" t="s">
        <v>230</v>
      </c>
      <c r="C24" s="48" t="s">
        <v>120</v>
      </c>
      <c r="D24" s="10" t="s">
        <v>100</v>
      </c>
      <c r="E24" s="28">
        <v>5.9136189999999997</v>
      </c>
      <c r="F24" s="28">
        <v>1.15842</v>
      </c>
      <c r="G24" s="28">
        <f>F24*5</f>
        <v>5.7920999999999996</v>
      </c>
      <c r="H24" s="64">
        <f>ABS(((F24*5)/E24*100)-100)</f>
        <v>2.0549007299929229</v>
      </c>
    </row>
    <row r="25" spans="1:12" x14ac:dyDescent="0.25">
      <c r="A25" s="19">
        <v>40386</v>
      </c>
      <c r="B25" s="107" t="s">
        <v>230</v>
      </c>
      <c r="C25" s="48" t="s">
        <v>120</v>
      </c>
      <c r="D25" s="10" t="s">
        <v>124</v>
      </c>
      <c r="E25" s="27">
        <v>19.750204</v>
      </c>
      <c r="F25" s="28">
        <v>3.958952</v>
      </c>
      <c r="G25" s="27">
        <f>F25*5</f>
        <v>19.79476</v>
      </c>
      <c r="H25" s="64">
        <f>ABS(((F25*5)/E25*100)-100)</f>
        <v>0.22559766977596496</v>
      </c>
    </row>
    <row r="26" spans="1:12" x14ac:dyDescent="0.25">
      <c r="A26" s="19"/>
      <c r="B26" s="17"/>
      <c r="C26" s="48"/>
      <c r="D26" s="10"/>
      <c r="E26" s="27"/>
      <c r="F26" s="28"/>
      <c r="G26" s="27"/>
      <c r="H26" s="64"/>
    </row>
    <row r="27" spans="1:12" x14ac:dyDescent="0.25">
      <c r="A27" s="19">
        <v>40386</v>
      </c>
      <c r="B27" s="107" t="s">
        <v>231</v>
      </c>
      <c r="C27" s="3" t="s">
        <v>120</v>
      </c>
      <c r="D27" s="3" t="s">
        <v>131</v>
      </c>
      <c r="E27" s="27">
        <v>19.135286000000001</v>
      </c>
      <c r="F27" s="28">
        <v>3.854679</v>
      </c>
      <c r="G27" s="27">
        <f>F27*5</f>
        <v>19.273395000000001</v>
      </c>
      <c r="H27" s="64">
        <f>ABS(((F27*5)/E27*100)-100)</f>
        <v>0.72175038303581118</v>
      </c>
    </row>
    <row r="28" spans="1:12" x14ac:dyDescent="0.25">
      <c r="A28" s="19">
        <v>40386</v>
      </c>
      <c r="B28" s="107" t="s">
        <v>231</v>
      </c>
      <c r="C28" s="3" t="s">
        <v>120</v>
      </c>
      <c r="D28" s="97" t="s">
        <v>101</v>
      </c>
      <c r="E28" s="26">
        <v>153.11933099999999</v>
      </c>
      <c r="F28" s="27">
        <v>30.882708000000001</v>
      </c>
      <c r="G28" s="27">
        <f>F28*5</f>
        <v>154.41354000000001</v>
      </c>
      <c r="H28" s="64">
        <f>ABS(((F28*5)/E28*100)-100)</f>
        <v>0.84522900638850729</v>
      </c>
    </row>
    <row r="29" spans="1:12" x14ac:dyDescent="0.25">
      <c r="A29" s="19">
        <v>40386</v>
      </c>
      <c r="B29" s="107" t="s">
        <v>231</v>
      </c>
      <c r="C29" s="3" t="s">
        <v>120</v>
      </c>
      <c r="D29" s="97" t="s">
        <v>100</v>
      </c>
      <c r="E29" s="28">
        <v>5.9341229999999996</v>
      </c>
      <c r="F29" s="28">
        <v>1.170598</v>
      </c>
      <c r="G29" s="27">
        <f>F29*5</f>
        <v>5.8529900000000001</v>
      </c>
      <c r="H29" s="64">
        <f>ABS(((F29*5)/E29*100)-100)</f>
        <v>1.3672281481189259</v>
      </c>
    </row>
    <row r="30" spans="1:12" x14ac:dyDescent="0.25">
      <c r="A30" s="19">
        <v>40386</v>
      </c>
      <c r="B30" s="107" t="s">
        <v>231</v>
      </c>
      <c r="C30" s="3" t="s">
        <v>120</v>
      </c>
      <c r="D30" s="97" t="s">
        <v>124</v>
      </c>
      <c r="E30" s="27">
        <v>19.513905999999999</v>
      </c>
      <c r="F30" s="28">
        <v>3.8679030000000001</v>
      </c>
      <c r="G30" s="27">
        <f>F30*5</f>
        <v>19.339514999999999</v>
      </c>
      <c r="H30" s="64">
        <f>ABS(((F30*5)/E30*100)-100)</f>
        <v>0.89367551529663558</v>
      </c>
    </row>
    <row r="31" spans="1:12" x14ac:dyDescent="0.25">
      <c r="A31" s="19"/>
      <c r="B31" s="17"/>
      <c r="C31" s="48"/>
      <c r="D31" s="10"/>
      <c r="E31" s="27"/>
      <c r="F31" s="28"/>
      <c r="G31" s="27"/>
      <c r="H31" s="64"/>
    </row>
    <row r="32" spans="1:12" x14ac:dyDescent="0.25">
      <c r="A32" s="19">
        <v>40386</v>
      </c>
      <c r="B32" s="107" t="s">
        <v>232</v>
      </c>
      <c r="C32" s="3" t="s">
        <v>120</v>
      </c>
      <c r="D32" s="97" t="s">
        <v>131</v>
      </c>
      <c r="E32" s="27">
        <v>19.221273</v>
      </c>
      <c r="F32" s="28">
        <v>3.8315540000000001</v>
      </c>
      <c r="G32" s="27">
        <f>F32*5</f>
        <v>19.157769999999999</v>
      </c>
      <c r="H32" s="64">
        <f>ABS(((F32*5)/E32*100)-100)</f>
        <v>0.33037874234447884</v>
      </c>
    </row>
    <row r="33" spans="1:8" x14ac:dyDescent="0.25">
      <c r="A33" s="19">
        <v>40386</v>
      </c>
      <c r="B33" s="107" t="s">
        <v>232</v>
      </c>
      <c r="C33" s="3" t="s">
        <v>120</v>
      </c>
      <c r="D33" s="3" t="s">
        <v>101</v>
      </c>
      <c r="E33" s="26">
        <v>152.12682799999999</v>
      </c>
      <c r="F33" s="27">
        <v>30.599264999999999</v>
      </c>
      <c r="G33" s="26">
        <f>F33*5</f>
        <v>152.99632499999998</v>
      </c>
      <c r="H33" s="64">
        <f>ABS(((F33*5)/E33*100)-100)</f>
        <v>0.57156059284952221</v>
      </c>
    </row>
    <row r="34" spans="1:8" x14ac:dyDescent="0.25">
      <c r="A34" s="19">
        <v>40386</v>
      </c>
      <c r="B34" s="107" t="s">
        <v>232</v>
      </c>
      <c r="C34" s="3" t="s">
        <v>120</v>
      </c>
      <c r="D34" s="3" t="s">
        <v>100</v>
      </c>
      <c r="E34" s="28">
        <v>6.2224240000000002</v>
      </c>
      <c r="F34" s="28">
        <v>1.2517670000000001</v>
      </c>
      <c r="G34" s="27">
        <f>F34*5</f>
        <v>6.2588350000000004</v>
      </c>
      <c r="H34" s="64">
        <f>ABS(((F34*5)/E34*100)-100)</f>
        <v>0.58515780988246036</v>
      </c>
    </row>
    <row r="35" spans="1:8" x14ac:dyDescent="0.25">
      <c r="A35" s="19">
        <v>40386</v>
      </c>
      <c r="B35" s="107" t="s">
        <v>232</v>
      </c>
      <c r="C35" s="3" t="s">
        <v>120</v>
      </c>
      <c r="D35" s="3" t="s">
        <v>124</v>
      </c>
      <c r="E35" s="27">
        <v>19.640177000000001</v>
      </c>
      <c r="F35" s="28">
        <v>3.8827919999999998</v>
      </c>
      <c r="G35" s="27">
        <f>F35*5</f>
        <v>19.413959999999999</v>
      </c>
      <c r="H35" s="64">
        <f>ABS(((F35*5)/E35*100)-100)</f>
        <v>1.1518073385998662</v>
      </c>
    </row>
    <row r="36" spans="1:8" x14ac:dyDescent="0.25">
      <c r="A36" s="19"/>
      <c r="B36" s="107"/>
      <c r="C36" s="3"/>
      <c r="D36" s="3"/>
      <c r="E36" s="27"/>
      <c r="F36" s="28"/>
      <c r="G36" s="27"/>
      <c r="H36" s="64"/>
    </row>
    <row r="37" spans="1:8" x14ac:dyDescent="0.25">
      <c r="A37" s="19">
        <v>40407</v>
      </c>
      <c r="B37" s="98" t="s">
        <v>374</v>
      </c>
      <c r="C37" s="3" t="s">
        <v>120</v>
      </c>
      <c r="D37" s="3" t="s">
        <v>131</v>
      </c>
      <c r="E37" s="27">
        <v>19.665346</v>
      </c>
      <c r="F37" s="28">
        <v>3.9476840000000002</v>
      </c>
      <c r="G37" s="27">
        <f>F37*5</f>
        <v>19.738420000000001</v>
      </c>
      <c r="H37" s="64">
        <f>ABS(((F37*5)/E37*100)-100)</f>
        <v>0.37158766492082407</v>
      </c>
    </row>
    <row r="38" spans="1:8" x14ac:dyDescent="0.25">
      <c r="A38" s="19">
        <v>40407</v>
      </c>
      <c r="B38" s="98" t="s">
        <v>374</v>
      </c>
      <c r="C38" s="3" t="s">
        <v>120</v>
      </c>
      <c r="D38" s="97" t="s">
        <v>101</v>
      </c>
      <c r="E38" s="26">
        <v>153.147401</v>
      </c>
      <c r="F38" s="27">
        <v>30.709717999999999</v>
      </c>
      <c r="G38" s="27">
        <f>F38*5</f>
        <v>153.54858999999999</v>
      </c>
      <c r="H38" s="64">
        <f>ABS(((F38*5)/E38*100)-100)</f>
        <v>0.26196265648673034</v>
      </c>
    </row>
    <row r="39" spans="1:8" x14ac:dyDescent="0.25">
      <c r="A39" s="19">
        <v>40407</v>
      </c>
      <c r="B39" s="98" t="s">
        <v>374</v>
      </c>
      <c r="C39" s="3" t="s">
        <v>120</v>
      </c>
      <c r="D39" s="97" t="s">
        <v>100</v>
      </c>
      <c r="E39" s="28">
        <v>5.9147379999999998</v>
      </c>
      <c r="F39" s="28">
        <v>1.164404</v>
      </c>
      <c r="G39" s="27">
        <f>F39*5</f>
        <v>5.8220200000000002</v>
      </c>
      <c r="H39" s="64">
        <f>ABS(((F39*5)/E39*100)-100)</f>
        <v>1.5675757742777421</v>
      </c>
    </row>
    <row r="40" spans="1:8" x14ac:dyDescent="0.25">
      <c r="A40" s="19">
        <v>40407</v>
      </c>
      <c r="B40" s="98" t="s">
        <v>374</v>
      </c>
      <c r="C40" s="3" t="s">
        <v>120</v>
      </c>
      <c r="D40" s="97" t="s">
        <v>124</v>
      </c>
      <c r="E40" s="27">
        <v>19.535789000000001</v>
      </c>
      <c r="F40" s="28">
        <v>3.9220799999999998</v>
      </c>
      <c r="G40" s="27">
        <f>F40*5</f>
        <v>19.610399999999998</v>
      </c>
      <c r="H40" s="64">
        <f>ABS(((F40*5)/E40*100)-100)</f>
        <v>0.38191956311565889</v>
      </c>
    </row>
    <row r="41" spans="1:8" x14ac:dyDescent="0.25">
      <c r="A41" s="19"/>
      <c r="B41" s="87"/>
      <c r="C41" s="48"/>
      <c r="D41" s="10"/>
      <c r="E41" s="27"/>
      <c r="F41" s="28"/>
      <c r="G41" s="27"/>
      <c r="H41" s="64"/>
    </row>
    <row r="42" spans="1:8" x14ac:dyDescent="0.25">
      <c r="A42" s="19">
        <v>40407</v>
      </c>
      <c r="B42" s="98" t="s">
        <v>375</v>
      </c>
      <c r="C42" s="3" t="s">
        <v>120</v>
      </c>
      <c r="D42" s="97" t="s">
        <v>131</v>
      </c>
      <c r="E42" s="27">
        <v>19.188998000000002</v>
      </c>
      <c r="F42" s="28">
        <v>3.8439290000000002</v>
      </c>
      <c r="G42" s="27">
        <f>F42*5</f>
        <v>19.219645</v>
      </c>
      <c r="H42" s="64">
        <f>ABS(((F42*5)/E42*100)-100)</f>
        <v>0.15971130957437651</v>
      </c>
    </row>
    <row r="43" spans="1:8" x14ac:dyDescent="0.25">
      <c r="A43" s="19">
        <v>40407</v>
      </c>
      <c r="B43" s="98" t="s">
        <v>375</v>
      </c>
      <c r="C43" s="3" t="s">
        <v>120</v>
      </c>
      <c r="D43" s="3" t="s">
        <v>101</v>
      </c>
      <c r="E43" s="26">
        <v>162.87254200000001</v>
      </c>
      <c r="F43" s="27">
        <v>32.920203999999998</v>
      </c>
      <c r="G43" s="26">
        <f>F43*5</f>
        <v>164.60102000000001</v>
      </c>
      <c r="H43" s="64">
        <f>ABS(((F43*5)/E43*100)-100)</f>
        <v>1.0612457930447192</v>
      </c>
    </row>
    <row r="44" spans="1:8" x14ac:dyDescent="0.25">
      <c r="A44" s="19">
        <v>40407</v>
      </c>
      <c r="B44" s="98" t="s">
        <v>375</v>
      </c>
      <c r="C44" s="3" t="s">
        <v>120</v>
      </c>
      <c r="D44" s="3" t="s">
        <v>100</v>
      </c>
      <c r="E44" s="28">
        <v>5.9173429999999998</v>
      </c>
      <c r="F44" s="28">
        <v>1.181549</v>
      </c>
      <c r="G44" s="27">
        <f>F44*5</f>
        <v>5.9077450000000002</v>
      </c>
      <c r="H44" s="64">
        <f>ABS(((F44*5)/E44*100)-100)</f>
        <v>0.16220117711614535</v>
      </c>
    </row>
    <row r="45" spans="1:8" x14ac:dyDescent="0.25">
      <c r="A45" s="19">
        <v>40407</v>
      </c>
      <c r="B45" s="98" t="s">
        <v>375</v>
      </c>
      <c r="C45" s="3" t="s">
        <v>120</v>
      </c>
      <c r="D45" s="3" t="s">
        <v>124</v>
      </c>
      <c r="E45" s="27">
        <v>19.409397999999999</v>
      </c>
      <c r="F45" s="28">
        <v>3.896242</v>
      </c>
      <c r="G45" s="27">
        <f>F45*5</f>
        <v>19.481210000000001</v>
      </c>
      <c r="H45" s="64">
        <f>ABS(((F45*5)/E45*100)-100)</f>
        <v>0.36998571516745926</v>
      </c>
    </row>
    <row r="46" spans="1:8" x14ac:dyDescent="0.25">
      <c r="A46" s="67"/>
      <c r="B46" s="67"/>
      <c r="C46" s="20"/>
      <c r="D46" s="16"/>
      <c r="E46" s="78"/>
      <c r="F46" s="79"/>
      <c r="G46" s="78"/>
      <c r="H46" s="80"/>
    </row>
    <row r="47" spans="1:8" x14ac:dyDescent="0.25">
      <c r="A47" s="47"/>
      <c r="B47" s="47"/>
      <c r="C47" s="48"/>
    </row>
    <row r="48" spans="1:8" ht="14.5" x14ac:dyDescent="0.25">
      <c r="A48" s="13" t="s">
        <v>76</v>
      </c>
    </row>
    <row r="49" spans="1:3" x14ac:dyDescent="0.25">
      <c r="A49" s="37" t="s">
        <v>77</v>
      </c>
      <c r="C49" s="37"/>
    </row>
    <row r="50" spans="1:3" x14ac:dyDescent="0.25">
      <c r="A50" s="37" t="s">
        <v>78</v>
      </c>
      <c r="C50" s="37"/>
    </row>
    <row r="51" spans="1:3" ht="14.5" x14ac:dyDescent="0.25">
      <c r="A51" s="13" t="s">
        <v>97</v>
      </c>
    </row>
    <row r="52" spans="1:3" ht="14.5" x14ac:dyDescent="0.25">
      <c r="A52" s="13" t="s">
        <v>79</v>
      </c>
    </row>
    <row r="53" spans="1:3" x14ac:dyDescent="0.25">
      <c r="A53" t="s">
        <v>80</v>
      </c>
    </row>
    <row r="55" spans="1:3" ht="14.5" x14ac:dyDescent="0.25">
      <c r="A55" s="13" t="s">
        <v>0</v>
      </c>
    </row>
    <row r="57" spans="1:3" ht="14.5" x14ac:dyDescent="0.25">
      <c r="A57" s="13" t="s">
        <v>0</v>
      </c>
    </row>
  </sheetData>
  <phoneticPr fontId="0" type="noConversion"/>
  <pageMargins left="1.1399999999999999" right="0.75" top="0.91" bottom="0.23" header="0.5" footer="0.17"/>
  <pageSetup firstPageNumber="53" orientation="portrait" useFirstPageNumber="1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activeCell="A3" sqref="A3"/>
    </sheetView>
  </sheetViews>
  <sheetFormatPr defaultRowHeight="12.5" x14ac:dyDescent="0.25"/>
  <cols>
    <col min="1" max="1" width="10.54296875" customWidth="1"/>
    <col min="2" max="2" width="18.54296875" customWidth="1"/>
    <col min="5" max="6" width="9.54296875" bestFit="1" customWidth="1"/>
    <col min="7" max="7" width="9.54296875" customWidth="1"/>
    <col min="12" max="12" width="10.81640625" customWidth="1"/>
    <col min="13" max="13" width="10.26953125" customWidth="1"/>
  </cols>
  <sheetData>
    <row r="1" spans="1:13" ht="15.5" x14ac:dyDescent="0.35">
      <c r="A1" s="2" t="s">
        <v>622</v>
      </c>
      <c r="M1" s="5"/>
    </row>
    <row r="2" spans="1:13" ht="15.5" x14ac:dyDescent="0.35">
      <c r="A2" s="1"/>
      <c r="B2" s="2" t="s">
        <v>623</v>
      </c>
      <c r="K2" s="65"/>
      <c r="L2" s="65"/>
      <c r="M2" s="5"/>
    </row>
    <row r="3" spans="1:13" ht="15.5" x14ac:dyDescent="0.35">
      <c r="A3" s="1"/>
      <c r="B3" s="2"/>
      <c r="K3" s="65"/>
      <c r="L3" s="65"/>
      <c r="M3" s="5"/>
    </row>
    <row r="4" spans="1:13" ht="13" x14ac:dyDescent="0.3">
      <c r="A4" s="1"/>
      <c r="K4" s="65"/>
      <c r="L4" s="65"/>
      <c r="M4" s="5"/>
    </row>
    <row r="5" spans="1:13" x14ac:dyDescent="0.25">
      <c r="K5" s="65"/>
      <c r="L5" s="65"/>
      <c r="M5" s="5"/>
    </row>
    <row r="6" spans="1:13" x14ac:dyDescent="0.25">
      <c r="C6" s="3" t="s">
        <v>0</v>
      </c>
      <c r="E6" s="3" t="s">
        <v>70</v>
      </c>
      <c r="F6" s="3" t="s">
        <v>71</v>
      </c>
      <c r="G6" s="3" t="s">
        <v>94</v>
      </c>
      <c r="H6" s="3" t="s">
        <v>96</v>
      </c>
      <c r="K6" s="65"/>
      <c r="L6" s="65"/>
    </row>
    <row r="7" spans="1:13" ht="14.5" x14ac:dyDescent="0.25">
      <c r="A7" s="16" t="s">
        <v>18</v>
      </c>
      <c r="B7" s="16" t="s">
        <v>129</v>
      </c>
      <c r="C7" s="16" t="s">
        <v>73</v>
      </c>
      <c r="D7" s="16" t="s">
        <v>1</v>
      </c>
      <c r="E7" s="16" t="s">
        <v>5</v>
      </c>
      <c r="F7" s="16" t="s">
        <v>74</v>
      </c>
      <c r="G7" s="16" t="s">
        <v>95</v>
      </c>
      <c r="H7" s="16" t="s">
        <v>75</v>
      </c>
    </row>
    <row r="8" spans="1:13" x14ac:dyDescent="0.25">
      <c r="A8" s="9"/>
      <c r="B8" s="9"/>
      <c r="C8" s="9"/>
      <c r="D8" s="9"/>
      <c r="E8" s="9"/>
      <c r="F8" s="9"/>
      <c r="G8" s="9"/>
      <c r="H8" s="9"/>
    </row>
    <row r="9" spans="1:13" x14ac:dyDescent="0.25">
      <c r="A9" s="19">
        <v>40388</v>
      </c>
      <c r="B9" s="107" t="s">
        <v>271</v>
      </c>
      <c r="C9" s="48" t="s">
        <v>120</v>
      </c>
      <c r="D9" s="101" t="s">
        <v>131</v>
      </c>
      <c r="E9" s="27">
        <v>19.613816</v>
      </c>
      <c r="F9" s="28">
        <v>4.0939439999999996</v>
      </c>
      <c r="G9" s="27">
        <f>F9*5</f>
        <v>20.469719999999999</v>
      </c>
      <c r="H9" s="64">
        <f>ABS(((F9*5)/E9*100)-100)</f>
        <v>4.3637811224495948</v>
      </c>
    </row>
    <row r="10" spans="1:13" x14ac:dyDescent="0.25">
      <c r="A10" s="19">
        <v>40388</v>
      </c>
      <c r="B10" s="107" t="s">
        <v>271</v>
      </c>
      <c r="C10" s="48" t="s">
        <v>120</v>
      </c>
      <c r="D10" s="10" t="s">
        <v>101</v>
      </c>
      <c r="E10" s="26">
        <v>153.22883400000001</v>
      </c>
      <c r="F10" s="27">
        <v>31.972055000000001</v>
      </c>
      <c r="G10" s="26">
        <f>F10*5</f>
        <v>159.860275</v>
      </c>
      <c r="H10" s="64">
        <f>ABS(((F10*5)/E10*100)-100)</f>
        <v>4.3278022986196021</v>
      </c>
    </row>
    <row r="11" spans="1:13" x14ac:dyDescent="0.25">
      <c r="A11" s="19">
        <v>40388</v>
      </c>
      <c r="B11" s="107" t="s">
        <v>271</v>
      </c>
      <c r="C11" s="48" t="s">
        <v>120</v>
      </c>
      <c r="D11" s="10" t="s">
        <v>100</v>
      </c>
      <c r="E11" s="28">
        <v>5.9699479999999996</v>
      </c>
      <c r="F11" s="28">
        <v>1.2261880000000001</v>
      </c>
      <c r="G11" s="28">
        <f>F11*5</f>
        <v>6.1309400000000007</v>
      </c>
      <c r="H11" s="64">
        <f>ABS(((F11*5)/E11*100)-100)</f>
        <v>2.6967069059898279</v>
      </c>
    </row>
    <row r="12" spans="1:13" x14ac:dyDescent="0.25">
      <c r="C12" s="48"/>
      <c r="D12" s="10"/>
      <c r="E12" s="28"/>
      <c r="F12" s="28"/>
      <c r="G12" s="28"/>
      <c r="H12" s="64"/>
      <c r="L12" s="65"/>
    </row>
    <row r="13" spans="1:13" x14ac:dyDescent="0.25">
      <c r="A13" s="19">
        <v>40388</v>
      </c>
      <c r="B13" s="98" t="s">
        <v>272</v>
      </c>
      <c r="C13" s="48" t="s">
        <v>120</v>
      </c>
      <c r="D13" s="101" t="s">
        <v>131</v>
      </c>
      <c r="E13" s="27">
        <v>19.329339999999998</v>
      </c>
      <c r="F13" s="28">
        <v>3.9468510000000001</v>
      </c>
      <c r="G13" s="27">
        <f>F13*5</f>
        <v>19.734255000000001</v>
      </c>
      <c r="H13" s="64">
        <f>ABS(((F13*5)/E13*100)-100)</f>
        <v>2.0948206198452937</v>
      </c>
    </row>
    <row r="14" spans="1:13" x14ac:dyDescent="0.25">
      <c r="A14" s="19">
        <v>40388</v>
      </c>
      <c r="B14" s="98" t="s">
        <v>272</v>
      </c>
      <c r="C14" s="48" t="s">
        <v>120</v>
      </c>
      <c r="D14" s="10" t="s">
        <v>101</v>
      </c>
      <c r="E14" s="26">
        <v>153.838652</v>
      </c>
      <c r="F14" s="27">
        <v>31.619748000000001</v>
      </c>
      <c r="G14" s="26">
        <f>F14*5</f>
        <v>158.09874000000002</v>
      </c>
      <c r="H14" s="64">
        <f>ABS(((F14*5)/E14*100)-100)</f>
        <v>2.769192231351596</v>
      </c>
      <c r="K14" s="65"/>
    </row>
    <row r="15" spans="1:13" x14ac:dyDescent="0.25">
      <c r="A15" s="19">
        <v>40388</v>
      </c>
      <c r="B15" s="98" t="s">
        <v>272</v>
      </c>
      <c r="C15" s="48" t="s">
        <v>120</v>
      </c>
      <c r="D15" s="10" t="s">
        <v>100</v>
      </c>
      <c r="E15" s="28">
        <v>5.915184</v>
      </c>
      <c r="F15" s="28">
        <v>1.1846190000000001</v>
      </c>
      <c r="G15" s="28">
        <f>F15*5</f>
        <v>5.923095</v>
      </c>
      <c r="H15" s="64">
        <f>ABS(((F15*5)/E15*100)-100)</f>
        <v>0.13374055650679395</v>
      </c>
      <c r="K15" s="65"/>
    </row>
    <row r="16" spans="1:13" x14ac:dyDescent="0.25">
      <c r="A16" s="19"/>
      <c r="B16" s="87"/>
      <c r="C16" s="48"/>
      <c r="D16" s="10"/>
      <c r="E16" s="28"/>
      <c r="F16" s="28"/>
      <c r="G16" s="28"/>
      <c r="H16" s="64"/>
      <c r="K16" s="65"/>
    </row>
    <row r="17" spans="1:8" x14ac:dyDescent="0.25">
      <c r="A17" s="19">
        <v>40388</v>
      </c>
      <c r="B17" s="98" t="s">
        <v>273</v>
      </c>
      <c r="C17" s="48" t="s">
        <v>120</v>
      </c>
      <c r="D17" s="101" t="s">
        <v>131</v>
      </c>
      <c r="E17" s="27">
        <v>18.852221</v>
      </c>
      <c r="F17" s="28">
        <v>3.7644410000000001</v>
      </c>
      <c r="G17" s="27">
        <f>F17*5</f>
        <v>18.822205</v>
      </c>
      <c r="H17" s="64">
        <f>ABS(((F17*5)/E17*100)-100)</f>
        <v>0.15921731450103493</v>
      </c>
    </row>
    <row r="18" spans="1:8" x14ac:dyDescent="0.25">
      <c r="A18" s="19">
        <v>40388</v>
      </c>
      <c r="B18" s="98" t="s">
        <v>273</v>
      </c>
      <c r="C18" s="48" t="s">
        <v>120</v>
      </c>
      <c r="D18" s="10" t="s">
        <v>101</v>
      </c>
      <c r="E18" s="26">
        <v>156.52257499999999</v>
      </c>
      <c r="F18" s="27">
        <v>31.562645</v>
      </c>
      <c r="G18" s="26">
        <f>F18*5</f>
        <v>157.81322499999999</v>
      </c>
      <c r="H18" s="64">
        <f>ABS(((F18*5)/E18*100)-100)</f>
        <v>0.82457754097131897</v>
      </c>
    </row>
    <row r="19" spans="1:8" x14ac:dyDescent="0.25">
      <c r="A19" s="19">
        <v>40388</v>
      </c>
      <c r="B19" s="98" t="s">
        <v>273</v>
      </c>
      <c r="C19" s="48" t="s">
        <v>120</v>
      </c>
      <c r="D19" s="10" t="s">
        <v>100</v>
      </c>
      <c r="E19" s="28">
        <v>5.8208900000000003</v>
      </c>
      <c r="F19" s="28">
        <v>1.15249</v>
      </c>
      <c r="G19" s="28">
        <f>F19*5</f>
        <v>5.7624500000000003</v>
      </c>
      <c r="H19" s="64">
        <f>ABS(((F19*5)/E19*100)-100)</f>
        <v>1.0039701832537702</v>
      </c>
    </row>
    <row r="20" spans="1:8" x14ac:dyDescent="0.25">
      <c r="A20" s="19"/>
      <c r="B20" s="87"/>
      <c r="C20" s="48"/>
      <c r="D20" s="10"/>
      <c r="E20" s="27"/>
      <c r="F20" s="28"/>
      <c r="G20" s="27"/>
      <c r="H20" s="64"/>
    </row>
    <row r="21" spans="1:8" x14ac:dyDescent="0.25">
      <c r="A21" s="19">
        <v>40388</v>
      </c>
      <c r="B21" s="98" t="s">
        <v>274</v>
      </c>
      <c r="C21" s="48" t="s">
        <v>120</v>
      </c>
      <c r="D21" s="101" t="s">
        <v>131</v>
      </c>
      <c r="E21" s="27">
        <v>19.331598</v>
      </c>
      <c r="F21" s="28">
        <v>3.8367930000000001</v>
      </c>
      <c r="G21" s="27">
        <f>F21*5</f>
        <v>19.183965000000001</v>
      </c>
      <c r="H21" s="64">
        <f>ABS(((F21*5)/E21*100)-100)</f>
        <v>0.76368751305504645</v>
      </c>
    </row>
    <row r="22" spans="1:8" x14ac:dyDescent="0.25">
      <c r="A22" s="19">
        <v>40388</v>
      </c>
      <c r="B22" s="98" t="s">
        <v>274</v>
      </c>
      <c r="C22" s="48" t="s">
        <v>120</v>
      </c>
      <c r="D22" s="10" t="s">
        <v>101</v>
      </c>
      <c r="E22" s="26">
        <v>153.17286200000001</v>
      </c>
      <c r="F22" s="27">
        <v>30.320841000000001</v>
      </c>
      <c r="G22" s="26">
        <f>F22*5</f>
        <v>151.60420500000001</v>
      </c>
      <c r="H22" s="64">
        <f>ABS(((F22*5)/E22*100)-100)</f>
        <v>1.0241089573687105</v>
      </c>
    </row>
    <row r="23" spans="1:8" x14ac:dyDescent="0.25">
      <c r="A23" s="19">
        <v>40388</v>
      </c>
      <c r="B23" s="98" t="s">
        <v>274</v>
      </c>
      <c r="C23" s="48" t="s">
        <v>120</v>
      </c>
      <c r="D23" s="10" t="s">
        <v>100</v>
      </c>
      <c r="E23" s="28">
        <v>6.562087</v>
      </c>
      <c r="F23" s="28">
        <v>1.2758</v>
      </c>
      <c r="G23" s="28">
        <f>F23*5</f>
        <v>6.3790000000000004</v>
      </c>
      <c r="H23" s="64">
        <f>ABS(((F23*5)/E23*100)-100)</f>
        <v>2.7900727314343641</v>
      </c>
    </row>
    <row r="24" spans="1:8" x14ac:dyDescent="0.25">
      <c r="A24" s="19"/>
      <c r="B24" s="17"/>
      <c r="C24" s="48"/>
      <c r="D24" s="10"/>
      <c r="E24" s="27"/>
      <c r="F24" s="28"/>
      <c r="G24" s="27"/>
      <c r="H24" s="64"/>
    </row>
    <row r="25" spans="1:8" x14ac:dyDescent="0.25">
      <c r="A25" s="19">
        <v>40393</v>
      </c>
      <c r="B25" s="98" t="s">
        <v>282</v>
      </c>
      <c r="C25" s="3" t="s">
        <v>120</v>
      </c>
      <c r="D25" s="3" t="s">
        <v>131</v>
      </c>
      <c r="E25" s="27">
        <v>20.340904999999999</v>
      </c>
      <c r="F25" s="28">
        <v>4.0597209999999997</v>
      </c>
      <c r="G25" s="27">
        <f>F25*5</f>
        <v>20.298604999999998</v>
      </c>
      <c r="H25" s="64">
        <f>ABS(((F25*5)/E25*100)-100)</f>
        <v>0.20795534908599222</v>
      </c>
    </row>
    <row r="26" spans="1:8" x14ac:dyDescent="0.25">
      <c r="A26" s="19">
        <v>40393</v>
      </c>
      <c r="B26" s="98" t="s">
        <v>282</v>
      </c>
      <c r="C26" s="3" t="s">
        <v>120</v>
      </c>
      <c r="D26" s="97" t="s">
        <v>101</v>
      </c>
      <c r="E26" s="26">
        <v>157.951761</v>
      </c>
      <c r="F26" s="27">
        <v>31.914660000000001</v>
      </c>
      <c r="G26" s="26">
        <f>F26*5</f>
        <v>159.57330000000002</v>
      </c>
      <c r="H26" s="64">
        <f>ABS(((F26*5)/E26*100)-100)</f>
        <v>1.0266039389076553</v>
      </c>
    </row>
    <row r="27" spans="1:8" x14ac:dyDescent="0.25">
      <c r="A27" s="19">
        <v>40393</v>
      </c>
      <c r="B27" s="98" t="s">
        <v>282</v>
      </c>
      <c r="C27" s="3" t="s">
        <v>120</v>
      </c>
      <c r="D27" s="97" t="s">
        <v>100</v>
      </c>
      <c r="E27" s="28">
        <v>5.8394719999999998</v>
      </c>
      <c r="F27" s="28">
        <v>1.182439</v>
      </c>
      <c r="G27" s="28">
        <f>F27*5</f>
        <v>5.9121950000000005</v>
      </c>
      <c r="H27" s="64">
        <f>ABS(((F27*5)/E27*100)-100)</f>
        <v>1.2453694443607333</v>
      </c>
    </row>
    <row r="28" spans="1:8" x14ac:dyDescent="0.25">
      <c r="A28" s="19">
        <v>40393</v>
      </c>
      <c r="B28" s="98" t="s">
        <v>282</v>
      </c>
      <c r="C28" s="3" t="s">
        <v>120</v>
      </c>
      <c r="D28" s="97" t="s">
        <v>124</v>
      </c>
      <c r="E28" s="27">
        <v>19.854528999999999</v>
      </c>
      <c r="F28" s="28">
        <v>3.952944</v>
      </c>
      <c r="G28" s="27">
        <f>F28*5</f>
        <v>19.764720000000001</v>
      </c>
      <c r="H28" s="64">
        <f>ABS(((F28*5)/E28*100)-100)</f>
        <v>0.45233508183447668</v>
      </c>
    </row>
    <row r="29" spans="1:8" x14ac:dyDescent="0.25">
      <c r="A29" s="19"/>
      <c r="B29" s="87"/>
      <c r="C29" s="48"/>
      <c r="D29" s="10"/>
      <c r="E29" s="27"/>
      <c r="F29" s="28"/>
      <c r="G29" s="27"/>
      <c r="H29" s="64"/>
    </row>
    <row r="30" spans="1:8" x14ac:dyDescent="0.25">
      <c r="A30" s="19">
        <v>40393</v>
      </c>
      <c r="B30" s="98" t="s">
        <v>283</v>
      </c>
      <c r="C30" s="3" t="s">
        <v>120</v>
      </c>
      <c r="D30" s="97" t="s">
        <v>131</v>
      </c>
      <c r="E30" s="27">
        <v>18.77281</v>
      </c>
      <c r="F30" s="28">
        <v>3.7419739999999999</v>
      </c>
      <c r="G30" s="27">
        <f>F30*5</f>
        <v>18.709869999999999</v>
      </c>
      <c r="H30" s="64">
        <f>ABS(((F30*5)/E30*100)-100)</f>
        <v>0.33527213027778657</v>
      </c>
    </row>
    <row r="31" spans="1:8" x14ac:dyDescent="0.25">
      <c r="A31" s="19">
        <v>40393</v>
      </c>
      <c r="B31" s="98" t="s">
        <v>283</v>
      </c>
      <c r="C31" s="3" t="s">
        <v>120</v>
      </c>
      <c r="D31" s="3" t="s">
        <v>101</v>
      </c>
      <c r="E31" s="26">
        <v>148.40416500000001</v>
      </c>
      <c r="F31" s="27">
        <v>29.917293999999998</v>
      </c>
      <c r="G31" s="26">
        <f>F31*5</f>
        <v>149.58646999999999</v>
      </c>
      <c r="H31" s="64">
        <f>ABS(((F31*5)/E31*100)-100)</f>
        <v>0.79667912285343334</v>
      </c>
    </row>
    <row r="32" spans="1:8" x14ac:dyDescent="0.25">
      <c r="A32" s="19">
        <v>40393</v>
      </c>
      <c r="B32" s="98" t="s">
        <v>283</v>
      </c>
      <c r="C32" s="3" t="s">
        <v>120</v>
      </c>
      <c r="D32" s="3" t="s">
        <v>100</v>
      </c>
      <c r="E32" s="28">
        <v>5.9518000000000004</v>
      </c>
      <c r="F32" s="28">
        <v>1.1768110000000001</v>
      </c>
      <c r="G32" s="28">
        <f>F32*5</f>
        <v>5.884055</v>
      </c>
      <c r="H32" s="64">
        <f>ABS(((F32*5)/E32*100)-100)</f>
        <v>1.1382270909640795</v>
      </c>
    </row>
    <row r="33" spans="1:8" x14ac:dyDescent="0.25">
      <c r="A33" s="19">
        <v>40393</v>
      </c>
      <c r="B33" s="98" t="s">
        <v>283</v>
      </c>
      <c r="C33" s="3" t="s">
        <v>120</v>
      </c>
      <c r="D33" s="3" t="s">
        <v>124</v>
      </c>
      <c r="E33" s="27">
        <v>19.164825</v>
      </c>
      <c r="F33" s="28">
        <v>3.8379840000000001</v>
      </c>
      <c r="G33" s="27">
        <f>F33*5</f>
        <v>19.189920000000001</v>
      </c>
      <c r="H33" s="64">
        <f>ABS(((F33*5)/E33*100)-100)</f>
        <v>0.13094301669855213</v>
      </c>
    </row>
    <row r="34" spans="1:8" x14ac:dyDescent="0.25">
      <c r="A34" s="19"/>
      <c r="B34" s="107"/>
      <c r="C34" s="3"/>
      <c r="D34" s="3"/>
      <c r="E34" s="27"/>
      <c r="F34" s="28"/>
      <c r="G34" s="27"/>
      <c r="H34" s="64"/>
    </row>
    <row r="35" spans="1:8" x14ac:dyDescent="0.25">
      <c r="A35" s="19">
        <v>40393</v>
      </c>
      <c r="B35" s="98" t="s">
        <v>284</v>
      </c>
      <c r="C35" s="3" t="s">
        <v>120</v>
      </c>
      <c r="D35" s="3" t="s">
        <v>131</v>
      </c>
      <c r="E35" s="27">
        <v>19.734148999999999</v>
      </c>
      <c r="F35" s="28">
        <v>3.9364370000000002</v>
      </c>
      <c r="G35" s="27">
        <f>F35*5</f>
        <v>19.682185</v>
      </c>
      <c r="H35" s="64">
        <f>ABS(((F35*5)/E35*100)-100)</f>
        <v>0.26332019688307184</v>
      </c>
    </row>
    <row r="36" spans="1:8" x14ac:dyDescent="0.25">
      <c r="A36" s="19">
        <v>40393</v>
      </c>
      <c r="B36" s="98" t="s">
        <v>284</v>
      </c>
      <c r="C36" s="3" t="s">
        <v>120</v>
      </c>
      <c r="D36" s="97" t="s">
        <v>101</v>
      </c>
      <c r="E36" s="26">
        <v>153.86041499999999</v>
      </c>
      <c r="F36" s="27">
        <v>30.868690999999998</v>
      </c>
      <c r="G36" s="26">
        <f>F36*5</f>
        <v>154.34345500000001</v>
      </c>
      <c r="H36" s="64">
        <f>ABS(((F36*5)/E36*100)-100)</f>
        <v>0.31394689790744224</v>
      </c>
    </row>
    <row r="37" spans="1:8" x14ac:dyDescent="0.25">
      <c r="A37" s="19">
        <v>40393</v>
      </c>
      <c r="B37" s="98" t="s">
        <v>284</v>
      </c>
      <c r="C37" s="3" t="s">
        <v>120</v>
      </c>
      <c r="D37" s="97" t="s">
        <v>100</v>
      </c>
      <c r="E37" s="28">
        <v>6.0358799999999997</v>
      </c>
      <c r="F37" s="28">
        <v>1.1907909999999999</v>
      </c>
      <c r="G37" s="28">
        <f>F37*5</f>
        <v>5.9539549999999997</v>
      </c>
      <c r="H37" s="64">
        <f>ABS(((F37*5)/E37*100)-100)</f>
        <v>1.3573000125913666</v>
      </c>
    </row>
    <row r="38" spans="1:8" x14ac:dyDescent="0.25">
      <c r="A38" s="19">
        <v>40393</v>
      </c>
      <c r="B38" s="98" t="s">
        <v>284</v>
      </c>
      <c r="C38" s="3" t="s">
        <v>120</v>
      </c>
      <c r="D38" s="97" t="s">
        <v>124</v>
      </c>
      <c r="E38" s="27">
        <v>19.856418999999999</v>
      </c>
      <c r="F38" s="28">
        <v>3.9246379999999998</v>
      </c>
      <c r="G38" s="27">
        <f>F38*5</f>
        <v>19.623190000000001</v>
      </c>
      <c r="H38" s="64">
        <f>ABS(((F38*5)/E38*100)-100)</f>
        <v>1.1745773495210727</v>
      </c>
    </row>
    <row r="39" spans="1:8" x14ac:dyDescent="0.25">
      <c r="A39" s="19"/>
      <c r="B39" s="87"/>
      <c r="C39" s="48"/>
      <c r="D39" s="10"/>
      <c r="E39" s="27"/>
      <c r="F39" s="28"/>
      <c r="G39" s="27"/>
      <c r="H39" s="64"/>
    </row>
    <row r="40" spans="1:8" x14ac:dyDescent="0.25">
      <c r="A40" s="19">
        <v>40393</v>
      </c>
      <c r="B40" s="98" t="s">
        <v>285</v>
      </c>
      <c r="C40" s="3" t="s">
        <v>120</v>
      </c>
      <c r="D40" s="97" t="s">
        <v>131</v>
      </c>
      <c r="E40" s="27">
        <v>20.095738000000001</v>
      </c>
      <c r="F40" s="28">
        <v>3.9911270000000001</v>
      </c>
      <c r="G40" s="27">
        <f>F40*5</f>
        <v>19.955635000000001</v>
      </c>
      <c r="H40" s="64">
        <f>ABS(((F40*5)/E40*100)-100)</f>
        <v>0.69717768016282378</v>
      </c>
    </row>
    <row r="41" spans="1:8" x14ac:dyDescent="0.25">
      <c r="A41" s="19">
        <v>40393</v>
      </c>
      <c r="B41" s="98" t="s">
        <v>285</v>
      </c>
      <c r="C41" s="3" t="s">
        <v>120</v>
      </c>
      <c r="D41" s="3" t="s">
        <v>101</v>
      </c>
      <c r="E41" s="26">
        <v>157.72983600000001</v>
      </c>
      <c r="F41" s="27">
        <v>31.488433000000001</v>
      </c>
      <c r="G41" s="26">
        <f>F41*5</f>
        <v>157.44216499999999</v>
      </c>
      <c r="H41" s="64">
        <f>ABS(((F41*5)/E41*100)-100)</f>
        <v>0.18238210810034161</v>
      </c>
    </row>
    <row r="42" spans="1:8" x14ac:dyDescent="0.25">
      <c r="A42" s="19">
        <v>40393</v>
      </c>
      <c r="B42" s="98" t="s">
        <v>285</v>
      </c>
      <c r="C42" s="3" t="s">
        <v>120</v>
      </c>
      <c r="D42" s="3" t="s">
        <v>100</v>
      </c>
      <c r="E42" s="28">
        <v>5.852112</v>
      </c>
      <c r="F42" s="28">
        <v>1.152628</v>
      </c>
      <c r="G42" s="28">
        <f>F42*5</f>
        <v>5.7631399999999999</v>
      </c>
      <c r="H42" s="64">
        <f>ABS(((F42*5)/E42*100)-100)</f>
        <v>1.5203400071632274</v>
      </c>
    </row>
    <row r="43" spans="1:8" x14ac:dyDescent="0.25">
      <c r="A43" s="19">
        <v>40393</v>
      </c>
      <c r="B43" s="98" t="s">
        <v>285</v>
      </c>
      <c r="C43" s="3" t="s">
        <v>120</v>
      </c>
      <c r="D43" s="3" t="s">
        <v>124</v>
      </c>
      <c r="E43" s="27">
        <v>19.997361999999999</v>
      </c>
      <c r="F43" s="28">
        <v>4.0140820000000001</v>
      </c>
      <c r="G43" s="27">
        <f>F43*5</f>
        <v>20.070410000000003</v>
      </c>
      <c r="H43" s="64">
        <f>ABS(((F43*5)/E43*100)-100)</f>
        <v>0.36528818151116127</v>
      </c>
    </row>
    <row r="44" spans="1:8" x14ac:dyDescent="0.25">
      <c r="A44" s="67"/>
      <c r="B44" s="67"/>
      <c r="C44" s="20"/>
      <c r="D44" s="16"/>
      <c r="E44" s="78"/>
      <c r="F44" s="79"/>
      <c r="G44" s="78"/>
      <c r="H44" s="80"/>
    </row>
    <row r="45" spans="1:8" x14ac:dyDescent="0.25">
      <c r="A45" s="47"/>
      <c r="B45" s="47"/>
      <c r="C45" s="48"/>
    </row>
    <row r="46" spans="1:8" ht="14.5" x14ac:dyDescent="0.25">
      <c r="A46" s="13" t="s">
        <v>76</v>
      </c>
    </row>
    <row r="47" spans="1:8" x14ac:dyDescent="0.25">
      <c r="A47" s="37" t="s">
        <v>77</v>
      </c>
      <c r="C47" s="37"/>
    </row>
    <row r="48" spans="1:8" x14ac:dyDescent="0.25">
      <c r="A48" s="37" t="s">
        <v>78</v>
      </c>
      <c r="C48" s="37"/>
    </row>
    <row r="49" spans="1:1" ht="14.5" x14ac:dyDescent="0.25">
      <c r="A49" s="13" t="s">
        <v>97</v>
      </c>
    </row>
    <row r="50" spans="1:1" ht="14.5" x14ac:dyDescent="0.25">
      <c r="A50" s="13" t="s">
        <v>79</v>
      </c>
    </row>
    <row r="51" spans="1:1" x14ac:dyDescent="0.25">
      <c r="A51" t="s">
        <v>80</v>
      </c>
    </row>
    <row r="53" spans="1:1" ht="14.5" x14ac:dyDescent="0.25">
      <c r="A53" s="13" t="s">
        <v>0</v>
      </c>
    </row>
    <row r="55" spans="1:1" ht="14.5" x14ac:dyDescent="0.25">
      <c r="A55" s="13" t="s">
        <v>0</v>
      </c>
    </row>
  </sheetData>
  <phoneticPr fontId="0" type="noConversion"/>
  <pageMargins left="1.1399999999999999" right="0.75" top="0.91" bottom="1" header="0.5" footer="0.5"/>
  <pageSetup firstPageNumber="54" orientation="portrait" useFirstPageNumber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A3" sqref="A3"/>
    </sheetView>
  </sheetViews>
  <sheetFormatPr defaultRowHeight="12.5" x14ac:dyDescent="0.25"/>
  <cols>
    <col min="1" max="1" width="10.54296875" customWidth="1"/>
    <col min="2" max="2" width="18.54296875" customWidth="1"/>
    <col min="5" max="6" width="9.54296875" bestFit="1" customWidth="1"/>
    <col min="7" max="7" width="9.54296875" customWidth="1"/>
    <col min="12" max="12" width="10.81640625" customWidth="1"/>
    <col min="13" max="13" width="10.26953125" customWidth="1"/>
  </cols>
  <sheetData>
    <row r="1" spans="1:13" ht="15.5" x14ac:dyDescent="0.35">
      <c r="A1" s="2" t="s">
        <v>622</v>
      </c>
      <c r="M1" s="5"/>
    </row>
    <row r="2" spans="1:13" ht="15.5" x14ac:dyDescent="0.35">
      <c r="A2" s="1"/>
      <c r="B2" s="2" t="s">
        <v>623</v>
      </c>
      <c r="K2" s="65"/>
      <c r="L2" s="65"/>
      <c r="M2" s="5"/>
    </row>
    <row r="3" spans="1:13" ht="15.5" x14ac:dyDescent="0.35">
      <c r="A3" s="1"/>
      <c r="B3" s="2"/>
      <c r="K3" s="65"/>
      <c r="L3" s="65"/>
      <c r="M3" s="5"/>
    </row>
    <row r="4" spans="1:13" ht="13" x14ac:dyDescent="0.3">
      <c r="A4" s="1"/>
      <c r="K4" s="65"/>
      <c r="L4" s="65"/>
      <c r="M4" s="5"/>
    </row>
    <row r="5" spans="1:13" x14ac:dyDescent="0.25">
      <c r="K5" s="65"/>
      <c r="L5" s="65"/>
      <c r="M5" s="5"/>
    </row>
    <row r="6" spans="1:13" x14ac:dyDescent="0.25">
      <c r="C6" s="3" t="s">
        <v>0</v>
      </c>
      <c r="E6" s="3" t="s">
        <v>70</v>
      </c>
      <c r="F6" s="3" t="s">
        <v>71</v>
      </c>
      <c r="G6" s="3" t="s">
        <v>94</v>
      </c>
      <c r="H6" s="3" t="s">
        <v>96</v>
      </c>
      <c r="K6" s="65"/>
      <c r="L6" s="65"/>
    </row>
    <row r="7" spans="1:13" ht="14.5" x14ac:dyDescent="0.25">
      <c r="A7" s="16" t="s">
        <v>18</v>
      </c>
      <c r="B7" s="16" t="s">
        <v>129</v>
      </c>
      <c r="C7" s="16" t="s">
        <v>73</v>
      </c>
      <c r="D7" s="16" t="s">
        <v>1</v>
      </c>
      <c r="E7" s="16" t="s">
        <v>5</v>
      </c>
      <c r="F7" s="16" t="s">
        <v>74</v>
      </c>
      <c r="G7" s="16" t="s">
        <v>95</v>
      </c>
      <c r="H7" s="16" t="s">
        <v>75</v>
      </c>
    </row>
    <row r="8" spans="1:13" x14ac:dyDescent="0.25">
      <c r="A8" s="9"/>
      <c r="B8" s="9"/>
      <c r="C8" s="9"/>
      <c r="D8" s="9"/>
      <c r="E8" s="9"/>
      <c r="F8" s="9"/>
      <c r="G8" s="9"/>
      <c r="H8" s="9"/>
    </row>
    <row r="9" spans="1:13" x14ac:dyDescent="0.25">
      <c r="A9" s="19">
        <v>40399</v>
      </c>
      <c r="B9" s="98" t="s">
        <v>297</v>
      </c>
      <c r="C9" s="3" t="s">
        <v>120</v>
      </c>
      <c r="D9" s="97" t="s">
        <v>131</v>
      </c>
      <c r="E9" s="27">
        <v>20.505552000000002</v>
      </c>
      <c r="F9" s="28">
        <v>4.0593089999999998</v>
      </c>
      <c r="G9" s="27">
        <f>F9*5</f>
        <v>20.296544999999998</v>
      </c>
      <c r="H9" s="64">
        <f>ABS(((F9*5)/E9*100)-100)</f>
        <v>1.0192702932357207</v>
      </c>
    </row>
    <row r="10" spans="1:13" x14ac:dyDescent="0.25">
      <c r="A10" s="19">
        <v>40399</v>
      </c>
      <c r="B10" s="98" t="s">
        <v>297</v>
      </c>
      <c r="C10" s="3" t="s">
        <v>120</v>
      </c>
      <c r="D10" s="3" t="s">
        <v>101</v>
      </c>
      <c r="E10" s="26">
        <v>157.68727699999999</v>
      </c>
      <c r="F10" s="27">
        <v>31.345739999999999</v>
      </c>
      <c r="G10" s="26">
        <f>F10*5</f>
        <v>156.7287</v>
      </c>
      <c r="H10" s="64">
        <f>ABS(((F10*5)/E10*100)-100)</f>
        <v>0.60789749067706111</v>
      </c>
    </row>
    <row r="11" spans="1:13" x14ac:dyDescent="0.25">
      <c r="A11" s="19">
        <v>40399</v>
      </c>
      <c r="B11" s="98" t="s">
        <v>297</v>
      </c>
      <c r="C11" s="3" t="s">
        <v>120</v>
      </c>
      <c r="D11" s="3" t="s">
        <v>100</v>
      </c>
      <c r="E11" s="28">
        <v>6.0650789999999999</v>
      </c>
      <c r="F11" s="28">
        <v>1.20367</v>
      </c>
      <c r="G11" s="28">
        <f>F11*5</f>
        <v>6.0183499999999999</v>
      </c>
      <c r="H11" s="64">
        <f>ABS(((F11*5)/E11*100)-100)</f>
        <v>0.77045987364715529</v>
      </c>
    </row>
    <row r="12" spans="1:13" x14ac:dyDescent="0.25">
      <c r="A12" s="19">
        <v>40399</v>
      </c>
      <c r="B12" s="98" t="s">
        <v>297</v>
      </c>
      <c r="C12" s="3" t="s">
        <v>120</v>
      </c>
      <c r="D12" s="3" t="s">
        <v>124</v>
      </c>
      <c r="E12" s="27">
        <v>19.834561000000001</v>
      </c>
      <c r="F12" s="28">
        <v>3.9101859999999999</v>
      </c>
      <c r="G12" s="27">
        <f>F12*5</f>
        <v>19.550930000000001</v>
      </c>
      <c r="H12" s="64">
        <f>ABS(((F12*5)/E12*100)-100)</f>
        <v>1.4299837541148435</v>
      </c>
      <c r="L12" s="65"/>
    </row>
    <row r="13" spans="1:13" x14ac:dyDescent="0.25">
      <c r="A13" s="19"/>
      <c r="B13" s="87"/>
      <c r="C13" s="3"/>
      <c r="D13" s="3"/>
      <c r="E13" s="27"/>
      <c r="F13" s="28"/>
      <c r="G13" s="27"/>
      <c r="H13" s="64"/>
    </row>
    <row r="14" spans="1:13" x14ac:dyDescent="0.25">
      <c r="A14" s="19">
        <v>40399</v>
      </c>
      <c r="B14" s="98" t="s">
        <v>300</v>
      </c>
      <c r="C14" s="3" t="s">
        <v>120</v>
      </c>
      <c r="D14" s="3" t="s">
        <v>131</v>
      </c>
      <c r="E14" s="27">
        <v>19.288625</v>
      </c>
      <c r="F14" s="28">
        <v>3.8725800000000001</v>
      </c>
      <c r="G14" s="27">
        <f>F14*5</f>
        <v>19.3629</v>
      </c>
      <c r="H14" s="64">
        <f>ABS(((F14*5)/E14*100)-100)</f>
        <v>0.38507151235506853</v>
      </c>
      <c r="K14" s="65"/>
    </row>
    <row r="15" spans="1:13" x14ac:dyDescent="0.25">
      <c r="A15" s="19">
        <v>40399</v>
      </c>
      <c r="B15" s="98" t="s">
        <v>300</v>
      </c>
      <c r="C15" s="3" t="s">
        <v>120</v>
      </c>
      <c r="D15" s="97" t="s">
        <v>101</v>
      </c>
      <c r="E15" s="26">
        <v>163.308933</v>
      </c>
      <c r="F15" s="27">
        <v>32.540829000000002</v>
      </c>
      <c r="G15" s="26">
        <f>F15*5</f>
        <v>162.70414500000001</v>
      </c>
      <c r="H15" s="64">
        <f>ABS(((F15*5)/E15*100)-100)</f>
        <v>0.37033369142150718</v>
      </c>
      <c r="K15" s="65"/>
    </row>
    <row r="16" spans="1:13" x14ac:dyDescent="0.25">
      <c r="A16" s="19">
        <v>40399</v>
      </c>
      <c r="B16" s="98" t="s">
        <v>300</v>
      </c>
      <c r="C16" s="3" t="s">
        <v>120</v>
      </c>
      <c r="D16" s="97" t="s">
        <v>100</v>
      </c>
      <c r="E16" s="28">
        <v>5.8707729999999998</v>
      </c>
      <c r="F16" s="28">
        <v>1.1701569999999999</v>
      </c>
      <c r="G16" s="28">
        <f>F16*5</f>
        <v>5.8507849999999992</v>
      </c>
      <c r="H16" s="64">
        <f>ABS(((F16*5)/E16*100)-100)</f>
        <v>0.34046623843232737</v>
      </c>
      <c r="K16" s="65"/>
    </row>
    <row r="17" spans="1:8" x14ac:dyDescent="0.25">
      <c r="A17" s="19">
        <v>40399</v>
      </c>
      <c r="B17" s="98" t="s">
        <v>300</v>
      </c>
      <c r="C17" s="3" t="s">
        <v>120</v>
      </c>
      <c r="D17" s="97" t="s">
        <v>124</v>
      </c>
      <c r="E17" s="27">
        <v>19.393387000000001</v>
      </c>
      <c r="F17" s="28">
        <v>3.896633</v>
      </c>
      <c r="G17" s="27">
        <f>F17*5</f>
        <v>19.483165</v>
      </c>
      <c r="H17" s="64">
        <f>ABS(((F17*5)/E17*100)-100)</f>
        <v>0.46293099807681415</v>
      </c>
    </row>
    <row r="18" spans="1:8" x14ac:dyDescent="0.25">
      <c r="A18" s="19"/>
      <c r="B18" s="98"/>
      <c r="C18" s="48"/>
      <c r="D18" s="10"/>
      <c r="E18" s="27"/>
      <c r="F18" s="28"/>
      <c r="G18" s="27"/>
      <c r="H18" s="64"/>
    </row>
    <row r="19" spans="1:8" x14ac:dyDescent="0.25">
      <c r="A19" s="19">
        <v>40399</v>
      </c>
      <c r="B19" s="98" t="s">
        <v>298</v>
      </c>
      <c r="C19" s="3" t="s">
        <v>120</v>
      </c>
      <c r="D19" s="97" t="s">
        <v>131</v>
      </c>
      <c r="E19" s="27">
        <v>18.850004999999999</v>
      </c>
      <c r="F19" s="28">
        <v>3.7683149999999999</v>
      </c>
      <c r="G19" s="27">
        <f>F19*5</f>
        <v>18.841574999999999</v>
      </c>
      <c r="H19" s="64">
        <f>ABS(((F19*5)/E19*100)-100)</f>
        <v>4.4721473548676727E-2</v>
      </c>
    </row>
    <row r="20" spans="1:8" x14ac:dyDescent="0.25">
      <c r="A20" s="19">
        <v>40399</v>
      </c>
      <c r="B20" s="98" t="s">
        <v>298</v>
      </c>
      <c r="C20" s="3" t="s">
        <v>120</v>
      </c>
      <c r="D20" s="3" t="s">
        <v>101</v>
      </c>
      <c r="E20" s="26">
        <v>151.24651900000001</v>
      </c>
      <c r="F20" s="27">
        <v>30.299365999999999</v>
      </c>
      <c r="G20" s="26">
        <f>F20*5</f>
        <v>151.49682999999999</v>
      </c>
      <c r="H20" s="64">
        <f>ABS(((F20*5)/E20*100)-100)</f>
        <v>0.16549868496475995</v>
      </c>
    </row>
    <row r="21" spans="1:8" x14ac:dyDescent="0.25">
      <c r="A21" s="19">
        <v>40399</v>
      </c>
      <c r="B21" s="98" t="s">
        <v>298</v>
      </c>
      <c r="C21" s="3" t="s">
        <v>120</v>
      </c>
      <c r="D21" s="3" t="s">
        <v>100</v>
      </c>
      <c r="E21" s="28">
        <v>5.8947010000000004</v>
      </c>
      <c r="F21" s="28">
        <v>1.1815979999999999</v>
      </c>
      <c r="G21" s="28">
        <f>F21*5</f>
        <v>5.9079899999999999</v>
      </c>
      <c r="H21" s="64">
        <f>ABS(((F21*5)/E21*100)-100)</f>
        <v>0.22543976361140494</v>
      </c>
    </row>
    <row r="22" spans="1:8" x14ac:dyDescent="0.25">
      <c r="A22" s="19">
        <v>40399</v>
      </c>
      <c r="B22" s="98" t="s">
        <v>298</v>
      </c>
      <c r="C22" s="3" t="s">
        <v>120</v>
      </c>
      <c r="D22" s="3" t="s">
        <v>124</v>
      </c>
      <c r="E22" s="27">
        <v>19.613983000000001</v>
      </c>
      <c r="F22" s="28">
        <v>3.8689499999999999</v>
      </c>
      <c r="G22" s="27">
        <f>F22*5</f>
        <v>19.344749999999998</v>
      </c>
      <c r="H22" s="64">
        <f>ABS(((F22*5)/E22*100)-100)</f>
        <v>1.3726584753336653</v>
      </c>
    </row>
    <row r="23" spans="1:8" x14ac:dyDescent="0.25">
      <c r="A23" s="19"/>
      <c r="B23" s="87"/>
      <c r="C23" s="48"/>
      <c r="D23" s="10"/>
      <c r="E23" s="27"/>
      <c r="F23" s="28"/>
      <c r="G23" s="27"/>
      <c r="H23" s="64"/>
    </row>
    <row r="24" spans="1:8" x14ac:dyDescent="0.25">
      <c r="A24" s="19">
        <v>40399</v>
      </c>
      <c r="B24" s="98" t="s">
        <v>299</v>
      </c>
      <c r="C24" s="3" t="s">
        <v>120</v>
      </c>
      <c r="D24" s="3" t="s">
        <v>131</v>
      </c>
      <c r="E24" s="27">
        <v>18.718706000000001</v>
      </c>
      <c r="F24" s="28">
        <v>3.7509100000000002</v>
      </c>
      <c r="G24" s="27">
        <f>F24*5</f>
        <v>18.754550000000002</v>
      </c>
      <c r="H24" s="64">
        <f>ABS(((F24*5)/E24*100)-100)</f>
        <v>0.19148759534981252</v>
      </c>
    </row>
    <row r="25" spans="1:8" x14ac:dyDescent="0.25">
      <c r="A25" s="19">
        <v>40399</v>
      </c>
      <c r="B25" s="98" t="s">
        <v>299</v>
      </c>
      <c r="C25" s="3" t="s">
        <v>120</v>
      </c>
      <c r="D25" s="97" t="s">
        <v>101</v>
      </c>
      <c r="E25" s="26">
        <v>149.900227</v>
      </c>
      <c r="F25" s="27">
        <v>30.100698999999999</v>
      </c>
      <c r="G25" s="26">
        <f>F25*5</f>
        <v>150.50349499999999</v>
      </c>
      <c r="H25" s="64">
        <f>ABS(((F25*5)/E25*100)-100)</f>
        <v>0.40244635520130601</v>
      </c>
    </row>
    <row r="26" spans="1:8" x14ac:dyDescent="0.25">
      <c r="A26" s="19">
        <v>40399</v>
      </c>
      <c r="B26" s="98" t="s">
        <v>299</v>
      </c>
      <c r="C26" s="3" t="s">
        <v>120</v>
      </c>
      <c r="D26" s="97" t="s">
        <v>100</v>
      </c>
      <c r="E26" s="28">
        <v>5.849545</v>
      </c>
      <c r="F26" s="28">
        <v>1.164085</v>
      </c>
      <c r="G26" s="28">
        <f>F26*5</f>
        <v>5.8204250000000002</v>
      </c>
      <c r="H26" s="64">
        <f>ABS(((F26*5)/E26*100)-100)</f>
        <v>0.49781649683863805</v>
      </c>
    </row>
    <row r="27" spans="1:8" x14ac:dyDescent="0.25">
      <c r="A27" s="19">
        <v>40399</v>
      </c>
      <c r="B27" s="98" t="s">
        <v>299</v>
      </c>
      <c r="C27" s="3" t="s">
        <v>120</v>
      </c>
      <c r="D27" s="97" t="s">
        <v>124</v>
      </c>
      <c r="E27" s="27">
        <v>19.644573000000001</v>
      </c>
      <c r="F27" s="28">
        <v>3.8736259999999998</v>
      </c>
      <c r="G27" s="27">
        <f>F27*5</f>
        <v>19.368130000000001</v>
      </c>
      <c r="H27" s="64">
        <f>ABS(((F27*5)/E27*100)-100)</f>
        <v>1.4072232570288037</v>
      </c>
    </row>
    <row r="28" spans="1:8" x14ac:dyDescent="0.25">
      <c r="A28" s="19"/>
      <c r="B28" s="98"/>
      <c r="C28" s="48"/>
      <c r="D28" s="10"/>
      <c r="E28" s="27"/>
      <c r="F28" s="28"/>
      <c r="G28" s="27"/>
      <c r="H28" s="64"/>
    </row>
    <row r="29" spans="1:8" x14ac:dyDescent="0.25">
      <c r="A29" s="19">
        <v>40403</v>
      </c>
      <c r="B29" s="98" t="s">
        <v>347</v>
      </c>
      <c r="C29" s="3" t="s">
        <v>120</v>
      </c>
      <c r="D29" s="97" t="s">
        <v>131</v>
      </c>
      <c r="E29" s="27">
        <v>19.71678</v>
      </c>
      <c r="F29" s="28">
        <v>3.9613649999999998</v>
      </c>
      <c r="G29" s="27">
        <f>F29*5</f>
        <v>19.806825</v>
      </c>
      <c r="H29" s="64">
        <f>ABS(((F29*5)/E29*100)-100)</f>
        <v>0.45669221850626229</v>
      </c>
    </row>
    <row r="30" spans="1:8" x14ac:dyDescent="0.25">
      <c r="A30" s="19">
        <v>40403</v>
      </c>
      <c r="B30" s="98" t="s">
        <v>347</v>
      </c>
      <c r="C30" s="3" t="s">
        <v>120</v>
      </c>
      <c r="D30" s="3" t="s">
        <v>101</v>
      </c>
      <c r="E30" s="26">
        <v>152.33134100000001</v>
      </c>
      <c r="F30" s="27">
        <v>30.680159</v>
      </c>
      <c r="G30" s="26">
        <f>F30*5</f>
        <v>153.40079499999999</v>
      </c>
      <c r="H30" s="64">
        <f>ABS(((F30*5)/E30*100)-100)</f>
        <v>0.70205775973570894</v>
      </c>
    </row>
    <row r="31" spans="1:8" x14ac:dyDescent="0.25">
      <c r="A31" s="19">
        <v>40403</v>
      </c>
      <c r="B31" s="98" t="s">
        <v>347</v>
      </c>
      <c r="C31" s="3" t="s">
        <v>120</v>
      </c>
      <c r="D31" s="3" t="s">
        <v>100</v>
      </c>
      <c r="E31" s="28">
        <v>6.0227599999999999</v>
      </c>
      <c r="F31" s="28">
        <v>1.1800090000000001</v>
      </c>
      <c r="G31" s="28">
        <f>F31*5</f>
        <v>5.9000450000000004</v>
      </c>
      <c r="H31" s="64">
        <f>ABS(((F31*5)/E31*100)-100)</f>
        <v>2.0375210036594495</v>
      </c>
    </row>
    <row r="32" spans="1:8" x14ac:dyDescent="0.25">
      <c r="A32" s="19">
        <v>40403</v>
      </c>
      <c r="B32" s="98" t="s">
        <v>347</v>
      </c>
      <c r="C32" s="3" t="s">
        <v>120</v>
      </c>
      <c r="D32" s="3" t="s">
        <v>124</v>
      </c>
      <c r="E32" s="27">
        <v>19.660028000000001</v>
      </c>
      <c r="F32" s="28">
        <v>3.9344480000000002</v>
      </c>
      <c r="G32" s="27">
        <f>F32*5</f>
        <v>19.672240000000002</v>
      </c>
      <c r="H32" s="64">
        <f>ABS(((F32*5)/E32*100)-100)</f>
        <v>6.211588304961424E-2</v>
      </c>
    </row>
    <row r="33" spans="1:8" x14ac:dyDescent="0.25">
      <c r="A33" s="19"/>
      <c r="B33" s="87"/>
      <c r="C33" s="3"/>
      <c r="D33" s="3"/>
      <c r="E33" s="27"/>
      <c r="F33" s="28"/>
      <c r="G33" s="27"/>
      <c r="H33" s="64"/>
    </row>
    <row r="34" spans="1:8" x14ac:dyDescent="0.25">
      <c r="A34" s="19">
        <v>40403</v>
      </c>
      <c r="B34" s="98" t="s">
        <v>348</v>
      </c>
      <c r="C34" s="3" t="s">
        <v>120</v>
      </c>
      <c r="D34" s="3" t="s">
        <v>131</v>
      </c>
      <c r="E34" s="27">
        <v>19.448810000000002</v>
      </c>
      <c r="F34" s="28">
        <v>3.9074970000000002</v>
      </c>
      <c r="G34" s="27">
        <f>F34*5</f>
        <v>19.537485</v>
      </c>
      <c r="H34" s="64">
        <f>ABS(((F34*5)/E34*100)-100)</f>
        <v>0.45594049198895448</v>
      </c>
    </row>
    <row r="35" spans="1:8" x14ac:dyDescent="0.25">
      <c r="A35" s="19">
        <v>40403</v>
      </c>
      <c r="B35" s="98" t="s">
        <v>348</v>
      </c>
      <c r="C35" s="3" t="s">
        <v>120</v>
      </c>
      <c r="D35" s="97" t="s">
        <v>101</v>
      </c>
      <c r="E35" s="26">
        <v>164.57749000000001</v>
      </c>
      <c r="F35" s="27">
        <v>33.073543999999998</v>
      </c>
      <c r="G35" s="26">
        <f>F35*5</f>
        <v>165.36771999999999</v>
      </c>
      <c r="H35" s="64">
        <f>ABS(((F35*5)/E35*100)-100)</f>
        <v>0.48015679422499602</v>
      </c>
    </row>
    <row r="36" spans="1:8" x14ac:dyDescent="0.25">
      <c r="A36" s="19">
        <v>40403</v>
      </c>
      <c r="B36" s="98" t="s">
        <v>348</v>
      </c>
      <c r="C36" s="3" t="s">
        <v>120</v>
      </c>
      <c r="D36" s="97" t="s">
        <v>100</v>
      </c>
      <c r="E36" s="28">
        <v>5.8594689999999998</v>
      </c>
      <c r="F36" s="28">
        <v>1.240121</v>
      </c>
      <c r="G36" s="28">
        <f>F36*5</f>
        <v>6.2006050000000004</v>
      </c>
      <c r="H36" s="64">
        <f>ABS(((F36*5)/E36*100)-100)</f>
        <v>5.821961000220341</v>
      </c>
    </row>
    <row r="37" spans="1:8" x14ac:dyDescent="0.25">
      <c r="A37" s="19">
        <v>40403</v>
      </c>
      <c r="B37" s="98" t="s">
        <v>348</v>
      </c>
      <c r="C37" s="3" t="s">
        <v>120</v>
      </c>
      <c r="D37" s="97" t="s">
        <v>124</v>
      </c>
      <c r="E37" s="27">
        <v>19.161325999999999</v>
      </c>
      <c r="F37" s="28">
        <v>3.8562560000000001</v>
      </c>
      <c r="G37" s="27">
        <f>F37*5</f>
        <v>19.281280000000002</v>
      </c>
      <c r="H37" s="64">
        <f>ABS(((F37*5)/E37*100)-100)</f>
        <v>0.62602139330026318</v>
      </c>
    </row>
    <row r="38" spans="1:8" x14ac:dyDescent="0.25">
      <c r="A38" s="19"/>
      <c r="B38" s="98"/>
      <c r="C38" s="48"/>
      <c r="D38" s="10"/>
      <c r="E38" s="27"/>
      <c r="F38" s="28"/>
      <c r="G38" s="27"/>
      <c r="H38" s="64"/>
    </row>
    <row r="39" spans="1:8" x14ac:dyDescent="0.25">
      <c r="A39" s="19">
        <v>40403</v>
      </c>
      <c r="B39" s="98" t="s">
        <v>349</v>
      </c>
      <c r="C39" s="3" t="s">
        <v>120</v>
      </c>
      <c r="D39" s="97" t="s">
        <v>131</v>
      </c>
      <c r="E39" s="27">
        <v>19.299299999999999</v>
      </c>
      <c r="F39" s="28">
        <v>3.9268730000000001</v>
      </c>
      <c r="G39" s="27">
        <f>F39*5</f>
        <v>19.634364999999999</v>
      </c>
      <c r="H39" s="64">
        <f>ABS(((F39*5)/E39*100)-100)</f>
        <v>1.7361510521106851</v>
      </c>
    </row>
    <row r="40" spans="1:8" x14ac:dyDescent="0.25">
      <c r="A40" s="19">
        <v>40403</v>
      </c>
      <c r="B40" s="98" t="s">
        <v>349</v>
      </c>
      <c r="C40" s="3" t="s">
        <v>120</v>
      </c>
      <c r="D40" s="3" t="s">
        <v>101</v>
      </c>
      <c r="E40" s="26">
        <v>150.45627099999999</v>
      </c>
      <c r="F40" s="27">
        <v>30.757052000000002</v>
      </c>
      <c r="G40" s="26">
        <f>F40*5</f>
        <v>153.78525999999999</v>
      </c>
      <c r="H40" s="64">
        <f>ABS(((F40*5)/E40*100)-100)</f>
        <v>2.2125957116137869</v>
      </c>
    </row>
    <row r="41" spans="1:8" x14ac:dyDescent="0.25">
      <c r="A41" s="19">
        <v>40403</v>
      </c>
      <c r="B41" s="98" t="s">
        <v>349</v>
      </c>
      <c r="C41" s="3" t="s">
        <v>120</v>
      </c>
      <c r="D41" s="3" t="s">
        <v>100</v>
      </c>
      <c r="E41" s="28">
        <v>5.9199799999999998</v>
      </c>
      <c r="F41" s="28">
        <v>1.1770959999999999</v>
      </c>
      <c r="G41" s="28">
        <f>F41*5</f>
        <v>5.8854799999999994</v>
      </c>
      <c r="H41" s="64">
        <f>ABS(((F41*5)/E41*100)-100)</f>
        <v>0.5827722390954051</v>
      </c>
    </row>
    <row r="42" spans="1:8" x14ac:dyDescent="0.25">
      <c r="A42" s="19">
        <v>40403</v>
      </c>
      <c r="B42" s="98" t="s">
        <v>349</v>
      </c>
      <c r="C42" s="3" t="s">
        <v>120</v>
      </c>
      <c r="D42" s="3" t="s">
        <v>124</v>
      </c>
      <c r="E42" s="27">
        <v>19.557559999999999</v>
      </c>
      <c r="F42" s="28">
        <v>3.9368840000000001</v>
      </c>
      <c r="G42" s="27">
        <f>F42*5</f>
        <v>19.684419999999999</v>
      </c>
      <c r="H42" s="64">
        <f>ABS(((F42*5)/E42*100)-100)</f>
        <v>0.6486494225250965</v>
      </c>
    </row>
    <row r="43" spans="1:8" x14ac:dyDescent="0.25">
      <c r="A43" s="19"/>
      <c r="B43" s="87"/>
      <c r="C43" s="3"/>
      <c r="D43" s="3"/>
      <c r="E43" s="27"/>
      <c r="F43" s="28"/>
      <c r="G43" s="27"/>
      <c r="H43" s="64"/>
    </row>
    <row r="44" spans="1:8" x14ac:dyDescent="0.25">
      <c r="A44" s="19">
        <v>40403</v>
      </c>
      <c r="B44" s="98" t="s">
        <v>350</v>
      </c>
      <c r="C44" s="3" t="s">
        <v>120</v>
      </c>
      <c r="D44" s="97" t="s">
        <v>131</v>
      </c>
      <c r="E44" s="27">
        <v>19.684384000000001</v>
      </c>
      <c r="F44" s="28">
        <v>3.924957</v>
      </c>
      <c r="G44" s="27">
        <f>F44*5</f>
        <v>19.624784999999999</v>
      </c>
      <c r="H44" s="64">
        <f>ABS(((F44*5)/E44*100)-100)</f>
        <v>0.3027730001609541</v>
      </c>
    </row>
    <row r="45" spans="1:8" x14ac:dyDescent="0.25">
      <c r="A45" s="19">
        <v>40403</v>
      </c>
      <c r="B45" s="98" t="s">
        <v>350</v>
      </c>
      <c r="C45" s="3" t="s">
        <v>120</v>
      </c>
      <c r="D45" s="3" t="s">
        <v>101</v>
      </c>
      <c r="E45" s="26">
        <v>153.10988599999999</v>
      </c>
      <c r="F45" s="27">
        <v>30.536134000000001</v>
      </c>
      <c r="G45" s="26">
        <f>F45*5</f>
        <v>152.68066999999999</v>
      </c>
      <c r="H45" s="64">
        <f>ABS(((F45*5)/E45*100)-100)</f>
        <v>0.2803319963284423</v>
      </c>
    </row>
    <row r="46" spans="1:8" x14ac:dyDescent="0.25">
      <c r="A46" s="19">
        <v>40403</v>
      </c>
      <c r="B46" s="98" t="s">
        <v>350</v>
      </c>
      <c r="C46" s="3" t="s">
        <v>120</v>
      </c>
      <c r="D46" s="3" t="s">
        <v>100</v>
      </c>
      <c r="E46" s="28">
        <v>5.9499570000000004</v>
      </c>
      <c r="F46" s="28">
        <v>1.143831</v>
      </c>
      <c r="G46" s="28">
        <f>F46*5</f>
        <v>5.7191550000000007</v>
      </c>
      <c r="H46" s="64">
        <f>ABS(((F46*5)/E46*100)-100)</f>
        <v>3.8790532435780563</v>
      </c>
    </row>
    <row r="47" spans="1:8" x14ac:dyDescent="0.25">
      <c r="A47" s="19">
        <v>40403</v>
      </c>
      <c r="B47" s="98" t="s">
        <v>350</v>
      </c>
      <c r="C47" s="3" t="s">
        <v>120</v>
      </c>
      <c r="D47" s="3" t="s">
        <v>124</v>
      </c>
      <c r="E47" s="27">
        <v>20.839956000000001</v>
      </c>
      <c r="F47" s="28">
        <v>4.178191</v>
      </c>
      <c r="G47" s="27">
        <f>F47*5</f>
        <v>20.890954999999998</v>
      </c>
      <c r="H47" s="64">
        <f>ABS(((F47*5)/E47*100)-100)</f>
        <v>0.2447174072728302</v>
      </c>
    </row>
    <row r="48" spans="1:8" x14ac:dyDescent="0.25">
      <c r="A48" s="67"/>
      <c r="B48" s="67"/>
      <c r="C48" s="20"/>
      <c r="D48" s="16"/>
      <c r="E48" s="78"/>
      <c r="F48" s="79"/>
      <c r="G48" s="78"/>
      <c r="H48" s="80"/>
    </row>
    <row r="49" spans="1:3" x14ac:dyDescent="0.25">
      <c r="A49" s="47"/>
      <c r="B49" s="47"/>
      <c r="C49" s="48"/>
    </row>
    <row r="50" spans="1:3" ht="14.5" x14ac:dyDescent="0.25">
      <c r="A50" s="13" t="s">
        <v>76</v>
      </c>
    </row>
    <row r="51" spans="1:3" x14ac:dyDescent="0.25">
      <c r="A51" s="37" t="s">
        <v>77</v>
      </c>
      <c r="C51" s="37"/>
    </row>
    <row r="52" spans="1:3" x14ac:dyDescent="0.25">
      <c r="A52" s="37" t="s">
        <v>78</v>
      </c>
      <c r="C52" s="37"/>
    </row>
    <row r="53" spans="1:3" ht="14.5" x14ac:dyDescent="0.25">
      <c r="A53" s="13" t="s">
        <v>97</v>
      </c>
    </row>
    <row r="54" spans="1:3" ht="14.5" x14ac:dyDescent="0.25">
      <c r="A54" s="13" t="s">
        <v>79</v>
      </c>
    </row>
    <row r="55" spans="1:3" x14ac:dyDescent="0.25">
      <c r="A55" t="s">
        <v>80</v>
      </c>
    </row>
    <row r="57" spans="1:3" ht="14.5" x14ac:dyDescent="0.25">
      <c r="A57" s="13" t="s">
        <v>0</v>
      </c>
    </row>
    <row r="59" spans="1:3" ht="14.5" x14ac:dyDescent="0.25">
      <c r="A59" s="13" t="s">
        <v>0</v>
      </c>
    </row>
  </sheetData>
  <phoneticPr fontId="33" type="noConversion"/>
  <pageMargins left="1.1399999999999999" right="0.75" top="0.46" bottom="0.3" header="0.5" footer="0.5"/>
  <pageSetup firstPageNumber="55" orientation="portrait" useFirstPageNumber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A3" sqref="A3"/>
    </sheetView>
  </sheetViews>
  <sheetFormatPr defaultRowHeight="12.5" x14ac:dyDescent="0.25"/>
  <cols>
    <col min="1" max="1" width="10.54296875" customWidth="1"/>
    <col min="2" max="2" width="18.54296875" customWidth="1"/>
    <col min="5" max="6" width="9.54296875" bestFit="1" customWidth="1"/>
    <col min="7" max="7" width="9.54296875" customWidth="1"/>
    <col min="12" max="12" width="10.81640625" customWidth="1"/>
  </cols>
  <sheetData>
    <row r="1" spans="1:12" ht="15.5" x14ac:dyDescent="0.35">
      <c r="A1" s="2" t="s">
        <v>622</v>
      </c>
    </row>
    <row r="2" spans="1:12" ht="15.5" x14ac:dyDescent="0.35">
      <c r="A2" s="1"/>
      <c r="B2" s="2" t="s">
        <v>623</v>
      </c>
      <c r="K2" s="65"/>
      <c r="L2" s="65"/>
    </row>
    <row r="3" spans="1:12" ht="15.5" x14ac:dyDescent="0.35">
      <c r="A3" s="1"/>
      <c r="B3" s="2"/>
      <c r="K3" s="65"/>
      <c r="L3" s="65"/>
    </row>
    <row r="4" spans="1:12" ht="13" x14ac:dyDescent="0.3">
      <c r="A4" s="1"/>
      <c r="K4" s="65"/>
      <c r="L4" s="65"/>
    </row>
    <row r="5" spans="1:12" x14ac:dyDescent="0.25">
      <c r="K5" s="65"/>
      <c r="L5" s="65"/>
    </row>
    <row r="6" spans="1:12" x14ac:dyDescent="0.25">
      <c r="C6" s="3" t="s">
        <v>0</v>
      </c>
      <c r="E6" s="3" t="s">
        <v>70</v>
      </c>
      <c r="F6" s="3" t="s">
        <v>71</v>
      </c>
      <c r="G6" s="3" t="s">
        <v>94</v>
      </c>
      <c r="H6" s="3" t="s">
        <v>96</v>
      </c>
      <c r="K6" s="65"/>
      <c r="L6" s="65"/>
    </row>
    <row r="7" spans="1:12" ht="14.5" x14ac:dyDescent="0.25">
      <c r="A7" s="16" t="s">
        <v>18</v>
      </c>
      <c r="B7" s="16" t="s">
        <v>129</v>
      </c>
      <c r="C7" s="16" t="s">
        <v>73</v>
      </c>
      <c r="D7" s="16" t="s">
        <v>1</v>
      </c>
      <c r="E7" s="16" t="s">
        <v>5</v>
      </c>
      <c r="F7" s="16" t="s">
        <v>74</v>
      </c>
      <c r="G7" s="16" t="s">
        <v>95</v>
      </c>
      <c r="H7" s="16" t="s">
        <v>75</v>
      </c>
    </row>
    <row r="8" spans="1:12" x14ac:dyDescent="0.25">
      <c r="A8" s="9"/>
      <c r="B8" s="9"/>
      <c r="C8" s="9"/>
      <c r="D8" s="9"/>
      <c r="E8" s="9"/>
      <c r="F8" s="9"/>
      <c r="G8" s="9"/>
      <c r="H8" s="9"/>
    </row>
    <row r="9" spans="1:12" x14ac:dyDescent="0.25">
      <c r="A9" s="19">
        <v>40408</v>
      </c>
      <c r="B9" s="98" t="s">
        <v>385</v>
      </c>
      <c r="C9" s="3" t="s">
        <v>120</v>
      </c>
      <c r="D9" s="97" t="s">
        <v>131</v>
      </c>
      <c r="E9" s="27">
        <v>19.367103</v>
      </c>
      <c r="F9" s="28">
        <v>3.9167179999999999</v>
      </c>
      <c r="G9" s="27">
        <f>F9*5</f>
        <v>19.583590000000001</v>
      </c>
      <c r="H9" s="64">
        <f>ABS(((F9*5)/E9*100)-100)</f>
        <v>1.1178078621257868</v>
      </c>
    </row>
    <row r="10" spans="1:12" x14ac:dyDescent="0.25">
      <c r="A10" s="19">
        <v>40408</v>
      </c>
      <c r="B10" s="98" t="s">
        <v>385</v>
      </c>
      <c r="C10" s="3" t="s">
        <v>120</v>
      </c>
      <c r="D10" s="3" t="s">
        <v>101</v>
      </c>
      <c r="E10" s="26">
        <v>152.32055500000001</v>
      </c>
      <c r="F10" s="27">
        <v>30.911784000000001</v>
      </c>
      <c r="G10" s="26">
        <f>F10*5</f>
        <v>154.55892</v>
      </c>
      <c r="H10" s="64">
        <f>ABS(((F10*5)/E10*100)-100)</f>
        <v>1.4695094828140611</v>
      </c>
    </row>
    <row r="11" spans="1:12" x14ac:dyDescent="0.25">
      <c r="A11" s="19">
        <v>40408</v>
      </c>
      <c r="B11" s="98" t="s">
        <v>385</v>
      </c>
      <c r="C11" s="3" t="s">
        <v>120</v>
      </c>
      <c r="D11" s="3" t="s">
        <v>100</v>
      </c>
      <c r="E11" s="28">
        <v>5.9542909999999996</v>
      </c>
      <c r="F11" s="28">
        <v>1.1995819999999999</v>
      </c>
      <c r="G11" s="28">
        <f>F11*5</f>
        <v>5.9979099999999992</v>
      </c>
      <c r="H11" s="64">
        <f>ABS(((F11*5)/E11*100)-100)</f>
        <v>0.73256412896178347</v>
      </c>
    </row>
    <row r="12" spans="1:12" x14ac:dyDescent="0.25">
      <c r="A12" s="19">
        <v>40408</v>
      </c>
      <c r="B12" s="98" t="s">
        <v>385</v>
      </c>
      <c r="C12" s="3" t="s">
        <v>120</v>
      </c>
      <c r="D12" s="3" t="s">
        <v>124</v>
      </c>
      <c r="E12" s="27">
        <v>19.687411999999998</v>
      </c>
      <c r="F12" s="28">
        <v>3.940696</v>
      </c>
      <c r="G12" s="27">
        <f>F12*5</f>
        <v>19.703479999999999</v>
      </c>
      <c r="H12" s="64">
        <f>ABS(((F12*5)/E12*100)-100)</f>
        <v>8.1615602904022921E-2</v>
      </c>
      <c r="L12" s="65"/>
    </row>
    <row r="13" spans="1:12" x14ac:dyDescent="0.25">
      <c r="A13" s="19"/>
      <c r="B13" s="87"/>
      <c r="C13" s="3"/>
      <c r="D13" s="3"/>
      <c r="E13" s="27"/>
      <c r="F13" s="28"/>
      <c r="G13" s="27"/>
      <c r="H13" s="64"/>
    </row>
    <row r="14" spans="1:12" x14ac:dyDescent="0.25">
      <c r="A14" s="19">
        <v>40408</v>
      </c>
      <c r="B14" s="98" t="s">
        <v>386</v>
      </c>
      <c r="C14" s="3" t="s">
        <v>120</v>
      </c>
      <c r="D14" s="3" t="s">
        <v>131</v>
      </c>
      <c r="E14" s="27">
        <v>19.133199000000001</v>
      </c>
      <c r="F14" s="28">
        <v>3.8432539999999999</v>
      </c>
      <c r="G14" s="27">
        <f>F14*5</f>
        <v>19.216270000000002</v>
      </c>
      <c r="H14" s="64">
        <f>ABS(((F14*5)/E14*100)-100)</f>
        <v>0.4341720378280769</v>
      </c>
      <c r="K14" s="65"/>
    </row>
    <row r="15" spans="1:12" x14ac:dyDescent="0.25">
      <c r="A15" s="19">
        <v>40408</v>
      </c>
      <c r="B15" s="98" t="s">
        <v>386</v>
      </c>
      <c r="C15" s="3" t="s">
        <v>120</v>
      </c>
      <c r="D15" s="97" t="s">
        <v>101</v>
      </c>
      <c r="E15" s="26">
        <v>150.97242900000001</v>
      </c>
      <c r="F15" s="27">
        <v>30.236249999999998</v>
      </c>
      <c r="G15" s="26">
        <f>F15*5</f>
        <v>151.18124999999998</v>
      </c>
      <c r="H15" s="64">
        <f>ABS(((F15*5)/E15*100)-100)</f>
        <v>0.13831730825499733</v>
      </c>
      <c r="K15" s="65"/>
    </row>
    <row r="16" spans="1:12" x14ac:dyDescent="0.25">
      <c r="A16" s="19">
        <v>40408</v>
      </c>
      <c r="B16" s="98" t="s">
        <v>386</v>
      </c>
      <c r="C16" s="3" t="s">
        <v>120</v>
      </c>
      <c r="D16" s="97" t="s">
        <v>100</v>
      </c>
      <c r="E16" s="28">
        <v>5.8786100000000001</v>
      </c>
      <c r="F16" s="28">
        <v>1.1427929999999999</v>
      </c>
      <c r="G16" s="28">
        <f>F16*5</f>
        <v>5.713965</v>
      </c>
      <c r="H16" s="64">
        <f>ABS(((F16*5)/E16*100)-100)</f>
        <v>2.8007471153895267</v>
      </c>
      <c r="K16" s="65"/>
    </row>
    <row r="17" spans="1:11" x14ac:dyDescent="0.25">
      <c r="A17" s="19">
        <v>40408</v>
      </c>
      <c r="B17" s="98" t="s">
        <v>386</v>
      </c>
      <c r="C17" s="3" t="s">
        <v>120</v>
      </c>
      <c r="D17" s="97" t="s">
        <v>124</v>
      </c>
      <c r="E17" s="27">
        <v>19.587094</v>
      </c>
      <c r="F17" s="28">
        <v>3.8904930000000002</v>
      </c>
      <c r="G17" s="27">
        <f>F17*5</f>
        <v>19.452465</v>
      </c>
      <c r="H17" s="64">
        <f>ABS(((F17*5)/E17*100)-100)</f>
        <v>0.68733524227738485</v>
      </c>
    </row>
    <row r="18" spans="1:11" x14ac:dyDescent="0.25">
      <c r="A18" s="19"/>
      <c r="B18" s="98"/>
      <c r="C18" s="48"/>
      <c r="D18" s="10"/>
      <c r="E18" s="27"/>
      <c r="F18" s="28"/>
      <c r="G18" s="27"/>
      <c r="H18" s="64"/>
    </row>
    <row r="19" spans="1:11" x14ac:dyDescent="0.25">
      <c r="A19" s="82">
        <v>40416</v>
      </c>
      <c r="B19" s="140" t="s">
        <v>424</v>
      </c>
      <c r="C19" s="3" t="s">
        <v>120</v>
      </c>
      <c r="D19" s="97" t="s">
        <v>131</v>
      </c>
      <c r="E19" s="27">
        <v>19.192716000000001</v>
      </c>
      <c r="F19" s="28">
        <v>3.9456169999999999</v>
      </c>
      <c r="G19" s="27">
        <f>F19*5</f>
        <v>19.728085</v>
      </c>
      <c r="H19" s="64">
        <f>ABS(((F19*5)/E19*100)-100)</f>
        <v>2.789438451545891</v>
      </c>
    </row>
    <row r="20" spans="1:11" x14ac:dyDescent="0.25">
      <c r="A20" s="82">
        <v>40416</v>
      </c>
      <c r="B20" s="140" t="s">
        <v>424</v>
      </c>
      <c r="C20" s="3" t="s">
        <v>120</v>
      </c>
      <c r="D20" s="3" t="s">
        <v>101</v>
      </c>
      <c r="E20" s="26">
        <v>152.98337000000001</v>
      </c>
      <c r="F20" s="27">
        <v>30.706809</v>
      </c>
      <c r="G20" s="26">
        <f>F20*5</f>
        <v>153.53404499999999</v>
      </c>
      <c r="H20" s="64">
        <f>ABS(((F20*5)/E20*100)-100)</f>
        <v>0.35995742543779841</v>
      </c>
    </row>
    <row r="21" spans="1:11" x14ac:dyDescent="0.25">
      <c r="A21" s="82">
        <v>40416</v>
      </c>
      <c r="B21" s="140" t="s">
        <v>424</v>
      </c>
      <c r="C21" s="3" t="s">
        <v>120</v>
      </c>
      <c r="D21" s="3" t="s">
        <v>100</v>
      </c>
      <c r="E21" s="28">
        <v>5.787496</v>
      </c>
      <c r="F21" s="28">
        <v>1.1464030000000001</v>
      </c>
      <c r="G21" s="28">
        <f>F21*5</f>
        <v>5.7320150000000005</v>
      </c>
      <c r="H21" s="64">
        <f>ABS(((F21*5)/E21*100)-100)</f>
        <v>0.95863565175680776</v>
      </c>
    </row>
    <row r="22" spans="1:11" x14ac:dyDescent="0.25">
      <c r="A22" s="82">
        <v>40416</v>
      </c>
      <c r="B22" s="140" t="s">
        <v>424</v>
      </c>
      <c r="C22" s="3" t="s">
        <v>120</v>
      </c>
      <c r="D22" s="3" t="s">
        <v>124</v>
      </c>
      <c r="E22" s="27">
        <v>18.915842999999999</v>
      </c>
      <c r="F22" s="28">
        <v>3.7892220000000001</v>
      </c>
      <c r="G22" s="27">
        <f>F22*5</f>
        <v>18.946110000000001</v>
      </c>
      <c r="H22" s="64">
        <f>ABS(((F22*5)/E22*100)-100)</f>
        <v>0.16000872919066467</v>
      </c>
      <c r="K22" s="65"/>
    </row>
    <row r="23" spans="1:11" x14ac:dyDescent="0.25">
      <c r="A23" s="19"/>
      <c r="B23" s="87"/>
      <c r="C23" s="48"/>
      <c r="D23" s="10"/>
      <c r="E23" s="27"/>
      <c r="F23" s="28"/>
      <c r="G23" s="27"/>
      <c r="H23" s="64"/>
      <c r="K23" s="65"/>
    </row>
    <row r="24" spans="1:11" x14ac:dyDescent="0.25">
      <c r="A24" s="82">
        <v>40416</v>
      </c>
      <c r="B24" s="140" t="s">
        <v>425</v>
      </c>
      <c r="C24" s="3" t="s">
        <v>120</v>
      </c>
      <c r="D24" s="3" t="s">
        <v>131</v>
      </c>
      <c r="E24" s="27">
        <v>19.143004000000001</v>
      </c>
      <c r="F24" s="28">
        <v>3.8816389999999998</v>
      </c>
      <c r="G24" s="27">
        <f>F24*5</f>
        <v>19.408194999999999</v>
      </c>
      <c r="H24" s="64">
        <f>ABS(((F24*5)/E24*100)-100)</f>
        <v>1.3853154917587602</v>
      </c>
      <c r="K24" s="65"/>
    </row>
    <row r="25" spans="1:11" x14ac:dyDescent="0.25">
      <c r="A25" s="82">
        <v>40416</v>
      </c>
      <c r="B25" s="140" t="s">
        <v>425</v>
      </c>
      <c r="C25" s="3" t="s">
        <v>120</v>
      </c>
      <c r="D25" s="97" t="s">
        <v>101</v>
      </c>
      <c r="E25" s="26">
        <v>149.236557</v>
      </c>
      <c r="F25" s="27">
        <v>29.907523999999999</v>
      </c>
      <c r="G25" s="26">
        <f>F25*5</f>
        <v>149.53762</v>
      </c>
      <c r="H25" s="64">
        <f>ABS(((F25*5)/E25*100)-100)</f>
        <v>0.20173542331185956</v>
      </c>
      <c r="K25" s="65"/>
    </row>
    <row r="26" spans="1:11" x14ac:dyDescent="0.25">
      <c r="A26" s="82">
        <v>40416</v>
      </c>
      <c r="B26" s="140" t="s">
        <v>425</v>
      </c>
      <c r="C26" s="3" t="s">
        <v>120</v>
      </c>
      <c r="D26" s="97" t="s">
        <v>100</v>
      </c>
      <c r="E26" s="28">
        <v>5.8775110000000002</v>
      </c>
      <c r="F26" s="28">
        <v>1.1593659999999999</v>
      </c>
      <c r="G26" s="28">
        <f>F26*5</f>
        <v>5.7968299999999999</v>
      </c>
      <c r="H26" s="64">
        <f>ABS(((F26*5)/E26*100)-100)</f>
        <v>1.3727069162439705</v>
      </c>
      <c r="K26" s="65"/>
    </row>
    <row r="27" spans="1:11" x14ac:dyDescent="0.25">
      <c r="A27" s="82">
        <v>40416</v>
      </c>
      <c r="B27" s="140" t="s">
        <v>425</v>
      </c>
      <c r="C27" s="3" t="s">
        <v>120</v>
      </c>
      <c r="D27" s="97" t="s">
        <v>124</v>
      </c>
      <c r="E27" s="27">
        <v>19.613116999999999</v>
      </c>
      <c r="F27" s="28">
        <v>3.8537840000000001</v>
      </c>
      <c r="G27" s="27">
        <f>F27*5</f>
        <v>19.268920000000001</v>
      </c>
      <c r="H27" s="64">
        <f>ABS(((F27*5)/E27*100)-100)</f>
        <v>1.7549326810215717</v>
      </c>
    </row>
    <row r="28" spans="1:11" x14ac:dyDescent="0.25">
      <c r="A28" s="19"/>
      <c r="B28" s="98"/>
      <c r="C28" s="48"/>
      <c r="D28" s="10"/>
      <c r="E28" s="27"/>
      <c r="F28" s="28"/>
      <c r="G28" s="27"/>
      <c r="H28" s="64"/>
    </row>
    <row r="29" spans="1:11" x14ac:dyDescent="0.25">
      <c r="A29" s="82">
        <v>40416</v>
      </c>
      <c r="B29" s="140" t="s">
        <v>426</v>
      </c>
      <c r="C29" s="3" t="s">
        <v>120</v>
      </c>
      <c r="D29" s="97" t="s">
        <v>131</v>
      </c>
      <c r="E29" s="27">
        <v>19.573115000000001</v>
      </c>
      <c r="F29" s="28">
        <v>3.9535300000000002</v>
      </c>
      <c r="G29" s="27">
        <f>F29*5</f>
        <v>19.76765</v>
      </c>
      <c r="H29" s="64">
        <f>ABS(((F29*5)/E29*100)-100)</f>
        <v>0.99388881125972262</v>
      </c>
    </row>
    <row r="30" spans="1:11" x14ac:dyDescent="0.25">
      <c r="A30" s="82">
        <v>40416</v>
      </c>
      <c r="B30" s="140" t="s">
        <v>426</v>
      </c>
      <c r="C30" s="3" t="s">
        <v>120</v>
      </c>
      <c r="D30" s="3" t="s">
        <v>101</v>
      </c>
      <c r="E30" s="26">
        <v>155.98618400000001</v>
      </c>
      <c r="F30" s="27">
        <v>31.218391</v>
      </c>
      <c r="G30" s="26">
        <f>F30*5</f>
        <v>156.09195500000001</v>
      </c>
      <c r="H30" s="64">
        <f>ABS(((F30*5)/E30*100)-100)</f>
        <v>6.7807928425239083E-2</v>
      </c>
    </row>
    <row r="31" spans="1:11" x14ac:dyDescent="0.25">
      <c r="A31" s="82">
        <v>40416</v>
      </c>
      <c r="B31" s="140" t="s">
        <v>426</v>
      </c>
      <c r="C31" s="3" t="s">
        <v>120</v>
      </c>
      <c r="D31" s="3" t="s">
        <v>100</v>
      </c>
      <c r="E31" s="28">
        <v>5.8189120000000001</v>
      </c>
      <c r="F31" s="28">
        <v>1.154479</v>
      </c>
      <c r="G31" s="28">
        <f>F31*5</f>
        <v>5.7723950000000004</v>
      </c>
      <c r="H31" s="64">
        <f>ABS(((F31*5)/E31*100)-100)</f>
        <v>0.79941061146826087</v>
      </c>
    </row>
    <row r="32" spans="1:11" x14ac:dyDescent="0.25">
      <c r="A32" s="82">
        <v>40416</v>
      </c>
      <c r="B32" s="140" t="s">
        <v>426</v>
      </c>
      <c r="C32" s="3" t="s">
        <v>120</v>
      </c>
      <c r="D32" s="3" t="s">
        <v>124</v>
      </c>
      <c r="E32" s="27">
        <v>19.188324999999999</v>
      </c>
      <c r="F32" s="28">
        <v>3.8819050000000002</v>
      </c>
      <c r="G32" s="27">
        <f>F32*5</f>
        <v>19.409525000000002</v>
      </c>
      <c r="H32" s="64">
        <f>ABS(((F32*5)/E32*100)-100)</f>
        <v>1.1527843102511639</v>
      </c>
    </row>
    <row r="33" spans="1:8" x14ac:dyDescent="0.25">
      <c r="A33" s="19"/>
      <c r="B33" s="87"/>
      <c r="C33" s="3"/>
      <c r="D33" s="3"/>
      <c r="E33" s="27"/>
      <c r="F33" s="28"/>
      <c r="G33" s="27"/>
      <c r="H33" s="64"/>
    </row>
    <row r="34" spans="1:8" x14ac:dyDescent="0.25">
      <c r="A34" s="82">
        <v>40416</v>
      </c>
      <c r="B34" s="140" t="s">
        <v>427</v>
      </c>
      <c r="C34" s="3" t="s">
        <v>120</v>
      </c>
      <c r="D34" s="3" t="s">
        <v>131</v>
      </c>
      <c r="E34" s="27">
        <v>19.505431999999999</v>
      </c>
      <c r="F34" s="28">
        <v>3.8780230000000002</v>
      </c>
      <c r="G34" s="27">
        <f>F34*5</f>
        <v>19.390115000000002</v>
      </c>
      <c r="H34" s="64">
        <f>ABS(((F34*5)/E34*100)-100)</f>
        <v>0.59120454240643028</v>
      </c>
    </row>
    <row r="35" spans="1:8" x14ac:dyDescent="0.25">
      <c r="A35" s="82">
        <v>40416</v>
      </c>
      <c r="B35" s="140" t="s">
        <v>427</v>
      </c>
      <c r="C35" s="3" t="s">
        <v>120</v>
      </c>
      <c r="D35" s="97" t="s">
        <v>101</v>
      </c>
      <c r="E35" s="26">
        <v>154.56370100000001</v>
      </c>
      <c r="F35" s="27">
        <v>30.802962999999998</v>
      </c>
      <c r="G35" s="26">
        <f>F35*5</f>
        <v>154.014815</v>
      </c>
      <c r="H35" s="64">
        <f>ABS(((F35*5)/E35*100)-100)</f>
        <v>0.3551196021115004</v>
      </c>
    </row>
    <row r="36" spans="1:8" x14ac:dyDescent="0.25">
      <c r="A36" s="82">
        <v>40416</v>
      </c>
      <c r="B36" s="140" t="s">
        <v>427</v>
      </c>
      <c r="C36" s="3" t="s">
        <v>120</v>
      </c>
      <c r="D36" s="97" t="s">
        <v>100</v>
      </c>
      <c r="E36" s="28">
        <v>5.7473369999999999</v>
      </c>
      <c r="F36" s="28">
        <v>1.1394979999999999</v>
      </c>
      <c r="G36" s="28">
        <f>F36*5</f>
        <v>5.6974899999999993</v>
      </c>
      <c r="H36" s="64">
        <f>ABS(((F36*5)/E36*100)-100)</f>
        <v>0.86730602364191611</v>
      </c>
    </row>
    <row r="37" spans="1:8" x14ac:dyDescent="0.25">
      <c r="A37" s="82">
        <v>40416</v>
      </c>
      <c r="B37" s="140" t="s">
        <v>427</v>
      </c>
      <c r="C37" s="3" t="s">
        <v>120</v>
      </c>
      <c r="D37" s="97" t="s">
        <v>124</v>
      </c>
      <c r="E37" s="27">
        <v>19.552054999999999</v>
      </c>
      <c r="F37" s="28">
        <v>3.8880189999999999</v>
      </c>
      <c r="G37" s="27">
        <f>F37*5</f>
        <v>19.440094999999999</v>
      </c>
      <c r="H37" s="64">
        <f>ABS(((F37*5)/E37*100)-100)</f>
        <v>0.57262523044252589</v>
      </c>
    </row>
    <row r="38" spans="1:8" x14ac:dyDescent="0.25">
      <c r="A38" s="19"/>
      <c r="B38" s="98"/>
      <c r="C38" s="48"/>
      <c r="D38" s="10"/>
      <c r="E38" s="27"/>
      <c r="F38" s="28"/>
      <c r="G38" s="27"/>
      <c r="H38" s="64"/>
    </row>
    <row r="39" spans="1:8" x14ac:dyDescent="0.25">
      <c r="A39" s="19">
        <v>40428</v>
      </c>
      <c r="B39" s="140" t="s">
        <v>432</v>
      </c>
      <c r="C39" s="3" t="s">
        <v>120</v>
      </c>
      <c r="D39" s="97" t="s">
        <v>131</v>
      </c>
      <c r="E39" s="27">
        <v>19.705952</v>
      </c>
      <c r="F39" s="28">
        <v>3.9451580000000002</v>
      </c>
      <c r="G39" s="27">
        <f>F39*5</f>
        <v>19.72579</v>
      </c>
      <c r="H39" s="64">
        <f>ABS(((F39*5)/E39*100)-100)</f>
        <v>0.10067009196004051</v>
      </c>
    </row>
    <row r="40" spans="1:8" x14ac:dyDescent="0.25">
      <c r="A40" s="19">
        <v>40428</v>
      </c>
      <c r="B40" s="140" t="s">
        <v>432</v>
      </c>
      <c r="C40" s="3" t="s">
        <v>120</v>
      </c>
      <c r="D40" s="3" t="s">
        <v>101</v>
      </c>
      <c r="E40" s="26">
        <v>152.03092000000001</v>
      </c>
      <c r="F40" s="27">
        <v>31.668728999999999</v>
      </c>
      <c r="G40" s="26">
        <f>F40*5</f>
        <v>158.34364499999998</v>
      </c>
      <c r="H40" s="64">
        <f>ABS(((F40*5)/E40*100)-100)</f>
        <v>4.1522638947392778</v>
      </c>
    </row>
    <row r="41" spans="1:8" x14ac:dyDescent="0.25">
      <c r="A41" s="19">
        <v>40428</v>
      </c>
      <c r="B41" s="140" t="s">
        <v>432</v>
      </c>
      <c r="C41" s="3" t="s">
        <v>120</v>
      </c>
      <c r="D41" s="3" t="s">
        <v>100</v>
      </c>
      <c r="E41" s="28">
        <v>5.985341</v>
      </c>
      <c r="F41" s="28">
        <v>1.1855249999999999</v>
      </c>
      <c r="G41" s="28">
        <f>F41*5</f>
        <v>5.9276249999999999</v>
      </c>
      <c r="H41" s="64">
        <f>ABS(((F41*5)/E41*100)-100)</f>
        <v>0.96428925269253796</v>
      </c>
    </row>
    <row r="42" spans="1:8" x14ac:dyDescent="0.25">
      <c r="A42" s="19">
        <v>40428</v>
      </c>
      <c r="B42" s="140" t="s">
        <v>432</v>
      </c>
      <c r="C42" s="3" t="s">
        <v>120</v>
      </c>
      <c r="D42" s="3" t="s">
        <v>124</v>
      </c>
      <c r="E42" s="27">
        <v>19.702752</v>
      </c>
      <c r="F42" s="28">
        <v>3.9721359999999999</v>
      </c>
      <c r="G42" s="27">
        <f>F42*5</f>
        <v>19.860679999999999</v>
      </c>
      <c r="H42" s="64">
        <f>ABS(((F42*5)/E42*100)-100)</f>
        <v>0.80155300132690854</v>
      </c>
    </row>
    <row r="43" spans="1:8" x14ac:dyDescent="0.25">
      <c r="A43" s="19"/>
      <c r="B43" s="87"/>
      <c r="C43" s="3"/>
      <c r="D43" s="3"/>
      <c r="E43" s="27"/>
      <c r="F43" s="28"/>
      <c r="G43" s="27"/>
      <c r="H43" s="64"/>
    </row>
    <row r="44" spans="1:8" x14ac:dyDescent="0.25">
      <c r="A44" s="19">
        <v>40428</v>
      </c>
      <c r="B44" s="140" t="s">
        <v>433</v>
      </c>
      <c r="C44" s="3" t="s">
        <v>120</v>
      </c>
      <c r="D44" s="97" t="s">
        <v>131</v>
      </c>
      <c r="E44" s="27">
        <v>19.882072000000001</v>
      </c>
      <c r="F44" s="28">
        <v>3.9408599999999998</v>
      </c>
      <c r="G44" s="27">
        <f>F44*5</f>
        <v>19.7043</v>
      </c>
      <c r="H44" s="64">
        <f>ABS(((F44*5)/E44*100)-100)</f>
        <v>0.89413216087336878</v>
      </c>
    </row>
    <row r="45" spans="1:8" x14ac:dyDescent="0.25">
      <c r="A45" s="19">
        <v>40428</v>
      </c>
      <c r="B45" s="140" t="s">
        <v>433</v>
      </c>
      <c r="C45" s="3" t="s">
        <v>120</v>
      </c>
      <c r="D45" s="3" t="s">
        <v>101</v>
      </c>
      <c r="E45" s="26">
        <v>169.23552000000001</v>
      </c>
      <c r="F45" s="27">
        <v>33.493588000000003</v>
      </c>
      <c r="G45" s="26">
        <f>F45*5</f>
        <v>167.46794</v>
      </c>
      <c r="H45" s="64">
        <f>ABS(((F45*5)/E45*100)-100)</f>
        <v>1.0444497703555413</v>
      </c>
    </row>
    <row r="46" spans="1:8" x14ac:dyDescent="0.25">
      <c r="A46" s="19">
        <v>40428</v>
      </c>
      <c r="B46" s="140" t="s">
        <v>433</v>
      </c>
      <c r="C46" s="3" t="s">
        <v>120</v>
      </c>
      <c r="D46" s="3" t="s">
        <v>100</v>
      </c>
      <c r="E46" s="28">
        <v>6.0394690000000004</v>
      </c>
      <c r="F46" s="28">
        <v>1.172355</v>
      </c>
      <c r="G46" s="28">
        <f>F46*5</f>
        <v>5.8617749999999997</v>
      </c>
      <c r="H46" s="64">
        <f>ABS(((F46*5)/E46*100)-100)</f>
        <v>2.9422123037637959</v>
      </c>
    </row>
    <row r="47" spans="1:8" x14ac:dyDescent="0.25">
      <c r="A47" s="19">
        <v>40428</v>
      </c>
      <c r="B47" s="140" t="s">
        <v>433</v>
      </c>
      <c r="C47" s="3" t="s">
        <v>120</v>
      </c>
      <c r="D47" s="3" t="s">
        <v>124</v>
      </c>
      <c r="E47" s="27">
        <v>19.728044000000001</v>
      </c>
      <c r="F47" s="28">
        <v>3.8911859999999998</v>
      </c>
      <c r="G47" s="27">
        <f>F47*5</f>
        <v>19.455929999999999</v>
      </c>
      <c r="H47" s="64">
        <f>ABS(((F47*5)/E47*100)-100)</f>
        <v>1.3793257963131111</v>
      </c>
    </row>
    <row r="48" spans="1:8" x14ac:dyDescent="0.25">
      <c r="A48" s="67"/>
      <c r="B48" s="67"/>
      <c r="C48" s="20"/>
      <c r="D48" s="16"/>
      <c r="E48" s="78"/>
      <c r="F48" s="79"/>
      <c r="G48" s="78"/>
      <c r="H48" s="80"/>
    </row>
    <row r="49" spans="1:3" x14ac:dyDescent="0.25">
      <c r="A49" s="47"/>
      <c r="B49" s="47"/>
      <c r="C49" s="48"/>
    </row>
    <row r="50" spans="1:3" ht="14.5" x14ac:dyDescent="0.25">
      <c r="A50" s="13" t="s">
        <v>76</v>
      </c>
    </row>
    <row r="51" spans="1:3" x14ac:dyDescent="0.25">
      <c r="A51" s="37" t="s">
        <v>77</v>
      </c>
      <c r="C51" s="37"/>
    </row>
    <row r="52" spans="1:3" x14ac:dyDescent="0.25">
      <c r="A52" s="37" t="s">
        <v>78</v>
      </c>
      <c r="C52" s="37"/>
    </row>
    <row r="53" spans="1:3" ht="14.5" x14ac:dyDescent="0.25">
      <c r="A53" s="13" t="s">
        <v>97</v>
      </c>
    </row>
    <row r="54" spans="1:3" ht="14.5" x14ac:dyDescent="0.25">
      <c r="A54" s="13" t="s">
        <v>79</v>
      </c>
    </row>
    <row r="55" spans="1:3" x14ac:dyDescent="0.25">
      <c r="A55" t="s">
        <v>80</v>
      </c>
    </row>
    <row r="57" spans="1:3" ht="14.5" x14ac:dyDescent="0.25">
      <c r="A57" s="13" t="s">
        <v>0</v>
      </c>
    </row>
    <row r="59" spans="1:3" ht="14.5" x14ac:dyDescent="0.25">
      <c r="A59" s="13" t="s">
        <v>0</v>
      </c>
    </row>
  </sheetData>
  <phoneticPr fontId="35" type="noConversion"/>
  <pageMargins left="1.1399999999999999" right="0.75" top="0.46" bottom="0.3" header="0.5" footer="0.5"/>
  <pageSetup firstPageNumber="56" orientation="portrait" useFirstPageNumber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A3" sqref="A3"/>
    </sheetView>
  </sheetViews>
  <sheetFormatPr defaultRowHeight="12.5" x14ac:dyDescent="0.25"/>
  <cols>
    <col min="1" max="1" width="10.54296875" customWidth="1"/>
    <col min="2" max="2" width="18.54296875" customWidth="1"/>
    <col min="5" max="6" width="9.54296875" bestFit="1" customWidth="1"/>
    <col min="7" max="7" width="9.54296875" customWidth="1"/>
    <col min="12" max="12" width="10.81640625" customWidth="1"/>
  </cols>
  <sheetData>
    <row r="1" spans="1:12" ht="15.5" x14ac:dyDescent="0.35">
      <c r="A1" s="2" t="s">
        <v>622</v>
      </c>
    </row>
    <row r="2" spans="1:12" ht="15.5" x14ac:dyDescent="0.35">
      <c r="A2" s="1"/>
      <c r="B2" s="2" t="s">
        <v>623</v>
      </c>
      <c r="K2" s="65"/>
      <c r="L2" s="65"/>
    </row>
    <row r="3" spans="1:12" ht="15.5" x14ac:dyDescent="0.35">
      <c r="A3" s="1"/>
      <c r="B3" s="2"/>
      <c r="K3" s="65"/>
    </row>
    <row r="4" spans="1:12" ht="13" x14ac:dyDescent="0.3">
      <c r="A4" s="1"/>
      <c r="K4" s="65"/>
    </row>
    <row r="5" spans="1:12" x14ac:dyDescent="0.25">
      <c r="K5" s="65"/>
    </row>
    <row r="6" spans="1:12" x14ac:dyDescent="0.25">
      <c r="C6" s="3" t="s">
        <v>0</v>
      </c>
      <c r="E6" s="3" t="s">
        <v>70</v>
      </c>
      <c r="F6" s="3" t="s">
        <v>71</v>
      </c>
      <c r="G6" s="3" t="s">
        <v>94</v>
      </c>
      <c r="H6" s="3" t="s">
        <v>96</v>
      </c>
      <c r="K6" s="65"/>
    </row>
    <row r="7" spans="1:12" ht="14.5" x14ac:dyDescent="0.25">
      <c r="A7" s="16" t="s">
        <v>18</v>
      </c>
      <c r="B7" s="16" t="s">
        <v>129</v>
      </c>
      <c r="C7" s="16" t="s">
        <v>73</v>
      </c>
      <c r="D7" s="16" t="s">
        <v>1</v>
      </c>
      <c r="E7" s="16" t="s">
        <v>5</v>
      </c>
      <c r="F7" s="16" t="s">
        <v>74</v>
      </c>
      <c r="G7" s="16" t="s">
        <v>95</v>
      </c>
      <c r="H7" s="16" t="s">
        <v>75</v>
      </c>
    </row>
    <row r="8" spans="1:12" x14ac:dyDescent="0.25">
      <c r="A8" s="9"/>
      <c r="B8" s="9"/>
      <c r="C8" s="9"/>
      <c r="D8" s="9"/>
      <c r="E8" s="9"/>
      <c r="F8" s="9"/>
      <c r="G8" s="9"/>
      <c r="H8" s="9"/>
      <c r="L8" s="65"/>
    </row>
    <row r="9" spans="1:12" x14ac:dyDescent="0.25">
      <c r="A9" s="19"/>
      <c r="B9" s="98"/>
      <c r="C9" s="48"/>
      <c r="D9" s="10"/>
      <c r="E9" s="27"/>
      <c r="F9" s="28"/>
      <c r="G9" s="27"/>
      <c r="H9" s="64"/>
    </row>
    <row r="10" spans="1:12" x14ac:dyDescent="0.25">
      <c r="A10" s="19">
        <v>40428</v>
      </c>
      <c r="B10" s="140" t="s">
        <v>434</v>
      </c>
      <c r="C10" s="3" t="s">
        <v>120</v>
      </c>
      <c r="D10" s="97" t="s">
        <v>131</v>
      </c>
      <c r="E10" s="27">
        <v>19.917798000000001</v>
      </c>
      <c r="F10" s="28">
        <v>3.8670789999999999</v>
      </c>
      <c r="G10" s="27">
        <f>F10*5</f>
        <v>19.335394999999998</v>
      </c>
      <c r="H10" s="64">
        <f>ABS(((F10*5)/E10*100)-100)</f>
        <v>2.9240330683140883</v>
      </c>
    </row>
    <row r="11" spans="1:12" x14ac:dyDescent="0.25">
      <c r="A11" s="19">
        <v>40428</v>
      </c>
      <c r="B11" s="140" t="s">
        <v>434</v>
      </c>
      <c r="C11" s="3" t="s">
        <v>120</v>
      </c>
      <c r="D11" s="3" t="s">
        <v>101</v>
      </c>
      <c r="E11" s="26">
        <v>155.66685899999999</v>
      </c>
      <c r="F11" s="27">
        <v>30.876518000000001</v>
      </c>
      <c r="G11" s="26">
        <f>F11*5</f>
        <v>154.38258999999999</v>
      </c>
      <c r="H11" s="64">
        <f>ABS(((F11*5)/E11*100)-100)</f>
        <v>0.82501118622813863</v>
      </c>
    </row>
    <row r="12" spans="1:12" x14ac:dyDescent="0.25">
      <c r="A12" s="19">
        <v>40428</v>
      </c>
      <c r="B12" s="140" t="s">
        <v>434</v>
      </c>
      <c r="C12" s="3" t="s">
        <v>120</v>
      </c>
      <c r="D12" s="3" t="s">
        <v>100</v>
      </c>
      <c r="E12" s="28">
        <v>6.0644650000000002</v>
      </c>
      <c r="F12" s="28">
        <v>1.151702</v>
      </c>
      <c r="G12" s="28">
        <f>F12*5</f>
        <v>5.7585100000000002</v>
      </c>
      <c r="H12" s="64">
        <f>ABS(((F12*5)/E12*100)-100)</f>
        <v>5.0450451935991083</v>
      </c>
    </row>
    <row r="13" spans="1:12" x14ac:dyDescent="0.25">
      <c r="A13" s="19">
        <v>40428</v>
      </c>
      <c r="B13" s="140" t="s">
        <v>434</v>
      </c>
      <c r="C13" s="3" t="s">
        <v>120</v>
      </c>
      <c r="D13" s="3" t="s">
        <v>124</v>
      </c>
      <c r="E13" s="27">
        <v>19.637657000000001</v>
      </c>
      <c r="F13" s="28">
        <v>3.8423940000000001</v>
      </c>
      <c r="G13" s="27">
        <f>F13*5</f>
        <v>19.211970000000001</v>
      </c>
      <c r="H13" s="64">
        <f>ABS(((F13*5)/E13*100)-100)</f>
        <v>2.1677076852905657</v>
      </c>
    </row>
    <row r="14" spans="1:12" x14ac:dyDescent="0.25">
      <c r="A14" s="19"/>
      <c r="B14" s="87"/>
      <c r="C14" s="48"/>
      <c r="D14" s="10"/>
      <c r="E14" s="27"/>
      <c r="F14" s="28"/>
      <c r="G14" s="27"/>
      <c r="H14" s="64"/>
      <c r="K14" s="65"/>
    </row>
    <row r="15" spans="1:12" x14ac:dyDescent="0.25">
      <c r="A15" s="19">
        <v>40428</v>
      </c>
      <c r="B15" s="140" t="s">
        <v>435</v>
      </c>
      <c r="C15" s="3" t="s">
        <v>120</v>
      </c>
      <c r="D15" s="3" t="s">
        <v>131</v>
      </c>
      <c r="E15" s="27">
        <v>19.224930000000001</v>
      </c>
      <c r="F15" s="28">
        <v>3.8502900000000002</v>
      </c>
      <c r="G15" s="27">
        <f>F15*5</f>
        <v>19.251450000000002</v>
      </c>
      <c r="H15" s="64">
        <f>ABS(((F15*5)/E15*100)-100)</f>
        <v>0.13794588588879719</v>
      </c>
      <c r="K15" s="65"/>
    </row>
    <row r="16" spans="1:12" x14ac:dyDescent="0.25">
      <c r="A16" s="19">
        <v>40428</v>
      </c>
      <c r="B16" s="140" t="s">
        <v>435</v>
      </c>
      <c r="C16" s="3" t="s">
        <v>120</v>
      </c>
      <c r="D16" s="97" t="s">
        <v>101</v>
      </c>
      <c r="E16" s="26">
        <v>152.518179</v>
      </c>
      <c r="F16" s="27">
        <v>30.778022</v>
      </c>
      <c r="G16" s="26">
        <f>F16*5</f>
        <v>153.89010999999999</v>
      </c>
      <c r="H16" s="64">
        <f>ABS(((F16*5)/E16*100)-100)</f>
        <v>0.8995196566043262</v>
      </c>
      <c r="K16" s="65"/>
    </row>
    <row r="17" spans="1:8" x14ac:dyDescent="0.25">
      <c r="A17" s="19">
        <v>40428</v>
      </c>
      <c r="B17" s="140" t="s">
        <v>435</v>
      </c>
      <c r="C17" s="3" t="s">
        <v>120</v>
      </c>
      <c r="D17" s="97" t="s">
        <v>100</v>
      </c>
      <c r="E17" s="28">
        <v>5.7771650000000001</v>
      </c>
      <c r="F17" s="28">
        <v>1.142644</v>
      </c>
      <c r="G17" s="28">
        <f>F17*5</f>
        <v>5.7132199999999997</v>
      </c>
      <c r="H17" s="64">
        <f>ABS(((F17*5)/E17*100)-100)</f>
        <v>1.1068577753967617</v>
      </c>
    </row>
    <row r="18" spans="1:8" x14ac:dyDescent="0.25">
      <c r="A18" s="19">
        <v>40428</v>
      </c>
      <c r="B18" s="140" t="s">
        <v>435</v>
      </c>
      <c r="C18" s="3" t="s">
        <v>120</v>
      </c>
      <c r="D18" s="97" t="s">
        <v>124</v>
      </c>
      <c r="E18" s="27">
        <v>19.680156</v>
      </c>
      <c r="F18" s="28">
        <v>3.9095469999999999</v>
      </c>
      <c r="G18" s="27">
        <f>F18*5</f>
        <v>19.547734999999999</v>
      </c>
      <c r="H18" s="64">
        <f>ABS(((F18*5)/E18*100)-100)</f>
        <v>0.67286560126861161</v>
      </c>
    </row>
    <row r="19" spans="1:8" x14ac:dyDescent="0.25">
      <c r="A19" s="19"/>
      <c r="B19" s="98"/>
      <c r="C19" s="48"/>
      <c r="D19" s="10"/>
      <c r="E19" s="27"/>
      <c r="F19" s="28"/>
      <c r="G19" s="27"/>
      <c r="H19" s="64"/>
    </row>
    <row r="20" spans="1:8" x14ac:dyDescent="0.25">
      <c r="A20" s="82">
        <v>40431</v>
      </c>
      <c r="B20" s="140" t="s">
        <v>476</v>
      </c>
      <c r="C20" s="3" t="s">
        <v>120</v>
      </c>
      <c r="D20" s="97" t="s">
        <v>131</v>
      </c>
      <c r="E20" s="27">
        <v>19.735023999999999</v>
      </c>
      <c r="F20" s="28">
        <v>3.9171800000000001</v>
      </c>
      <c r="G20" s="27">
        <f>F20*5</f>
        <v>19.585900000000002</v>
      </c>
      <c r="H20" s="64">
        <f>ABS(((F20*5)/E20*100)-100)</f>
        <v>0.75563120673173501</v>
      </c>
    </row>
    <row r="21" spans="1:8" x14ac:dyDescent="0.25">
      <c r="A21" s="82">
        <v>40431</v>
      </c>
      <c r="B21" s="140" t="s">
        <v>476</v>
      </c>
      <c r="C21" s="3" t="s">
        <v>120</v>
      </c>
      <c r="D21" s="3" t="s">
        <v>101</v>
      </c>
      <c r="E21" s="26">
        <v>150.348218</v>
      </c>
      <c r="F21" s="27">
        <v>29.960957000000001</v>
      </c>
      <c r="G21" s="26">
        <f>F21*5</f>
        <v>149.80478500000001</v>
      </c>
      <c r="H21" s="64">
        <f>ABS(((F21*5)/E21*100)-100)</f>
        <v>0.36144957833819547</v>
      </c>
    </row>
    <row r="22" spans="1:8" x14ac:dyDescent="0.25">
      <c r="A22" s="82">
        <v>40431</v>
      </c>
      <c r="B22" s="140" t="s">
        <v>476</v>
      </c>
      <c r="C22" s="3" t="s">
        <v>120</v>
      </c>
      <c r="D22" s="3" t="s">
        <v>100</v>
      </c>
      <c r="E22" s="28">
        <v>5.8857720000000002</v>
      </c>
      <c r="F22" s="28">
        <v>1.1444289999999999</v>
      </c>
      <c r="G22" s="28">
        <f>F22*5</f>
        <v>5.7221449999999994</v>
      </c>
      <c r="H22" s="64">
        <f>ABS(((F22*5)/E22*100)-100)</f>
        <v>2.7800431277324549</v>
      </c>
    </row>
    <row r="23" spans="1:8" x14ac:dyDescent="0.25">
      <c r="A23" s="82">
        <v>40431</v>
      </c>
      <c r="B23" s="140" t="s">
        <v>476</v>
      </c>
      <c r="C23" s="3" t="s">
        <v>120</v>
      </c>
      <c r="D23" s="3" t="s">
        <v>124</v>
      </c>
      <c r="E23" s="27">
        <v>19.436895</v>
      </c>
      <c r="F23" s="28">
        <v>3.864414</v>
      </c>
      <c r="G23" s="27">
        <f>F23*5</f>
        <v>19.32207</v>
      </c>
      <c r="H23" s="64">
        <f>ABS(((F23*5)/E23*100)-100)</f>
        <v>0.59075793741747873</v>
      </c>
    </row>
    <row r="24" spans="1:8" x14ac:dyDescent="0.25">
      <c r="A24" s="19"/>
      <c r="B24" s="87"/>
      <c r="C24" s="3"/>
      <c r="D24" s="3"/>
      <c r="E24" s="27"/>
      <c r="F24" s="28"/>
      <c r="G24" s="27"/>
      <c r="H24" s="64"/>
    </row>
    <row r="25" spans="1:8" x14ac:dyDescent="0.25">
      <c r="A25" s="82">
        <v>40431</v>
      </c>
      <c r="B25" s="140" t="s">
        <v>477</v>
      </c>
      <c r="C25" s="3" t="s">
        <v>120</v>
      </c>
      <c r="D25" s="3" t="s">
        <v>131</v>
      </c>
      <c r="E25" s="27">
        <v>19.489727999999999</v>
      </c>
      <c r="F25" s="28">
        <v>3.8958390000000001</v>
      </c>
      <c r="G25" s="27">
        <f>F25*5</f>
        <v>19.479195000000001</v>
      </c>
      <c r="H25" s="64">
        <f>ABS(((F25*5)/E25*100)-100)</f>
        <v>5.4043853254384544E-2</v>
      </c>
    </row>
    <row r="26" spans="1:8" x14ac:dyDescent="0.25">
      <c r="A26" s="82">
        <v>40431</v>
      </c>
      <c r="B26" s="140" t="s">
        <v>477</v>
      </c>
      <c r="C26" s="3" t="s">
        <v>120</v>
      </c>
      <c r="D26" s="97" t="s">
        <v>101</v>
      </c>
      <c r="E26" s="26">
        <v>149.76341199999999</v>
      </c>
      <c r="F26" s="27">
        <v>29.939032999999998</v>
      </c>
      <c r="G26" s="26">
        <f>F26*5</f>
        <v>149.695165</v>
      </c>
      <c r="H26" s="64">
        <f>ABS(((F26*5)/E26*100)-100)</f>
        <v>4.5569875237603696E-2</v>
      </c>
    </row>
    <row r="27" spans="1:8" x14ac:dyDescent="0.25">
      <c r="A27" s="82">
        <v>40431</v>
      </c>
      <c r="B27" s="140" t="s">
        <v>477</v>
      </c>
      <c r="C27" s="3" t="s">
        <v>120</v>
      </c>
      <c r="D27" s="97" t="s">
        <v>100</v>
      </c>
      <c r="E27" s="28">
        <v>5.8862050000000004</v>
      </c>
      <c r="F27" s="28">
        <v>1.157818</v>
      </c>
      <c r="G27" s="28">
        <f>F27*5</f>
        <v>5.7890899999999998</v>
      </c>
      <c r="H27" s="64">
        <f>ABS(((F27*5)/E27*100)-100)</f>
        <v>1.6498745796315433</v>
      </c>
    </row>
    <row r="28" spans="1:8" x14ac:dyDescent="0.25">
      <c r="A28" s="82">
        <v>40431</v>
      </c>
      <c r="B28" s="140" t="s">
        <v>477</v>
      </c>
      <c r="C28" s="3" t="s">
        <v>120</v>
      </c>
      <c r="D28" s="97" t="s">
        <v>124</v>
      </c>
      <c r="E28" s="27">
        <v>19.740203000000001</v>
      </c>
      <c r="F28" s="28">
        <v>3.9322219999999999</v>
      </c>
      <c r="G28" s="27">
        <f>F28*5</f>
        <v>19.661110000000001</v>
      </c>
      <c r="H28" s="64">
        <f>ABS(((F28*5)/E28*100)-100)</f>
        <v>0.40066963850371451</v>
      </c>
    </row>
    <row r="29" spans="1:8" x14ac:dyDescent="0.25">
      <c r="A29" s="19"/>
      <c r="B29" s="98"/>
      <c r="C29" s="48"/>
      <c r="D29" s="10"/>
      <c r="E29" s="27"/>
      <c r="F29" s="28"/>
      <c r="G29" s="27"/>
      <c r="H29" s="64"/>
    </row>
    <row r="30" spans="1:8" x14ac:dyDescent="0.25">
      <c r="A30" s="82">
        <v>40431</v>
      </c>
      <c r="B30" s="140" t="s">
        <v>478</v>
      </c>
      <c r="C30" s="3" t="s">
        <v>120</v>
      </c>
      <c r="D30" s="97" t="s">
        <v>131</v>
      </c>
      <c r="E30" s="27">
        <v>20.176801999999999</v>
      </c>
      <c r="F30" s="28">
        <v>3.989738</v>
      </c>
      <c r="G30" s="27">
        <f>F30*5</f>
        <v>19.948689999999999</v>
      </c>
      <c r="H30" s="64">
        <f>ABS(((F30*5)/E30*100)-100)</f>
        <v>1.1305656862767393</v>
      </c>
    </row>
    <row r="31" spans="1:8" x14ac:dyDescent="0.25">
      <c r="A31" s="82">
        <v>40431</v>
      </c>
      <c r="B31" s="140" t="s">
        <v>478</v>
      </c>
      <c r="C31" s="3" t="s">
        <v>120</v>
      </c>
      <c r="D31" s="3" t="s">
        <v>101</v>
      </c>
      <c r="E31" s="26">
        <v>151.764668</v>
      </c>
      <c r="F31" s="27">
        <v>30.109964999999999</v>
      </c>
      <c r="G31" s="26">
        <f>F31*5</f>
        <v>150.549825</v>
      </c>
      <c r="H31" s="64">
        <f>ABS(((F31*5)/E31*100)-100)</f>
        <v>0.80047814554571062</v>
      </c>
    </row>
    <row r="32" spans="1:8" x14ac:dyDescent="0.25">
      <c r="A32" s="82">
        <v>40431</v>
      </c>
      <c r="B32" s="140" t="s">
        <v>478</v>
      </c>
      <c r="C32" s="3" t="s">
        <v>120</v>
      </c>
      <c r="D32" s="3" t="s">
        <v>100</v>
      </c>
      <c r="E32" s="28">
        <v>6.0194089999999996</v>
      </c>
      <c r="F32" s="28">
        <v>1.1850780000000001</v>
      </c>
      <c r="G32" s="28">
        <f>F32*5</f>
        <v>5.9253900000000002</v>
      </c>
      <c r="H32" s="64">
        <f>ABS(((F32*5)/E32*100)-100)</f>
        <v>1.5619307476863469</v>
      </c>
    </row>
    <row r="33" spans="1:8" x14ac:dyDescent="0.25">
      <c r="A33" s="82">
        <v>40431</v>
      </c>
      <c r="B33" s="140" t="s">
        <v>478</v>
      </c>
      <c r="C33" s="3" t="s">
        <v>120</v>
      </c>
      <c r="D33" s="3" t="s">
        <v>124</v>
      </c>
      <c r="E33" s="27">
        <v>19.678722</v>
      </c>
      <c r="F33" s="28">
        <v>3.939756</v>
      </c>
      <c r="G33" s="27">
        <f>F33*5</f>
        <v>19.698779999999999</v>
      </c>
      <c r="H33" s="64">
        <f>ABS(((F33*5)/E33*100)-100)</f>
        <v>0.10192735077004045</v>
      </c>
    </row>
    <row r="34" spans="1:8" x14ac:dyDescent="0.25">
      <c r="A34" s="19"/>
      <c r="B34" s="87"/>
      <c r="C34" s="3"/>
      <c r="D34" s="3"/>
      <c r="E34" s="27"/>
      <c r="F34" s="28"/>
      <c r="G34" s="27"/>
      <c r="H34" s="64"/>
    </row>
    <row r="35" spans="1:8" x14ac:dyDescent="0.25">
      <c r="A35" s="82">
        <v>40431</v>
      </c>
      <c r="B35" s="140" t="s">
        <v>479</v>
      </c>
      <c r="C35" s="3" t="s">
        <v>120</v>
      </c>
      <c r="D35" s="97" t="s">
        <v>131</v>
      </c>
      <c r="E35" s="27">
        <v>19.691918999999999</v>
      </c>
      <c r="F35" s="28">
        <v>3.95404</v>
      </c>
      <c r="G35" s="27">
        <f>F35*5</f>
        <v>19.770199999999999</v>
      </c>
      <c r="H35" s="64">
        <f>ABS(((F35*5)/E35*100)-100)</f>
        <v>0.3975285496553056</v>
      </c>
    </row>
    <row r="36" spans="1:8" x14ac:dyDescent="0.25">
      <c r="A36" s="82">
        <v>40431</v>
      </c>
      <c r="B36" s="140" t="s">
        <v>479</v>
      </c>
      <c r="C36" s="3" t="s">
        <v>120</v>
      </c>
      <c r="D36" s="3" t="s">
        <v>101</v>
      </c>
      <c r="E36" s="26">
        <v>176.026028</v>
      </c>
      <c r="F36" s="27">
        <v>35.505712000000003</v>
      </c>
      <c r="G36" s="26">
        <f>F36*5</f>
        <v>177.52856000000003</v>
      </c>
      <c r="H36" s="64">
        <f>ABS(((F36*5)/E36*100)-100)</f>
        <v>0.8535851300354409</v>
      </c>
    </row>
    <row r="37" spans="1:8" x14ac:dyDescent="0.25">
      <c r="A37" s="82">
        <v>40431</v>
      </c>
      <c r="B37" s="140" t="s">
        <v>479</v>
      </c>
      <c r="C37" s="3" t="s">
        <v>120</v>
      </c>
      <c r="D37" s="3" t="s">
        <v>100</v>
      </c>
      <c r="E37" s="28">
        <v>5.9065240000000001</v>
      </c>
      <c r="F37" s="28">
        <v>1.175227</v>
      </c>
      <c r="G37" s="28">
        <f>F37*5</f>
        <v>5.8761349999999997</v>
      </c>
      <c r="H37" s="64">
        <f>ABS(((F37*5)/E37*100)-100)</f>
        <v>0.51449888293014112</v>
      </c>
    </row>
    <row r="38" spans="1:8" x14ac:dyDescent="0.25">
      <c r="A38" s="82">
        <v>40431</v>
      </c>
      <c r="B38" s="140" t="s">
        <v>479</v>
      </c>
      <c r="C38" s="3" t="s">
        <v>120</v>
      </c>
      <c r="D38" s="3" t="s">
        <v>124</v>
      </c>
      <c r="E38" s="27">
        <v>19.688600000000001</v>
      </c>
      <c r="F38" s="28">
        <v>3.9432529999999999</v>
      </c>
      <c r="G38" s="27">
        <f>F38*5</f>
        <v>19.716265</v>
      </c>
      <c r="H38" s="64">
        <f>ABS(((F38*5)/E38*100)-100)</f>
        <v>0.14051278404761547</v>
      </c>
    </row>
    <row r="39" spans="1:8" x14ac:dyDescent="0.25">
      <c r="A39" s="67"/>
      <c r="B39" s="67"/>
      <c r="C39" s="20"/>
      <c r="D39" s="16"/>
      <c r="E39" s="78"/>
      <c r="F39" s="79"/>
      <c r="G39" s="78"/>
      <c r="H39" s="80"/>
    </row>
    <row r="40" spans="1:8" x14ac:dyDescent="0.25">
      <c r="A40" s="47"/>
      <c r="B40" s="47"/>
      <c r="C40" s="48"/>
    </row>
    <row r="41" spans="1:8" ht="14.5" x14ac:dyDescent="0.25">
      <c r="A41" s="13" t="s">
        <v>76</v>
      </c>
    </row>
    <row r="42" spans="1:8" x14ac:dyDescent="0.25">
      <c r="A42" s="37" t="s">
        <v>77</v>
      </c>
      <c r="C42" s="37"/>
    </row>
    <row r="43" spans="1:8" x14ac:dyDescent="0.25">
      <c r="A43" s="37" t="s">
        <v>78</v>
      </c>
      <c r="C43" s="37"/>
    </row>
    <row r="44" spans="1:8" ht="14.5" x14ac:dyDescent="0.25">
      <c r="A44" s="13" t="s">
        <v>97</v>
      </c>
    </row>
    <row r="45" spans="1:8" ht="14.5" x14ac:dyDescent="0.25">
      <c r="A45" s="13" t="s">
        <v>79</v>
      </c>
    </row>
    <row r="46" spans="1:8" x14ac:dyDescent="0.25">
      <c r="A46" t="s">
        <v>80</v>
      </c>
    </row>
    <row r="48" spans="1:8" ht="14.5" x14ac:dyDescent="0.25">
      <c r="A48" s="13" t="s">
        <v>0</v>
      </c>
    </row>
    <row r="50" spans="1:1" ht="14.5" x14ac:dyDescent="0.25">
      <c r="A50" s="13" t="s">
        <v>0</v>
      </c>
    </row>
  </sheetData>
  <phoneticPr fontId="35" type="noConversion"/>
  <pageMargins left="1.1399999999999999" right="0.75" top="0.46" bottom="0.3" header="0.5" footer="0.5"/>
  <pageSetup firstPageNumber="57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A5" sqref="A5"/>
    </sheetView>
  </sheetViews>
  <sheetFormatPr defaultRowHeight="12.5" x14ac:dyDescent="0.25"/>
  <cols>
    <col min="1" max="1" width="8.81640625" customWidth="1"/>
    <col min="2" max="2" width="7.26953125" customWidth="1"/>
    <col min="4" max="4" width="8.7265625" customWidth="1"/>
    <col min="5" max="5" width="9.7265625" customWidth="1"/>
    <col min="6" max="6" width="3.453125" customWidth="1"/>
    <col min="7" max="7" width="8.81640625" customWidth="1"/>
    <col min="8" max="8" width="8" customWidth="1"/>
    <col min="9" max="9" width="9.7265625" customWidth="1"/>
    <col min="11" max="11" width="10" customWidth="1"/>
    <col min="12" max="12" width="0.7265625" customWidth="1"/>
  </cols>
  <sheetData>
    <row r="1" spans="1:13" ht="15.5" x14ac:dyDescent="0.35">
      <c r="A1" s="2" t="s">
        <v>579</v>
      </c>
    </row>
    <row r="2" spans="1:13" ht="15.5" x14ac:dyDescent="0.35">
      <c r="B2" s="2" t="s">
        <v>606</v>
      </c>
      <c r="M2" s="65"/>
    </row>
    <row r="3" spans="1:13" ht="15.5" x14ac:dyDescent="0.35">
      <c r="B3" s="2" t="s">
        <v>609</v>
      </c>
    </row>
    <row r="4" spans="1:13" ht="15.5" x14ac:dyDescent="0.35">
      <c r="B4" s="2" t="s">
        <v>605</v>
      </c>
      <c r="G4" s="9"/>
      <c r="H4" s="9"/>
      <c r="I4" s="9"/>
      <c r="J4" s="9"/>
      <c r="K4" s="9"/>
      <c r="L4" s="9"/>
      <c r="M4" s="85"/>
    </row>
    <row r="5" spans="1:13" ht="15.5" x14ac:dyDescent="0.35">
      <c r="B5" s="2"/>
      <c r="G5" s="9"/>
      <c r="H5" s="9"/>
      <c r="I5" s="9"/>
      <c r="J5" s="9"/>
      <c r="K5" s="9"/>
      <c r="L5" s="9"/>
      <c r="M5" s="85"/>
    </row>
    <row r="6" spans="1:13" x14ac:dyDescent="0.25">
      <c r="A6" s="12"/>
      <c r="B6" s="12"/>
      <c r="C6" s="12"/>
      <c r="D6" s="12"/>
      <c r="E6" s="3" t="s">
        <v>32</v>
      </c>
      <c r="G6" s="12"/>
      <c r="H6" s="12"/>
      <c r="I6" s="12"/>
      <c r="J6" s="12"/>
      <c r="K6" s="3" t="s">
        <v>32</v>
      </c>
      <c r="L6" s="9"/>
      <c r="M6" s="9"/>
    </row>
    <row r="7" spans="1:13" ht="14.5" x14ac:dyDescent="0.25">
      <c r="A7" s="3" t="s">
        <v>18</v>
      </c>
      <c r="B7" s="3" t="s">
        <v>1</v>
      </c>
      <c r="C7" s="3" t="s">
        <v>33</v>
      </c>
      <c r="D7" s="3" t="s">
        <v>34</v>
      </c>
      <c r="E7" s="3" t="s">
        <v>35</v>
      </c>
      <c r="G7" s="3" t="s">
        <v>18</v>
      </c>
      <c r="H7" s="3" t="s">
        <v>1</v>
      </c>
      <c r="I7" s="3" t="s">
        <v>33</v>
      </c>
      <c r="J7" s="3" t="s">
        <v>34</v>
      </c>
      <c r="K7" s="3" t="s">
        <v>35</v>
      </c>
      <c r="L7" s="9"/>
      <c r="M7" s="9"/>
    </row>
    <row r="8" spans="1:13" x14ac:dyDescent="0.25">
      <c r="A8" s="4"/>
      <c r="B8" s="4"/>
      <c r="C8" s="4"/>
      <c r="D8" s="4"/>
      <c r="E8" s="4"/>
      <c r="G8" s="4"/>
      <c r="H8" s="4"/>
      <c r="I8" s="4"/>
      <c r="J8" s="4"/>
      <c r="K8" s="4"/>
      <c r="L8" s="9"/>
      <c r="M8" s="9"/>
    </row>
    <row r="9" spans="1:13" x14ac:dyDescent="0.25">
      <c r="A9" s="9"/>
      <c r="B9" s="9"/>
      <c r="C9" s="9"/>
      <c r="D9" s="9"/>
      <c r="E9" s="9"/>
      <c r="G9" s="9"/>
      <c r="H9" s="9"/>
      <c r="I9" s="9"/>
      <c r="J9" s="9"/>
      <c r="K9" s="9"/>
      <c r="L9" s="9"/>
      <c r="M9" s="9"/>
    </row>
    <row r="10" spans="1:13" x14ac:dyDescent="0.25">
      <c r="A10" s="99">
        <v>40381</v>
      </c>
      <c r="B10" s="97" t="s">
        <v>131</v>
      </c>
      <c r="C10" s="34">
        <v>4.2589999999999998E-3</v>
      </c>
      <c r="D10" s="27">
        <v>14.940732000000001</v>
      </c>
      <c r="E10" s="26">
        <f>D10/15*100</f>
        <v>99.604880000000009</v>
      </c>
      <c r="G10" s="99">
        <v>40381</v>
      </c>
      <c r="H10" s="97" t="s">
        <v>131</v>
      </c>
      <c r="I10" s="34">
        <v>-1.1820000000000001E-3</v>
      </c>
      <c r="J10" s="27">
        <v>14.290832</v>
      </c>
      <c r="K10" s="26">
        <f>J10/15*100</f>
        <v>95.272213333333326</v>
      </c>
      <c r="L10" s="9"/>
      <c r="M10" s="9"/>
    </row>
    <row r="11" spans="1:13" x14ac:dyDescent="0.25">
      <c r="A11" s="48" t="s">
        <v>36</v>
      </c>
      <c r="B11" s="3" t="s">
        <v>101</v>
      </c>
      <c r="C11" s="34">
        <v>-5.1370000000000001E-3</v>
      </c>
      <c r="D11" s="26">
        <v>203.66282100000001</v>
      </c>
      <c r="E11" s="26">
        <f>D11/200*100</f>
        <v>101.8314105</v>
      </c>
      <c r="G11" s="48" t="s">
        <v>128</v>
      </c>
      <c r="H11" s="3" t="s">
        <v>101</v>
      </c>
      <c r="I11" s="34">
        <v>-7.5000000000000002E-4</v>
      </c>
      <c r="J11" s="26">
        <v>202.48855900000001</v>
      </c>
      <c r="K11" s="26">
        <f>J11/200*100</f>
        <v>101.2442795</v>
      </c>
      <c r="L11" s="9"/>
      <c r="M11" s="9"/>
    </row>
    <row r="12" spans="1:13" x14ac:dyDescent="0.25">
      <c r="A12" s="48"/>
      <c r="B12" s="3" t="s">
        <v>100</v>
      </c>
      <c r="C12" s="34">
        <v>-3.2600000000000001E-4</v>
      </c>
      <c r="D12" s="28">
        <v>4.0954009999999998</v>
      </c>
      <c r="E12" s="26">
        <f>D12/4*100</f>
        <v>102.385025</v>
      </c>
      <c r="G12" s="48"/>
      <c r="H12" s="3" t="s">
        <v>100</v>
      </c>
      <c r="I12" s="34">
        <v>-4.3999999999999999E-5</v>
      </c>
      <c r="J12" s="28">
        <v>3.8181829999999999</v>
      </c>
      <c r="K12" s="26">
        <f>J12/4*100</f>
        <v>95.454574999999991</v>
      </c>
      <c r="L12" s="9"/>
      <c r="M12" s="9"/>
    </row>
    <row r="13" spans="1:13" x14ac:dyDescent="0.25">
      <c r="A13" s="48"/>
      <c r="B13" s="3" t="s">
        <v>124</v>
      </c>
      <c r="C13" s="34">
        <v>3.5850000000000001E-3</v>
      </c>
      <c r="D13" s="27">
        <v>15.165989</v>
      </c>
      <c r="E13" s="26">
        <f>D13/15*100</f>
        <v>101.10659333333334</v>
      </c>
      <c r="G13" s="48"/>
      <c r="H13" s="3" t="s">
        <v>124</v>
      </c>
      <c r="I13" s="34">
        <v>-6.3699999999999998E-4</v>
      </c>
      <c r="J13" s="27">
        <v>14.410473</v>
      </c>
      <c r="K13" s="26">
        <f>J13/15*100</f>
        <v>96.069819999999993</v>
      </c>
      <c r="L13" s="9"/>
      <c r="M13" s="9"/>
    </row>
    <row r="14" spans="1:13" x14ac:dyDescent="0.25">
      <c r="A14" s="74"/>
      <c r="B14" s="3"/>
      <c r="C14" s="34"/>
      <c r="D14" s="28"/>
      <c r="E14" s="26"/>
      <c r="G14" s="74"/>
      <c r="H14" s="3"/>
      <c r="I14" s="34"/>
      <c r="J14" s="28"/>
      <c r="K14" s="26"/>
      <c r="L14" s="9"/>
      <c r="M14" s="9"/>
    </row>
    <row r="15" spans="1:13" x14ac:dyDescent="0.25">
      <c r="A15" s="99">
        <v>40381</v>
      </c>
      <c r="B15" s="97" t="s">
        <v>131</v>
      </c>
      <c r="C15" s="34">
        <v>1.0549999999999999E-3</v>
      </c>
      <c r="D15" s="27">
        <v>14.739046</v>
      </c>
      <c r="E15" s="26">
        <f>D15/15*100</f>
        <v>98.260306666666665</v>
      </c>
      <c r="G15" s="99">
        <v>40407</v>
      </c>
      <c r="H15" s="97" t="s">
        <v>131</v>
      </c>
      <c r="I15" s="34">
        <v>2.9220000000000001E-3</v>
      </c>
      <c r="J15" s="27">
        <v>14.400551999999999</v>
      </c>
      <c r="K15" s="26">
        <f>J15/15*100</f>
        <v>96.003679999999989</v>
      </c>
      <c r="L15" s="9"/>
      <c r="M15" s="9"/>
    </row>
    <row r="16" spans="1:13" x14ac:dyDescent="0.25">
      <c r="A16" s="48" t="s">
        <v>37</v>
      </c>
      <c r="B16" s="3" t="s">
        <v>101</v>
      </c>
      <c r="C16" s="34">
        <v>1.6938000000000002E-2</v>
      </c>
      <c r="D16" s="26">
        <v>203.728388</v>
      </c>
      <c r="E16" s="26">
        <f>D16/200*100</f>
        <v>101.864194</v>
      </c>
      <c r="G16" s="48" t="s">
        <v>36</v>
      </c>
      <c r="H16" s="3" t="s">
        <v>101</v>
      </c>
      <c r="I16" s="34">
        <v>1.2179999999999999E-3</v>
      </c>
      <c r="J16" s="26">
        <v>196.522358</v>
      </c>
      <c r="K16" s="26">
        <f>J16/200*100</f>
        <v>98.261178999999998</v>
      </c>
      <c r="L16" s="9"/>
      <c r="M16" s="9"/>
    </row>
    <row r="17" spans="1:13" x14ac:dyDescent="0.25">
      <c r="A17" s="48"/>
      <c r="B17" s="3" t="s">
        <v>100</v>
      </c>
      <c r="C17" s="34">
        <v>3.8000000000000002E-5</v>
      </c>
      <c r="D17" s="28">
        <v>3.9987650000000001</v>
      </c>
      <c r="E17" s="26">
        <f>D17/4*100</f>
        <v>99.969125000000005</v>
      </c>
      <c r="G17" s="48"/>
      <c r="H17" s="3" t="s">
        <v>100</v>
      </c>
      <c r="I17" s="34">
        <v>5.9800000000000001E-4</v>
      </c>
      <c r="J17" s="28">
        <v>3.8865289999999999</v>
      </c>
      <c r="K17" s="26">
        <f>J17/4*100</f>
        <v>97.163224999999997</v>
      </c>
      <c r="L17" s="9"/>
      <c r="M17" s="9"/>
    </row>
    <row r="18" spans="1:13" x14ac:dyDescent="0.25">
      <c r="A18" s="48"/>
      <c r="B18" s="3" t="s">
        <v>124</v>
      </c>
      <c r="C18" s="34">
        <v>1.737E-3</v>
      </c>
      <c r="D18" s="27">
        <v>15.060727999999999</v>
      </c>
      <c r="E18" s="26">
        <f>D18/15*100</f>
        <v>100.40485333333334</v>
      </c>
      <c r="G18" s="48"/>
      <c r="H18" s="3"/>
      <c r="I18" s="34"/>
      <c r="J18" s="27"/>
      <c r="K18" s="26"/>
      <c r="L18" s="9"/>
      <c r="M18" s="9"/>
    </row>
    <row r="19" spans="1:13" x14ac:dyDescent="0.25">
      <c r="A19" s="74"/>
      <c r="B19" s="3"/>
      <c r="C19" s="34"/>
      <c r="D19" s="28"/>
      <c r="E19" s="26"/>
      <c r="G19" s="99">
        <v>40407</v>
      </c>
      <c r="H19" s="97" t="s">
        <v>131</v>
      </c>
      <c r="I19" s="34">
        <v>1.2669999999999999E-3</v>
      </c>
      <c r="J19" s="27">
        <v>15.218961999999999</v>
      </c>
      <c r="K19" s="26">
        <f>J19/15*100</f>
        <v>101.45974666666666</v>
      </c>
      <c r="L19" s="9"/>
      <c r="M19" s="9"/>
    </row>
    <row r="20" spans="1:13" x14ac:dyDescent="0.25">
      <c r="A20" s="99">
        <v>40381</v>
      </c>
      <c r="B20" s="97" t="s">
        <v>131</v>
      </c>
      <c r="C20" s="34">
        <v>8.6300000000000005E-4</v>
      </c>
      <c r="D20" s="27">
        <v>14.43308</v>
      </c>
      <c r="E20" s="26">
        <f>D20/15*100</f>
        <v>96.220533333333336</v>
      </c>
      <c r="G20" s="48" t="s">
        <v>37</v>
      </c>
      <c r="H20" s="3" t="s">
        <v>101</v>
      </c>
      <c r="I20" s="34">
        <v>-3.86E-4</v>
      </c>
      <c r="J20" s="26">
        <v>206.59084999999999</v>
      </c>
      <c r="K20" s="26">
        <f>J20/200*100</f>
        <v>103.29542499999999</v>
      </c>
    </row>
    <row r="21" spans="1:13" x14ac:dyDescent="0.25">
      <c r="A21" s="48" t="s">
        <v>38</v>
      </c>
      <c r="B21" s="3" t="s">
        <v>101</v>
      </c>
      <c r="C21" s="34">
        <v>-1.0429000000000001E-2</v>
      </c>
      <c r="D21" s="26">
        <v>199.46866399999999</v>
      </c>
      <c r="E21" s="26">
        <f>D21/200*100</f>
        <v>99.734331999999995</v>
      </c>
      <c r="G21" s="48"/>
      <c r="H21" s="3" t="s">
        <v>100</v>
      </c>
      <c r="I21" s="34">
        <v>8.4000000000000003E-4</v>
      </c>
      <c r="J21" s="28">
        <v>3.8544849999999999</v>
      </c>
      <c r="K21" s="26">
        <f>J21/4*100</f>
        <v>96.362124999999992</v>
      </c>
    </row>
    <row r="22" spans="1:13" x14ac:dyDescent="0.25">
      <c r="A22" s="48"/>
      <c r="B22" s="3" t="s">
        <v>100</v>
      </c>
      <c r="C22" s="34">
        <v>-8.6399999999999997E-4</v>
      </c>
      <c r="D22" s="28">
        <v>3.9840110000000002</v>
      </c>
      <c r="E22" s="26">
        <f>D22/4*100</f>
        <v>99.600275000000011</v>
      </c>
    </row>
    <row r="23" spans="1:13" x14ac:dyDescent="0.25">
      <c r="A23" s="48"/>
      <c r="B23" s="3" t="s">
        <v>124</v>
      </c>
      <c r="C23" s="34">
        <v>-6.1499999999999999E-4</v>
      </c>
      <c r="D23" s="27">
        <v>15.021811</v>
      </c>
      <c r="E23" s="26">
        <f>D23/15*100</f>
        <v>100.14540666666667</v>
      </c>
      <c r="G23" s="99">
        <v>40407</v>
      </c>
      <c r="H23" s="97" t="s">
        <v>131</v>
      </c>
      <c r="I23" s="34">
        <v>9.3599999999999998E-4</v>
      </c>
      <c r="J23" s="27">
        <v>15.242411000000001</v>
      </c>
      <c r="K23" s="26">
        <f>J23/15*100</f>
        <v>101.61607333333333</v>
      </c>
    </row>
    <row r="24" spans="1:13" x14ac:dyDescent="0.25">
      <c r="A24" s="74"/>
      <c r="B24" s="3"/>
      <c r="C24" s="34"/>
      <c r="D24" s="27"/>
      <c r="E24" s="26"/>
      <c r="G24" s="48" t="s">
        <v>38</v>
      </c>
      <c r="H24" s="3" t="s">
        <v>101</v>
      </c>
      <c r="I24" s="34">
        <v>4.6090000000000002E-3</v>
      </c>
      <c r="J24" s="26">
        <v>206.56944799999999</v>
      </c>
      <c r="K24" s="26">
        <f>J24/200*100</f>
        <v>103.284724</v>
      </c>
    </row>
    <row r="25" spans="1:13" x14ac:dyDescent="0.25">
      <c r="A25" s="99">
        <v>40381</v>
      </c>
      <c r="B25" s="97" t="s">
        <v>131</v>
      </c>
      <c r="C25" s="34">
        <v>1.4970000000000001E-3</v>
      </c>
      <c r="D25" s="27">
        <v>14.313041</v>
      </c>
      <c r="E25" s="26">
        <f>D25/15*100</f>
        <v>95.420273333333341</v>
      </c>
      <c r="G25" s="48"/>
      <c r="H25" s="3" t="s">
        <v>100</v>
      </c>
      <c r="I25" s="34">
        <v>4.8299999999999998E-4</v>
      </c>
      <c r="J25" s="28">
        <v>3.828462</v>
      </c>
      <c r="K25" s="26">
        <f>J25/4*100</f>
        <v>95.711550000000003</v>
      </c>
      <c r="M25" s="65"/>
    </row>
    <row r="26" spans="1:13" x14ac:dyDescent="0.25">
      <c r="A26" s="48" t="s">
        <v>39</v>
      </c>
      <c r="B26" s="3" t="s">
        <v>101</v>
      </c>
      <c r="C26" s="34">
        <v>-9.9649999999999999E-3</v>
      </c>
      <c r="D26" s="26">
        <v>197.932784</v>
      </c>
      <c r="E26" s="26">
        <f>D26/200*100</f>
        <v>98.966391999999999</v>
      </c>
    </row>
    <row r="27" spans="1:13" ht="12.75" customHeight="1" x14ac:dyDescent="0.25">
      <c r="A27" s="48"/>
      <c r="B27" s="3" t="s">
        <v>100</v>
      </c>
      <c r="C27" s="34">
        <v>-2.3900000000000001E-4</v>
      </c>
      <c r="D27" s="28">
        <v>4.0081579999999999</v>
      </c>
      <c r="E27" s="26">
        <f>D27/4*100</f>
        <v>100.20394999999999</v>
      </c>
      <c r="G27" s="99">
        <v>40407</v>
      </c>
      <c r="H27" s="97" t="s">
        <v>131</v>
      </c>
      <c r="I27" s="34">
        <v>1.957E-3</v>
      </c>
      <c r="J27" s="27">
        <v>14.661764</v>
      </c>
      <c r="K27" s="26">
        <f>J27/15*100</f>
        <v>97.74509333333333</v>
      </c>
    </row>
    <row r="28" spans="1:13" x14ac:dyDescent="0.25">
      <c r="A28" s="48"/>
      <c r="B28" s="3" t="s">
        <v>124</v>
      </c>
      <c r="C28" s="34">
        <v>-1.1199999999999999E-3</v>
      </c>
      <c r="D28" s="27">
        <v>14.902443</v>
      </c>
      <c r="E28" s="26">
        <f>D28/15*100</f>
        <v>99.349619999999987</v>
      </c>
      <c r="G28" s="48" t="s">
        <v>39</v>
      </c>
      <c r="H28" s="3" t="s">
        <v>101</v>
      </c>
      <c r="I28" s="34">
        <v>9.2239999999999996E-3</v>
      </c>
      <c r="J28" s="26">
        <v>200.12591900000001</v>
      </c>
      <c r="K28" s="26">
        <f>J28/200*100</f>
        <v>100.06295950000002</v>
      </c>
    </row>
    <row r="29" spans="1:13" x14ac:dyDescent="0.25">
      <c r="A29" s="48"/>
      <c r="B29" s="3"/>
      <c r="C29" s="34"/>
      <c r="D29" s="26"/>
      <c r="E29" s="26"/>
      <c r="G29" s="48"/>
      <c r="H29" s="3" t="s">
        <v>100</v>
      </c>
      <c r="I29" s="34">
        <v>3.0299999999999999E-4</v>
      </c>
      <c r="J29" s="28">
        <v>3.8873180000000001</v>
      </c>
      <c r="K29" s="26">
        <f>J29/4*100</f>
        <v>97.182950000000005</v>
      </c>
    </row>
    <row r="30" spans="1:13" x14ac:dyDescent="0.25">
      <c r="A30" s="99">
        <v>40381</v>
      </c>
      <c r="B30" s="97" t="s">
        <v>131</v>
      </c>
      <c r="C30" s="34">
        <v>2.6189999999999998E-3</v>
      </c>
      <c r="D30" s="27">
        <v>14.912235000000001</v>
      </c>
      <c r="E30" s="26">
        <f>D30/15*100</f>
        <v>99.414900000000003</v>
      </c>
      <c r="G30" s="74"/>
      <c r="H30" s="3"/>
      <c r="I30" s="34"/>
      <c r="J30" s="27"/>
      <c r="K30" s="26"/>
    </row>
    <row r="31" spans="1:13" x14ac:dyDescent="0.25">
      <c r="A31" s="48" t="s">
        <v>40</v>
      </c>
      <c r="B31" s="3" t="s">
        <v>101</v>
      </c>
      <c r="C31" s="34">
        <v>-3.7690000000000002E-3</v>
      </c>
      <c r="D31" s="26">
        <v>205.00303</v>
      </c>
      <c r="E31" s="26">
        <f>D31/200*100</f>
        <v>102.501515</v>
      </c>
      <c r="G31" s="99">
        <v>40407</v>
      </c>
      <c r="H31" s="97" t="s">
        <v>131</v>
      </c>
      <c r="I31" s="34">
        <v>-1.9900000000000001E-4</v>
      </c>
      <c r="J31" s="27">
        <v>14.566209000000001</v>
      </c>
      <c r="K31" s="26">
        <f>J31/15*100</f>
        <v>97.108060000000009</v>
      </c>
    </row>
    <row r="32" spans="1:13" x14ac:dyDescent="0.25">
      <c r="A32" s="48"/>
      <c r="B32" s="3" t="s">
        <v>100</v>
      </c>
      <c r="C32" s="34">
        <v>2.2499999999999999E-4</v>
      </c>
      <c r="D32" s="28">
        <v>4.0390139999999999</v>
      </c>
      <c r="E32" s="26">
        <f>D32/4*100</f>
        <v>100.97534999999999</v>
      </c>
      <c r="G32" s="48" t="s">
        <v>40</v>
      </c>
      <c r="H32" s="3" t="s">
        <v>101</v>
      </c>
      <c r="I32" s="34">
        <v>7.0060000000000001E-3</v>
      </c>
      <c r="J32" s="26">
        <v>199.59528800000001</v>
      </c>
      <c r="K32" s="26">
        <f>J32/200*100</f>
        <v>99.797644000000005</v>
      </c>
    </row>
    <row r="33" spans="1:11" x14ac:dyDescent="0.25">
      <c r="A33" s="48"/>
      <c r="B33" s="3" t="s">
        <v>124</v>
      </c>
      <c r="C33" s="34">
        <v>2.7569999999999999E-3</v>
      </c>
      <c r="D33" s="27">
        <v>15.238772000000001</v>
      </c>
      <c r="E33" s="26">
        <f>D33/15*100</f>
        <v>101.59181333333333</v>
      </c>
      <c r="G33" s="48"/>
      <c r="H33" s="3" t="s">
        <v>100</v>
      </c>
      <c r="I33" s="34">
        <v>5.71E-4</v>
      </c>
      <c r="J33" s="28">
        <v>3.921802</v>
      </c>
      <c r="K33" s="26">
        <f>J33/4*100</f>
        <v>98.045050000000003</v>
      </c>
    </row>
    <row r="34" spans="1:11" x14ac:dyDescent="0.25">
      <c r="A34" s="48"/>
      <c r="B34" s="3"/>
      <c r="C34" s="34"/>
      <c r="D34" s="28"/>
      <c r="E34" s="26"/>
      <c r="G34" s="48"/>
      <c r="H34" s="3"/>
      <c r="I34" s="34"/>
      <c r="J34" s="28"/>
      <c r="K34" s="26"/>
    </row>
    <row r="35" spans="1:11" x14ac:dyDescent="0.25">
      <c r="A35" s="99">
        <v>40381</v>
      </c>
      <c r="B35" s="97" t="s">
        <v>131</v>
      </c>
      <c r="C35" s="34">
        <v>1.353E-3</v>
      </c>
      <c r="D35" s="27">
        <v>14.467298</v>
      </c>
      <c r="E35" s="26">
        <f>D35/15*100</f>
        <v>96.44865333333334</v>
      </c>
      <c r="G35" s="99">
        <v>40407</v>
      </c>
      <c r="H35" s="97" t="s">
        <v>131</v>
      </c>
      <c r="I35" s="34">
        <v>1.0900000000000001E-4</v>
      </c>
      <c r="J35" s="27">
        <v>14.401705</v>
      </c>
      <c r="K35" s="26">
        <f>J35/15*100</f>
        <v>96.01136666666666</v>
      </c>
    </row>
    <row r="36" spans="1:11" x14ac:dyDescent="0.25">
      <c r="A36" s="48" t="s">
        <v>41</v>
      </c>
      <c r="B36" s="3" t="s">
        <v>101</v>
      </c>
      <c r="C36" s="34">
        <v>-1.1972E-2</v>
      </c>
      <c r="D36" s="26">
        <v>198.73277400000001</v>
      </c>
      <c r="E36" s="26">
        <f>D36/200*100</f>
        <v>99.366387000000003</v>
      </c>
      <c r="G36" s="48" t="s">
        <v>41</v>
      </c>
      <c r="H36" s="3" t="s">
        <v>101</v>
      </c>
      <c r="I36" s="34">
        <v>5.1830000000000001E-3</v>
      </c>
      <c r="J36" s="26">
        <v>198.124405</v>
      </c>
      <c r="K36" s="26">
        <f>J36/200*100</f>
        <v>99.062202499999998</v>
      </c>
    </row>
    <row r="37" spans="1:11" x14ac:dyDescent="0.25">
      <c r="A37" s="48"/>
      <c r="B37" s="3" t="s">
        <v>100</v>
      </c>
      <c r="C37" s="34">
        <v>-5.9400000000000002E-4</v>
      </c>
      <c r="D37" s="28">
        <v>3.9659439999999999</v>
      </c>
      <c r="E37" s="26">
        <f>D37/4*100</f>
        <v>99.148600000000002</v>
      </c>
      <c r="G37" s="48"/>
      <c r="H37" s="3" t="s">
        <v>100</v>
      </c>
      <c r="I37" s="34">
        <v>8.5400000000000005E-4</v>
      </c>
      <c r="J37" s="28">
        <v>3.9280949999999999</v>
      </c>
      <c r="K37" s="26">
        <f>J37/4*100</f>
        <v>98.202375000000004</v>
      </c>
    </row>
    <row r="38" spans="1:11" x14ac:dyDescent="0.25">
      <c r="A38" s="48"/>
      <c r="B38" s="3" t="s">
        <v>124</v>
      </c>
      <c r="C38" s="34">
        <v>1.189E-3</v>
      </c>
      <c r="D38" s="27">
        <v>15.099459</v>
      </c>
      <c r="E38" s="26">
        <f>D38/15*100</f>
        <v>100.66306</v>
      </c>
      <c r="G38" s="48"/>
      <c r="H38" s="3"/>
      <c r="I38" s="34"/>
      <c r="J38" s="28"/>
      <c r="K38" s="26"/>
    </row>
    <row r="39" spans="1:11" x14ac:dyDescent="0.25">
      <c r="B39" s="3"/>
      <c r="C39" s="34"/>
      <c r="D39" s="28"/>
      <c r="E39" s="26"/>
      <c r="G39" s="99">
        <v>40407</v>
      </c>
      <c r="H39" s="97" t="s">
        <v>131</v>
      </c>
      <c r="I39" s="34">
        <v>7.8399999999999997E-4</v>
      </c>
      <c r="J39" s="27">
        <v>14.293398</v>
      </c>
      <c r="K39" s="26">
        <f>J39/15*100</f>
        <v>95.289320000000004</v>
      </c>
    </row>
    <row r="40" spans="1:11" x14ac:dyDescent="0.25">
      <c r="A40" s="99">
        <v>40381</v>
      </c>
      <c r="B40" s="97" t="s">
        <v>131</v>
      </c>
      <c r="C40" s="34">
        <v>1.8630000000000001E-3</v>
      </c>
      <c r="D40" s="27">
        <v>14.705805</v>
      </c>
      <c r="E40" s="26">
        <f>D40/15*100</f>
        <v>98.038700000000006</v>
      </c>
      <c r="G40" s="48" t="s">
        <v>45</v>
      </c>
      <c r="H40" s="3" t="s">
        <v>101</v>
      </c>
      <c r="I40" s="34">
        <v>7.1669999999999998E-3</v>
      </c>
      <c r="J40" s="26">
        <v>196.60955999999999</v>
      </c>
      <c r="K40" s="26">
        <f>J40/200*100</f>
        <v>98.304779999999994</v>
      </c>
    </row>
    <row r="41" spans="1:11" x14ac:dyDescent="0.25">
      <c r="A41" s="48" t="s">
        <v>45</v>
      </c>
      <c r="B41" s="3" t="s">
        <v>101</v>
      </c>
      <c r="C41" s="34">
        <v>5.3660000000000001E-3</v>
      </c>
      <c r="D41" s="26">
        <v>203.16593599999999</v>
      </c>
      <c r="E41" s="26">
        <f>D41/200*100</f>
        <v>101.58296799999999</v>
      </c>
      <c r="G41" s="48"/>
      <c r="H41" s="3" t="s">
        <v>100</v>
      </c>
      <c r="I41" s="34">
        <v>4.15E-4</v>
      </c>
      <c r="J41" s="28">
        <v>3.9493269999999998</v>
      </c>
      <c r="K41" s="26">
        <f>J41/4*100</f>
        <v>98.733174999999989</v>
      </c>
    </row>
    <row r="42" spans="1:11" x14ac:dyDescent="0.25">
      <c r="A42" s="48"/>
      <c r="B42" s="3" t="s">
        <v>100</v>
      </c>
      <c r="C42" s="34">
        <v>8.3299999999999997E-4</v>
      </c>
      <c r="D42" s="28">
        <v>4.0369279999999996</v>
      </c>
      <c r="E42" s="26">
        <f>D42/4*100</f>
        <v>100.92319999999999</v>
      </c>
      <c r="G42" s="48"/>
      <c r="H42" s="3"/>
      <c r="I42" s="34"/>
      <c r="J42" s="28"/>
      <c r="K42" s="26"/>
    </row>
    <row r="43" spans="1:11" x14ac:dyDescent="0.25">
      <c r="A43" s="48"/>
      <c r="B43" s="3" t="s">
        <v>124</v>
      </c>
      <c r="C43" s="34">
        <v>3.6579999999999998E-3</v>
      </c>
      <c r="D43" s="27">
        <v>15.149480000000001</v>
      </c>
      <c r="E43" s="26">
        <f>D43/15*100</f>
        <v>100.99653333333333</v>
      </c>
      <c r="G43" s="48"/>
      <c r="H43" s="3"/>
      <c r="I43" s="34"/>
      <c r="J43" s="28"/>
      <c r="K43" s="26"/>
    </row>
    <row r="44" spans="1:11" x14ac:dyDescent="0.25">
      <c r="A44" s="74"/>
      <c r="B44" s="3"/>
      <c r="C44" s="34"/>
      <c r="D44" s="27"/>
      <c r="E44" s="26"/>
      <c r="G44" s="74"/>
      <c r="H44" s="3"/>
      <c r="I44" s="34"/>
      <c r="J44" s="27"/>
      <c r="K44" s="26"/>
    </row>
    <row r="45" spans="1:11" x14ac:dyDescent="0.25">
      <c r="A45" s="99">
        <v>40381</v>
      </c>
      <c r="B45" s="97" t="s">
        <v>131</v>
      </c>
      <c r="C45" s="34">
        <v>3.8570000000000002E-3</v>
      </c>
      <c r="D45" s="27">
        <v>14.570760999999999</v>
      </c>
      <c r="E45" s="26">
        <f>D45/15*100</f>
        <v>97.138406666666668</v>
      </c>
      <c r="G45" s="74"/>
      <c r="H45" s="3"/>
      <c r="I45" s="34"/>
      <c r="J45" s="27"/>
      <c r="K45" s="26"/>
    </row>
    <row r="46" spans="1:11" x14ac:dyDescent="0.25">
      <c r="A46" s="48" t="s">
        <v>109</v>
      </c>
      <c r="B46" s="3" t="s">
        <v>101</v>
      </c>
      <c r="C46" s="34">
        <v>0.16341</v>
      </c>
      <c r="D46" s="26">
        <v>202.416787</v>
      </c>
      <c r="E46" s="26">
        <f>D46/200*100</f>
        <v>101.2083935</v>
      </c>
      <c r="G46" s="48"/>
      <c r="H46" s="3"/>
      <c r="I46" s="34"/>
      <c r="J46" s="26"/>
      <c r="K46" s="26"/>
    </row>
    <row r="47" spans="1:11" x14ac:dyDescent="0.25">
      <c r="A47" s="48"/>
      <c r="B47" s="3" t="s">
        <v>100</v>
      </c>
      <c r="C47" s="34">
        <v>1.0319999999999999E-3</v>
      </c>
      <c r="D47" s="28">
        <v>3.940086</v>
      </c>
      <c r="E47" s="26">
        <f>D47/4*100</f>
        <v>98.50215</v>
      </c>
      <c r="G47" s="48"/>
      <c r="H47" s="3"/>
      <c r="I47" s="34"/>
      <c r="J47" s="28"/>
      <c r="K47" s="26"/>
    </row>
    <row r="48" spans="1:11" x14ac:dyDescent="0.25">
      <c r="A48" s="48"/>
      <c r="B48" s="3" t="s">
        <v>124</v>
      </c>
      <c r="C48" s="34">
        <v>3.0699999999999998E-3</v>
      </c>
      <c r="D48" s="27">
        <v>14.988524</v>
      </c>
      <c r="E48" s="26">
        <f>D48/15*100</f>
        <v>99.92349333333334</v>
      </c>
      <c r="G48" s="48"/>
      <c r="H48" s="3"/>
      <c r="I48" s="34"/>
      <c r="J48" s="28"/>
      <c r="K48" s="26"/>
    </row>
    <row r="49" spans="1:11" x14ac:dyDescent="0.25">
      <c r="A49" s="4"/>
      <c r="B49" s="4"/>
      <c r="C49" s="4"/>
      <c r="D49" s="4"/>
      <c r="E49" s="4"/>
      <c r="G49" s="4"/>
      <c r="H49" s="4"/>
      <c r="I49" s="4"/>
      <c r="J49" s="4"/>
      <c r="K49" s="4"/>
    </row>
    <row r="50" spans="1:11" x14ac:dyDescent="0.25">
      <c r="H50" s="3"/>
      <c r="I50" s="34"/>
      <c r="J50" s="27"/>
      <c r="K50" s="26"/>
    </row>
    <row r="51" spans="1:11" ht="14.5" x14ac:dyDescent="0.25">
      <c r="A51" s="13" t="s">
        <v>42</v>
      </c>
      <c r="H51" s="3"/>
      <c r="I51" s="34"/>
      <c r="J51" s="28"/>
      <c r="K51" s="26"/>
    </row>
    <row r="52" spans="1:11" x14ac:dyDescent="0.25">
      <c r="A52" s="37" t="s">
        <v>98</v>
      </c>
      <c r="H52" s="3"/>
      <c r="I52" s="34"/>
      <c r="J52" s="27"/>
      <c r="K52" s="26"/>
    </row>
    <row r="53" spans="1:11" ht="14.5" x14ac:dyDescent="0.25">
      <c r="A53" s="13" t="s">
        <v>43</v>
      </c>
      <c r="H53" s="3"/>
      <c r="I53" s="34"/>
      <c r="J53" s="27"/>
      <c r="K53" s="26"/>
    </row>
    <row r="54" spans="1:11" ht="14.5" x14ac:dyDescent="0.25">
      <c r="A54" s="13" t="s">
        <v>44</v>
      </c>
      <c r="H54" s="3"/>
      <c r="I54" s="34"/>
      <c r="J54" s="26"/>
      <c r="K54" s="26"/>
    </row>
    <row r="55" spans="1:11" ht="14.5" x14ac:dyDescent="0.25">
      <c r="A55" t="s">
        <v>137</v>
      </c>
      <c r="G55" s="13"/>
      <c r="H55" s="3"/>
      <c r="I55" s="34"/>
      <c r="J55" s="28"/>
      <c r="K55" s="26"/>
    </row>
    <row r="56" spans="1:11" x14ac:dyDescent="0.25">
      <c r="H56" s="3"/>
      <c r="I56" s="34"/>
      <c r="J56" s="27"/>
      <c r="K56" s="26"/>
    </row>
    <row r="57" spans="1:11" x14ac:dyDescent="0.25">
      <c r="G57" s="74"/>
      <c r="H57" s="3"/>
      <c r="I57" s="34"/>
      <c r="J57" s="28"/>
      <c r="K57" s="26"/>
    </row>
    <row r="58" spans="1:11" x14ac:dyDescent="0.25">
      <c r="G58" s="48"/>
      <c r="H58" s="3"/>
      <c r="I58" s="34"/>
      <c r="J58" s="27"/>
      <c r="K58" s="26"/>
    </row>
    <row r="59" spans="1:11" x14ac:dyDescent="0.25">
      <c r="G59" s="48"/>
      <c r="H59" s="3"/>
      <c r="I59" s="34"/>
      <c r="J59" s="27"/>
      <c r="K59" s="26"/>
    </row>
    <row r="60" spans="1:11" x14ac:dyDescent="0.25">
      <c r="G60" s="48"/>
      <c r="H60" s="3"/>
      <c r="I60" s="34"/>
      <c r="J60" s="26"/>
      <c r="K60" s="26"/>
    </row>
    <row r="61" spans="1:11" x14ac:dyDescent="0.25">
      <c r="H61" s="3"/>
      <c r="I61" s="34"/>
      <c r="J61" s="28"/>
      <c r="K61" s="26"/>
    </row>
    <row r="62" spans="1:11" x14ac:dyDescent="0.25">
      <c r="G62" s="74"/>
      <c r="H62" s="3"/>
      <c r="I62" s="34"/>
      <c r="J62" s="27"/>
      <c r="K62" s="26"/>
    </row>
    <row r="65" spans="7:11" ht="14.5" x14ac:dyDescent="0.25">
      <c r="G65" s="13"/>
    </row>
    <row r="66" spans="7:11" x14ac:dyDescent="0.25">
      <c r="G66" s="37"/>
    </row>
    <row r="67" spans="7:11" ht="14.5" x14ac:dyDescent="0.25">
      <c r="G67" s="13"/>
    </row>
    <row r="68" spans="7:11" ht="14.5" x14ac:dyDescent="0.25">
      <c r="G68" s="13"/>
    </row>
    <row r="69" spans="7:11" ht="14.5" x14ac:dyDescent="0.25">
      <c r="K69" s="13"/>
    </row>
    <row r="70" spans="7:11" ht="14.5" x14ac:dyDescent="0.25">
      <c r="G70" s="13"/>
      <c r="H70" s="10"/>
      <c r="I70" s="70"/>
      <c r="J70" s="71"/>
      <c r="K70" s="36"/>
    </row>
    <row r="71" spans="7:11" x14ac:dyDescent="0.25">
      <c r="H71" s="10"/>
      <c r="I71" s="70"/>
      <c r="J71" s="71"/>
      <c r="K71" s="36"/>
    </row>
    <row r="72" spans="7:11" x14ac:dyDescent="0.25">
      <c r="H72" s="10"/>
      <c r="I72" s="70"/>
      <c r="J72" s="71"/>
      <c r="K72" s="36"/>
    </row>
    <row r="73" spans="7:11" x14ac:dyDescent="0.25">
      <c r="H73" s="10"/>
      <c r="I73" s="70"/>
      <c r="J73" s="71"/>
      <c r="K73" s="36"/>
    </row>
    <row r="74" spans="7:11" x14ac:dyDescent="0.25">
      <c r="H74" s="10"/>
      <c r="I74" s="70"/>
      <c r="J74" s="71"/>
      <c r="K74" s="36"/>
    </row>
    <row r="75" spans="7:11" x14ac:dyDescent="0.25">
      <c r="H75" s="10"/>
      <c r="I75" s="70"/>
      <c r="J75" s="71"/>
      <c r="K75" s="36"/>
    </row>
    <row r="76" spans="7:11" x14ac:dyDescent="0.25">
      <c r="H76" s="10"/>
      <c r="I76" s="70"/>
      <c r="J76" s="72"/>
      <c r="K76" s="36"/>
    </row>
    <row r="77" spans="7:11" x14ac:dyDescent="0.25">
      <c r="H77" s="10"/>
      <c r="I77" s="70"/>
      <c r="J77" s="72"/>
      <c r="K77" s="36"/>
    </row>
    <row r="78" spans="7:11" x14ac:dyDescent="0.25">
      <c r="H78" s="3"/>
      <c r="I78" s="34"/>
      <c r="J78" s="26"/>
      <c r="K78" s="36"/>
    </row>
    <row r="79" spans="7:11" x14ac:dyDescent="0.25">
      <c r="H79" s="10"/>
      <c r="I79" s="9"/>
      <c r="J79" s="9"/>
      <c r="K79" s="26"/>
    </row>
    <row r="80" spans="7:11" x14ac:dyDescent="0.25">
      <c r="K80" s="36"/>
    </row>
  </sheetData>
  <phoneticPr fontId="0" type="noConversion"/>
  <pageMargins left="0.91" right="0.28999999999999998" top="0.45" bottom="0.31" header="0.35" footer="0.27"/>
  <pageSetup firstPageNumber="22" orientation="portrait" useFirstPageNumber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3" sqref="A3"/>
    </sheetView>
  </sheetViews>
  <sheetFormatPr defaultRowHeight="12.5" x14ac:dyDescent="0.25"/>
  <cols>
    <col min="1" max="1" width="10.54296875" customWidth="1"/>
    <col min="2" max="2" width="18.54296875" customWidth="1"/>
    <col min="5" max="6" width="9.54296875" bestFit="1" customWidth="1"/>
    <col min="7" max="7" width="9.54296875" customWidth="1"/>
    <col min="12" max="12" width="10.81640625" customWidth="1"/>
  </cols>
  <sheetData>
    <row r="1" spans="1:12" ht="15.5" x14ac:dyDescent="0.35">
      <c r="A1" s="2" t="s">
        <v>622</v>
      </c>
    </row>
    <row r="2" spans="1:12" ht="15.5" x14ac:dyDescent="0.35">
      <c r="A2" s="1"/>
      <c r="B2" s="2" t="s">
        <v>623</v>
      </c>
      <c r="K2" s="65"/>
      <c r="L2" s="65"/>
    </row>
    <row r="3" spans="1:12" ht="15.5" x14ac:dyDescent="0.35">
      <c r="A3" s="1"/>
      <c r="B3" s="2"/>
      <c r="K3" s="65"/>
    </row>
    <row r="4" spans="1:12" ht="13" x14ac:dyDescent="0.3">
      <c r="A4" s="1"/>
      <c r="K4" s="65"/>
    </row>
    <row r="5" spans="1:12" x14ac:dyDescent="0.25">
      <c r="K5" s="65"/>
    </row>
    <row r="6" spans="1:12" x14ac:dyDescent="0.25">
      <c r="C6" s="3" t="s">
        <v>0</v>
      </c>
      <c r="E6" s="3" t="s">
        <v>70</v>
      </c>
      <c r="F6" s="3" t="s">
        <v>71</v>
      </c>
      <c r="G6" s="3" t="s">
        <v>94</v>
      </c>
      <c r="H6" s="3" t="s">
        <v>96</v>
      </c>
      <c r="K6" s="65"/>
    </row>
    <row r="7" spans="1:12" ht="14.5" x14ac:dyDescent="0.25">
      <c r="A7" s="16" t="s">
        <v>18</v>
      </c>
      <c r="B7" s="16" t="s">
        <v>129</v>
      </c>
      <c r="C7" s="16" t="s">
        <v>73</v>
      </c>
      <c r="D7" s="16" t="s">
        <v>1</v>
      </c>
      <c r="E7" s="16" t="s">
        <v>5</v>
      </c>
      <c r="F7" s="16" t="s">
        <v>74</v>
      </c>
      <c r="G7" s="16" t="s">
        <v>95</v>
      </c>
      <c r="H7" s="16" t="s">
        <v>75</v>
      </c>
    </row>
    <row r="8" spans="1:12" x14ac:dyDescent="0.25">
      <c r="A8" s="9"/>
      <c r="B8" s="9"/>
      <c r="C8" s="9"/>
      <c r="D8" s="9"/>
      <c r="E8" s="9"/>
      <c r="F8" s="9"/>
      <c r="G8" s="9"/>
      <c r="H8" s="9"/>
      <c r="L8" s="65"/>
    </row>
    <row r="9" spans="1:12" x14ac:dyDescent="0.25">
      <c r="A9" s="19">
        <v>40450</v>
      </c>
      <c r="B9" s="140" t="s">
        <v>516</v>
      </c>
      <c r="C9" s="3" t="s">
        <v>120</v>
      </c>
      <c r="D9" s="97" t="s">
        <v>131</v>
      </c>
      <c r="E9" s="27">
        <v>19.870085</v>
      </c>
      <c r="F9" s="28">
        <v>4.0325069999999998</v>
      </c>
      <c r="G9" s="27">
        <f>F9*5</f>
        <v>20.162534999999998</v>
      </c>
      <c r="H9" s="64">
        <f>ABS(((F9*5)/E9*100)-100)</f>
        <v>1.4718105131407384</v>
      </c>
    </row>
    <row r="10" spans="1:12" x14ac:dyDescent="0.25">
      <c r="A10" s="19">
        <v>40450</v>
      </c>
      <c r="B10" s="140" t="s">
        <v>516</v>
      </c>
      <c r="C10" s="3" t="s">
        <v>120</v>
      </c>
      <c r="D10" s="3" t="s">
        <v>101</v>
      </c>
      <c r="E10" s="26">
        <v>151.755425</v>
      </c>
      <c r="F10" s="27">
        <v>30.802114</v>
      </c>
      <c r="G10" s="26">
        <f>F10*5</f>
        <v>154.01057</v>
      </c>
      <c r="H10" s="64">
        <f>ABS(((F10*5)/E10*100)-100)</f>
        <v>1.486039131714719</v>
      </c>
    </row>
    <row r="11" spans="1:12" x14ac:dyDescent="0.25">
      <c r="A11" s="19">
        <v>40450</v>
      </c>
      <c r="B11" s="140" t="s">
        <v>516</v>
      </c>
      <c r="C11" s="3" t="s">
        <v>120</v>
      </c>
      <c r="D11" s="3" t="s">
        <v>100</v>
      </c>
      <c r="E11" s="28">
        <v>5.8329219999999999</v>
      </c>
      <c r="F11" s="28">
        <v>1.1730430000000001</v>
      </c>
      <c r="G11" s="28">
        <f>F11*5</f>
        <v>5.8652150000000001</v>
      </c>
      <c r="H11" s="64">
        <f>ABS(((F11*5)/E11*100)-100)</f>
        <v>0.55363332477273275</v>
      </c>
    </row>
    <row r="12" spans="1:12" x14ac:dyDescent="0.25">
      <c r="A12" s="19">
        <v>40450</v>
      </c>
      <c r="B12" s="140" t="s">
        <v>516</v>
      </c>
      <c r="C12" s="3" t="s">
        <v>120</v>
      </c>
      <c r="D12" s="3" t="s">
        <v>124</v>
      </c>
      <c r="E12" s="27">
        <v>19.291941000000001</v>
      </c>
      <c r="F12" s="28">
        <v>3.8691659999999999</v>
      </c>
      <c r="G12" s="27">
        <f>F12*5</f>
        <v>19.345829999999999</v>
      </c>
      <c r="H12" s="64">
        <f>ABS(((F12*5)/E12*100)-100)</f>
        <v>0.27933425672408418</v>
      </c>
    </row>
    <row r="13" spans="1:12" x14ac:dyDescent="0.25">
      <c r="A13" s="19"/>
      <c r="B13" s="87"/>
      <c r="C13" s="48"/>
      <c r="D13" s="10"/>
      <c r="E13" s="27"/>
      <c r="F13" s="28"/>
      <c r="G13" s="27"/>
      <c r="H13" s="64"/>
      <c r="K13" s="65"/>
    </row>
    <row r="14" spans="1:12" x14ac:dyDescent="0.25">
      <c r="A14" s="19">
        <v>40450</v>
      </c>
      <c r="B14" s="140" t="s">
        <v>517</v>
      </c>
      <c r="C14" s="3" t="s">
        <v>120</v>
      </c>
      <c r="D14" s="3" t="s">
        <v>131</v>
      </c>
      <c r="E14" s="27">
        <v>19.127253</v>
      </c>
      <c r="F14" s="28">
        <v>3.7591779999999999</v>
      </c>
      <c r="G14" s="27">
        <f>F14*5</f>
        <v>18.79589</v>
      </c>
      <c r="H14" s="64">
        <f>ABS(((F14*5)/E14*100)-100)</f>
        <v>1.7324129084296658</v>
      </c>
      <c r="K14" s="65"/>
    </row>
    <row r="15" spans="1:12" x14ac:dyDescent="0.25">
      <c r="A15" s="19">
        <v>40450</v>
      </c>
      <c r="B15" s="140" t="s">
        <v>517</v>
      </c>
      <c r="C15" s="3" t="s">
        <v>120</v>
      </c>
      <c r="D15" s="97" t="s">
        <v>101</v>
      </c>
      <c r="E15" s="26">
        <v>175.07117099999999</v>
      </c>
      <c r="F15" s="27">
        <v>34.816457</v>
      </c>
      <c r="G15" s="26">
        <f>F15*5</f>
        <v>174.08228500000001</v>
      </c>
      <c r="H15" s="64">
        <f>ABS(((F15*5)/E15*100)-100)</f>
        <v>0.56484799544750786</v>
      </c>
      <c r="K15" s="65"/>
    </row>
    <row r="16" spans="1:12" x14ac:dyDescent="0.25">
      <c r="A16" s="19">
        <v>40450</v>
      </c>
      <c r="B16" s="140" t="s">
        <v>517</v>
      </c>
      <c r="C16" s="3" t="s">
        <v>120</v>
      </c>
      <c r="D16" s="97" t="s">
        <v>100</v>
      </c>
      <c r="E16" s="28">
        <v>5.8033419999999998</v>
      </c>
      <c r="F16" s="28">
        <v>1.136684</v>
      </c>
      <c r="G16" s="28">
        <f>F16*5</f>
        <v>5.6834199999999999</v>
      </c>
      <c r="H16" s="64">
        <f>ABS(((F16*5)/E16*100)-100)</f>
        <v>2.0664299984388208</v>
      </c>
    </row>
    <row r="17" spans="1:8" x14ac:dyDescent="0.25">
      <c r="A17" s="19">
        <v>40450</v>
      </c>
      <c r="B17" s="140" t="s">
        <v>517</v>
      </c>
      <c r="C17" s="3" t="s">
        <v>120</v>
      </c>
      <c r="D17" s="97" t="s">
        <v>124</v>
      </c>
      <c r="E17" s="27">
        <v>19.119574</v>
      </c>
      <c r="F17" s="28">
        <v>3.730661</v>
      </c>
      <c r="G17" s="27">
        <f>F17*5</f>
        <v>18.653305</v>
      </c>
      <c r="H17" s="64">
        <f>ABS(((F17*5)/E17*100)-100)</f>
        <v>2.4386997325358806</v>
      </c>
    </row>
    <row r="18" spans="1:8" x14ac:dyDescent="0.25">
      <c r="A18" s="19"/>
      <c r="B18" s="98"/>
      <c r="C18" s="48"/>
      <c r="D18" s="10"/>
      <c r="E18" s="27"/>
      <c r="F18" s="28"/>
      <c r="G18" s="27"/>
      <c r="H18" s="64"/>
    </row>
    <row r="19" spans="1:8" x14ac:dyDescent="0.25">
      <c r="A19" s="19">
        <v>40450</v>
      </c>
      <c r="B19" s="140" t="s">
        <v>518</v>
      </c>
      <c r="C19" s="3" t="s">
        <v>120</v>
      </c>
      <c r="D19" s="97" t="s">
        <v>131</v>
      </c>
      <c r="E19" s="27">
        <v>20.279745999999999</v>
      </c>
      <c r="F19" s="28">
        <v>4.0507160000000004</v>
      </c>
      <c r="G19" s="27">
        <f>F19*5</f>
        <v>20.253580000000003</v>
      </c>
      <c r="H19" s="64">
        <f>ABS(((F19*5)/E19*100)-100)</f>
        <v>0.12902528463618523</v>
      </c>
    </row>
    <row r="20" spans="1:8" x14ac:dyDescent="0.25">
      <c r="A20" s="19">
        <v>40450</v>
      </c>
      <c r="B20" s="140" t="s">
        <v>518</v>
      </c>
      <c r="C20" s="3" t="s">
        <v>120</v>
      </c>
      <c r="D20" s="3" t="s">
        <v>101</v>
      </c>
      <c r="E20" s="26">
        <v>152.976979</v>
      </c>
      <c r="F20" s="27">
        <v>30.810929999999999</v>
      </c>
      <c r="G20" s="26">
        <f>F20*5</f>
        <v>154.05464999999998</v>
      </c>
      <c r="H20" s="64">
        <f>ABS(((F20*5)/E20*100)-100)</f>
        <v>0.7044661275471924</v>
      </c>
    </row>
    <row r="21" spans="1:8" x14ac:dyDescent="0.25">
      <c r="A21" s="19">
        <v>40450</v>
      </c>
      <c r="B21" s="140" t="s">
        <v>518</v>
      </c>
      <c r="C21" s="3" t="s">
        <v>120</v>
      </c>
      <c r="D21" s="3" t="s">
        <v>100</v>
      </c>
      <c r="E21" s="28">
        <v>5.8436669999999999</v>
      </c>
      <c r="F21" s="28">
        <v>1.1581600000000001</v>
      </c>
      <c r="G21" s="28">
        <f>F21*5</f>
        <v>5.7908000000000008</v>
      </c>
      <c r="H21" s="64">
        <f>ABS(((F21*5)/E21*100)-100)</f>
        <v>0.9046887853123593</v>
      </c>
    </row>
    <row r="22" spans="1:8" x14ac:dyDescent="0.25">
      <c r="A22" s="19">
        <v>40450</v>
      </c>
      <c r="B22" s="140" t="s">
        <v>518</v>
      </c>
      <c r="C22" s="3" t="s">
        <v>120</v>
      </c>
      <c r="D22" s="3" t="s">
        <v>124</v>
      </c>
      <c r="E22" s="27">
        <v>19.474698</v>
      </c>
      <c r="F22" s="28">
        <v>3.8929200000000002</v>
      </c>
      <c r="G22" s="27">
        <f>F22*5</f>
        <v>19.464600000000001</v>
      </c>
      <c r="H22" s="64">
        <f>ABS(((F22*5)/E22*100)-100)</f>
        <v>5.1851895212948307E-2</v>
      </c>
    </row>
    <row r="23" spans="1:8" x14ac:dyDescent="0.25">
      <c r="A23" s="19"/>
      <c r="B23" s="87"/>
      <c r="C23" s="3"/>
      <c r="D23" s="3"/>
      <c r="E23" s="27"/>
      <c r="F23" s="28"/>
      <c r="G23" s="27"/>
      <c r="H23" s="64"/>
    </row>
    <row r="24" spans="1:8" x14ac:dyDescent="0.25">
      <c r="A24" s="19">
        <v>40450</v>
      </c>
      <c r="B24" s="140" t="s">
        <v>519</v>
      </c>
      <c r="C24" s="3" t="s">
        <v>120</v>
      </c>
      <c r="D24" s="3" t="s">
        <v>131</v>
      </c>
      <c r="E24" s="27">
        <v>19.670152000000002</v>
      </c>
      <c r="F24" s="28">
        <v>3.975819</v>
      </c>
      <c r="G24" s="27">
        <f>F24*5</f>
        <v>19.879095</v>
      </c>
      <c r="H24" s="64">
        <f>ABS(((F24*5)/E24*100)-100)</f>
        <v>1.0622337844669261</v>
      </c>
    </row>
    <row r="25" spans="1:8" x14ac:dyDescent="0.25">
      <c r="A25" s="19">
        <v>40450</v>
      </c>
      <c r="B25" s="140" t="s">
        <v>519</v>
      </c>
      <c r="C25" s="3" t="s">
        <v>120</v>
      </c>
      <c r="D25" s="97" t="s">
        <v>101</v>
      </c>
      <c r="E25" s="26">
        <v>154.39380700000001</v>
      </c>
      <c r="F25" s="27">
        <v>31.411930000000002</v>
      </c>
      <c r="G25" s="26">
        <f>F25*5</f>
        <v>157.05965</v>
      </c>
      <c r="H25" s="64">
        <f>ABS(((F25*5)/E25*100)-100)</f>
        <v>1.7266515100569961</v>
      </c>
    </row>
    <row r="26" spans="1:8" x14ac:dyDescent="0.25">
      <c r="A26" s="19">
        <v>40450</v>
      </c>
      <c r="B26" s="140" t="s">
        <v>519</v>
      </c>
      <c r="C26" s="3" t="s">
        <v>120</v>
      </c>
      <c r="D26" s="97" t="s">
        <v>100</v>
      </c>
      <c r="E26" s="28">
        <v>6.8142709999999997</v>
      </c>
      <c r="F26" s="28">
        <v>1.34456</v>
      </c>
      <c r="G26" s="28">
        <f>F26*5</f>
        <v>6.7227999999999994</v>
      </c>
      <c r="H26" s="64">
        <f>ABS(((F26*5)/E26*100)-100)</f>
        <v>1.342344617641416</v>
      </c>
    </row>
    <row r="27" spans="1:8" x14ac:dyDescent="0.25">
      <c r="A27" s="19">
        <v>40450</v>
      </c>
      <c r="B27" s="140" t="s">
        <v>519</v>
      </c>
      <c r="C27" s="3" t="s">
        <v>120</v>
      </c>
      <c r="D27" s="97" t="s">
        <v>124</v>
      </c>
      <c r="E27" s="27">
        <v>19.381612000000001</v>
      </c>
      <c r="F27" s="28">
        <v>3.9174730000000002</v>
      </c>
      <c r="G27" s="27">
        <f>F27*5</f>
        <v>19.587365000000002</v>
      </c>
      <c r="H27" s="64">
        <f>ABS(((F27*5)/E27*100)-100)</f>
        <v>1.061588685192973</v>
      </c>
    </row>
    <row r="28" spans="1:8" x14ac:dyDescent="0.25">
      <c r="A28" s="19"/>
      <c r="B28" s="98"/>
      <c r="C28" s="48"/>
      <c r="D28" s="10"/>
      <c r="E28" s="27"/>
      <c r="F28" s="28"/>
      <c r="G28" s="27"/>
      <c r="H28" s="64"/>
    </row>
    <row r="29" spans="1:8" x14ac:dyDescent="0.25">
      <c r="A29" s="82">
        <v>40456</v>
      </c>
      <c r="B29" s="140" t="s">
        <v>523</v>
      </c>
      <c r="C29" s="3" t="s">
        <v>120</v>
      </c>
      <c r="D29" s="97" t="s">
        <v>131</v>
      </c>
      <c r="E29" s="27">
        <v>20.345389999999998</v>
      </c>
      <c r="F29" s="28">
        <v>4.0688089999999999</v>
      </c>
      <c r="G29" s="27">
        <f>F29*5</f>
        <v>20.344045000000001</v>
      </c>
      <c r="H29" s="149">
        <f>ABS(((F29*5)/E29*100)-100)</f>
        <v>6.610834198795601E-3</v>
      </c>
    </row>
    <row r="30" spans="1:8" x14ac:dyDescent="0.25">
      <c r="A30" s="82">
        <v>40456</v>
      </c>
      <c r="B30" s="140" t="s">
        <v>523</v>
      </c>
      <c r="C30" s="3" t="s">
        <v>120</v>
      </c>
      <c r="D30" s="3" t="s">
        <v>101</v>
      </c>
      <c r="E30" s="26">
        <v>153.41094899999999</v>
      </c>
      <c r="F30" s="27">
        <v>31.020864</v>
      </c>
      <c r="G30" s="26">
        <f>F30*5</f>
        <v>155.10432</v>
      </c>
      <c r="H30" s="64">
        <f>ABS(((F30*5)/E30*100)-100)</f>
        <v>1.1038136528312776</v>
      </c>
    </row>
    <row r="31" spans="1:8" x14ac:dyDescent="0.25">
      <c r="A31" s="82">
        <v>40456</v>
      </c>
      <c r="B31" s="140" t="s">
        <v>523</v>
      </c>
      <c r="C31" s="3" t="s">
        <v>120</v>
      </c>
      <c r="D31" s="3" t="s">
        <v>100</v>
      </c>
      <c r="E31" s="28">
        <v>6.0702230000000004</v>
      </c>
      <c r="F31" s="28">
        <v>1.194807</v>
      </c>
      <c r="G31" s="28">
        <f>F31*5</f>
        <v>5.9740349999999998</v>
      </c>
      <c r="H31" s="64">
        <f>ABS(((F31*5)/E31*100)-100)</f>
        <v>1.5845875843441064</v>
      </c>
    </row>
    <row r="32" spans="1:8" x14ac:dyDescent="0.25">
      <c r="A32" s="82">
        <v>40456</v>
      </c>
      <c r="B32" s="140" t="s">
        <v>523</v>
      </c>
      <c r="C32" s="3" t="s">
        <v>120</v>
      </c>
      <c r="D32" s="3" t="s">
        <v>124</v>
      </c>
      <c r="E32" s="27">
        <v>19.773548999999999</v>
      </c>
      <c r="F32" s="28">
        <v>3.9396680000000002</v>
      </c>
      <c r="G32" s="27">
        <f>F32*5</f>
        <v>19.698340000000002</v>
      </c>
      <c r="H32" s="64">
        <f>ABS(((F32*5)/E32*100)-100)</f>
        <v>0.38035154943605676</v>
      </c>
    </row>
    <row r="33" spans="1:8" x14ac:dyDescent="0.25">
      <c r="A33" s="19"/>
      <c r="B33" s="87"/>
      <c r="C33" s="3"/>
      <c r="D33" s="3"/>
      <c r="E33" s="27"/>
      <c r="F33" s="28"/>
      <c r="G33" s="27"/>
      <c r="H33" s="64"/>
    </row>
    <row r="34" spans="1:8" x14ac:dyDescent="0.25">
      <c r="A34" s="82">
        <v>40456</v>
      </c>
      <c r="B34" s="140" t="s">
        <v>524</v>
      </c>
      <c r="C34" s="3" t="s">
        <v>120</v>
      </c>
      <c r="D34" s="97" t="s">
        <v>131</v>
      </c>
      <c r="E34" s="27">
        <v>18.921303999999999</v>
      </c>
      <c r="F34" s="28">
        <v>3.8013119999999998</v>
      </c>
      <c r="G34" s="27">
        <f>F34*5</f>
        <v>19.00656</v>
      </c>
      <c r="H34" s="64">
        <f>ABS(((F34*5)/E34*100)-100)</f>
        <v>0.45058205290713715</v>
      </c>
    </row>
    <row r="35" spans="1:8" x14ac:dyDescent="0.25">
      <c r="A35" s="82">
        <v>40456</v>
      </c>
      <c r="B35" s="140" t="s">
        <v>524</v>
      </c>
      <c r="C35" s="3" t="s">
        <v>120</v>
      </c>
      <c r="D35" s="3" t="s">
        <v>101</v>
      </c>
      <c r="E35" s="26">
        <v>148.48715200000001</v>
      </c>
      <c r="F35" s="27">
        <v>30.131122000000001</v>
      </c>
      <c r="G35" s="26">
        <f>F35*5</f>
        <v>150.65561</v>
      </c>
      <c r="H35" s="64">
        <f>ABS(((F35*5)/E35*100)-100)</f>
        <v>1.4603674262672683</v>
      </c>
    </row>
    <row r="36" spans="1:8" x14ac:dyDescent="0.25">
      <c r="A36" s="82">
        <v>40456</v>
      </c>
      <c r="B36" s="140" t="s">
        <v>524</v>
      </c>
      <c r="C36" s="3" t="s">
        <v>120</v>
      </c>
      <c r="D36" s="3" t="s">
        <v>100</v>
      </c>
      <c r="E36" s="28">
        <v>6.7169639999999999</v>
      </c>
      <c r="F36" s="28">
        <v>1.3325229999999999</v>
      </c>
      <c r="G36" s="28">
        <f>F36*5</f>
        <v>6.6626149999999997</v>
      </c>
      <c r="H36" s="64">
        <f>ABS(((F36*5)/E36*100)-100)</f>
        <v>0.80913043452369493</v>
      </c>
    </row>
    <row r="37" spans="1:8" x14ac:dyDescent="0.25">
      <c r="A37" s="82">
        <v>40456</v>
      </c>
      <c r="B37" s="140" t="s">
        <v>524</v>
      </c>
      <c r="C37" s="3" t="s">
        <v>120</v>
      </c>
      <c r="D37" s="3" t="s">
        <v>124</v>
      </c>
      <c r="E37" s="27">
        <v>19.205804000000001</v>
      </c>
      <c r="F37" s="28">
        <v>3.8398509999999999</v>
      </c>
      <c r="G37" s="27">
        <f>F37*5</f>
        <v>19.199255000000001</v>
      </c>
      <c r="H37" s="149">
        <f>ABS(((F37*5)/E37*100)-100)</f>
        <v>3.409906713616806E-2</v>
      </c>
    </row>
    <row r="38" spans="1:8" x14ac:dyDescent="0.25">
      <c r="A38" s="67"/>
      <c r="B38" s="67"/>
      <c r="C38" s="20"/>
      <c r="D38" s="16"/>
      <c r="E38" s="78"/>
      <c r="F38" s="79"/>
      <c r="G38" s="78"/>
      <c r="H38" s="80"/>
    </row>
    <row r="39" spans="1:8" x14ac:dyDescent="0.25">
      <c r="A39" s="47"/>
      <c r="B39" s="47"/>
      <c r="C39" s="48"/>
    </row>
    <row r="40" spans="1:8" ht="14.5" x14ac:dyDescent="0.25">
      <c r="A40" s="13" t="s">
        <v>76</v>
      </c>
    </row>
    <row r="41" spans="1:8" x14ac:dyDescent="0.25">
      <c r="A41" s="37" t="s">
        <v>77</v>
      </c>
      <c r="C41" s="37"/>
    </row>
    <row r="42" spans="1:8" x14ac:dyDescent="0.25">
      <c r="A42" s="37" t="s">
        <v>78</v>
      </c>
      <c r="C42" s="37"/>
    </row>
    <row r="43" spans="1:8" ht="14.5" x14ac:dyDescent="0.25">
      <c r="A43" s="13" t="s">
        <v>97</v>
      </c>
    </row>
    <row r="44" spans="1:8" ht="14.5" x14ac:dyDescent="0.25">
      <c r="A44" s="13" t="s">
        <v>79</v>
      </c>
    </row>
    <row r="45" spans="1:8" x14ac:dyDescent="0.25">
      <c r="A45" t="s">
        <v>80</v>
      </c>
    </row>
    <row r="47" spans="1:8" ht="14.5" x14ac:dyDescent="0.25">
      <c r="A47" s="13" t="s">
        <v>0</v>
      </c>
    </row>
    <row r="49" spans="1:1" ht="14.5" x14ac:dyDescent="0.25">
      <c r="A49" s="13" t="s">
        <v>0</v>
      </c>
    </row>
  </sheetData>
  <phoneticPr fontId="35" type="noConversion"/>
  <pageMargins left="1.1399999999999999" right="0.75" top="0.46" bottom="0.3" header="0.5" footer="0.5"/>
  <pageSetup firstPageNumber="58" orientation="portrait" useFirstPageNumber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A3" sqref="A3"/>
    </sheetView>
  </sheetViews>
  <sheetFormatPr defaultRowHeight="12.5" x14ac:dyDescent="0.25"/>
  <cols>
    <col min="1" max="1" width="10.54296875" customWidth="1"/>
    <col min="2" max="2" width="18.54296875" customWidth="1"/>
    <col min="5" max="6" width="9.54296875" bestFit="1" customWidth="1"/>
    <col min="7" max="7" width="9.54296875" customWidth="1"/>
    <col min="12" max="12" width="10.81640625" customWidth="1"/>
  </cols>
  <sheetData>
    <row r="1" spans="1:12" ht="15.5" x14ac:dyDescent="0.35">
      <c r="A1" s="2" t="s">
        <v>622</v>
      </c>
    </row>
    <row r="2" spans="1:12" ht="15.5" x14ac:dyDescent="0.35">
      <c r="A2" s="1"/>
      <c r="B2" s="2" t="s">
        <v>623</v>
      </c>
      <c r="K2" s="65"/>
      <c r="L2" s="65"/>
    </row>
    <row r="3" spans="1:12" ht="15.5" x14ac:dyDescent="0.35">
      <c r="A3" s="1"/>
      <c r="B3" s="2"/>
      <c r="K3" s="65"/>
    </row>
    <row r="4" spans="1:12" ht="13" x14ac:dyDescent="0.3">
      <c r="A4" s="1"/>
      <c r="K4" s="65"/>
    </row>
    <row r="5" spans="1:12" x14ac:dyDescent="0.25">
      <c r="K5" s="65"/>
    </row>
    <row r="6" spans="1:12" x14ac:dyDescent="0.25">
      <c r="C6" s="3" t="s">
        <v>0</v>
      </c>
      <c r="E6" s="3" t="s">
        <v>70</v>
      </c>
      <c r="F6" s="3" t="s">
        <v>71</v>
      </c>
      <c r="G6" s="3" t="s">
        <v>94</v>
      </c>
      <c r="H6" s="3" t="s">
        <v>96</v>
      </c>
      <c r="K6" s="65"/>
    </row>
    <row r="7" spans="1:12" ht="14.5" x14ac:dyDescent="0.25">
      <c r="A7" s="16" t="s">
        <v>18</v>
      </c>
      <c r="B7" s="16" t="s">
        <v>129</v>
      </c>
      <c r="C7" s="16" t="s">
        <v>73</v>
      </c>
      <c r="D7" s="16" t="s">
        <v>1</v>
      </c>
      <c r="E7" s="16" t="s">
        <v>5</v>
      </c>
      <c r="F7" s="16" t="s">
        <v>74</v>
      </c>
      <c r="G7" s="16" t="s">
        <v>95</v>
      </c>
      <c r="H7" s="16" t="s">
        <v>75</v>
      </c>
    </row>
    <row r="8" spans="1:12" x14ac:dyDescent="0.25">
      <c r="A8" s="9"/>
      <c r="B8" s="9"/>
      <c r="C8" s="9"/>
      <c r="D8" s="9"/>
      <c r="E8" s="9"/>
      <c r="F8" s="9"/>
      <c r="G8" s="9"/>
      <c r="H8" s="9"/>
      <c r="L8" s="65"/>
    </row>
    <row r="9" spans="1:12" x14ac:dyDescent="0.25">
      <c r="A9" s="19">
        <v>40465</v>
      </c>
      <c r="B9" s="140" t="s">
        <v>560</v>
      </c>
      <c r="C9" s="3" t="s">
        <v>120</v>
      </c>
      <c r="D9" s="97" t="s">
        <v>131</v>
      </c>
      <c r="E9" s="27">
        <v>20.524436000000001</v>
      </c>
      <c r="F9" s="28">
        <v>4.1565009999999996</v>
      </c>
      <c r="G9" s="27">
        <f>F9*5</f>
        <v>20.782504999999997</v>
      </c>
      <c r="H9" s="64">
        <f>ABS(((F9*5)/E9*100)-100)</f>
        <v>1.2573743804701536</v>
      </c>
    </row>
    <row r="10" spans="1:12" x14ac:dyDescent="0.25">
      <c r="A10" s="19">
        <v>40465</v>
      </c>
      <c r="B10" s="140" t="s">
        <v>560</v>
      </c>
      <c r="C10" s="3" t="s">
        <v>120</v>
      </c>
      <c r="D10" s="3" t="s">
        <v>101</v>
      </c>
      <c r="E10" s="26">
        <v>151.96675400000001</v>
      </c>
      <c r="F10" s="27">
        <v>30.578453</v>
      </c>
      <c r="G10" s="26">
        <f>F10*5</f>
        <v>152.89226500000001</v>
      </c>
      <c r="H10" s="64">
        <f>ABS(((F10*5)/E10*100)-100)</f>
        <v>0.6090220233301693</v>
      </c>
    </row>
    <row r="11" spans="1:12" x14ac:dyDescent="0.25">
      <c r="A11" s="19">
        <v>40465</v>
      </c>
      <c r="B11" s="140" t="s">
        <v>560</v>
      </c>
      <c r="C11" s="3" t="s">
        <v>120</v>
      </c>
      <c r="D11" s="3" t="s">
        <v>100</v>
      </c>
      <c r="E11" s="28">
        <v>5.8926350000000003</v>
      </c>
      <c r="F11" s="28">
        <v>1.1599600000000001</v>
      </c>
      <c r="G11" s="28">
        <f>F11*5</f>
        <v>5.7998000000000003</v>
      </c>
      <c r="H11" s="64">
        <f>ABS(((F11*5)/E11*100)-100)</f>
        <v>1.5754412075412745</v>
      </c>
    </row>
    <row r="12" spans="1:12" x14ac:dyDescent="0.25">
      <c r="A12" s="19">
        <v>40465</v>
      </c>
      <c r="B12" s="140" t="s">
        <v>560</v>
      </c>
      <c r="C12" s="3" t="s">
        <v>120</v>
      </c>
      <c r="D12" s="3" t="s">
        <v>124</v>
      </c>
      <c r="E12" s="27">
        <v>19.190176999999998</v>
      </c>
      <c r="F12" s="28">
        <v>3.805212</v>
      </c>
      <c r="G12" s="27">
        <f>F12*5</f>
        <v>19.026060000000001</v>
      </c>
      <c r="H12" s="64">
        <f>ABS(((F12*5)/E12*100)-100)</f>
        <v>0.85521358140677251</v>
      </c>
    </row>
    <row r="13" spans="1:12" x14ac:dyDescent="0.25">
      <c r="A13" s="19"/>
      <c r="B13" s="87"/>
      <c r="C13" s="48"/>
      <c r="D13" s="10"/>
      <c r="E13" s="27"/>
      <c r="F13" s="28"/>
      <c r="G13" s="27"/>
      <c r="H13" s="64"/>
      <c r="K13" s="65"/>
    </row>
    <row r="14" spans="1:12" x14ac:dyDescent="0.25">
      <c r="A14" s="19">
        <v>40465</v>
      </c>
      <c r="B14" s="140" t="s">
        <v>561</v>
      </c>
      <c r="C14" s="3" t="s">
        <v>120</v>
      </c>
      <c r="D14" s="3" t="s">
        <v>131</v>
      </c>
      <c r="E14" s="27">
        <v>19.990791000000002</v>
      </c>
      <c r="F14" s="28">
        <v>3.975514</v>
      </c>
      <c r="G14" s="27">
        <f>F14*5</f>
        <v>19.877569999999999</v>
      </c>
      <c r="H14" s="64">
        <f>ABS(((F14*5)/E14*100)-100)</f>
        <v>0.56636578312485142</v>
      </c>
      <c r="K14" s="65"/>
    </row>
    <row r="15" spans="1:12" x14ac:dyDescent="0.25">
      <c r="A15" s="19">
        <v>40465</v>
      </c>
      <c r="B15" s="140" t="s">
        <v>561</v>
      </c>
      <c r="C15" s="3" t="s">
        <v>120</v>
      </c>
      <c r="D15" s="97" t="s">
        <v>101</v>
      </c>
      <c r="E15" s="26">
        <v>213.662654</v>
      </c>
      <c r="F15" s="27">
        <v>42.532882999999998</v>
      </c>
      <c r="G15" s="26">
        <f>F15*5</f>
        <v>212.66441499999999</v>
      </c>
      <c r="H15" s="64">
        <f>ABS(((F15*5)/E15*100)-100)</f>
        <v>0.46720331387440694</v>
      </c>
      <c r="K15" s="65"/>
    </row>
    <row r="16" spans="1:12" x14ac:dyDescent="0.25">
      <c r="A16" s="19">
        <v>40465</v>
      </c>
      <c r="B16" s="140" t="s">
        <v>561</v>
      </c>
      <c r="C16" s="3" t="s">
        <v>120</v>
      </c>
      <c r="D16" s="97" t="s">
        <v>100</v>
      </c>
      <c r="E16" s="28">
        <v>6.0321660000000001</v>
      </c>
      <c r="F16" s="28">
        <v>1.171813</v>
      </c>
      <c r="G16" s="28">
        <f>F16*5</f>
        <v>5.8590650000000002</v>
      </c>
      <c r="H16" s="64">
        <f>ABS(((F16*5)/E16*100)-100)</f>
        <v>2.869632566477776</v>
      </c>
    </row>
    <row r="17" spans="1:8" x14ac:dyDescent="0.25">
      <c r="A17" s="19">
        <v>40465</v>
      </c>
      <c r="B17" s="140" t="s">
        <v>561</v>
      </c>
      <c r="C17" s="3" t="s">
        <v>120</v>
      </c>
      <c r="D17" s="97" t="s">
        <v>124</v>
      </c>
      <c r="E17" s="27">
        <v>19.696838</v>
      </c>
      <c r="F17" s="28">
        <v>3.8673000000000002</v>
      </c>
      <c r="G17" s="27">
        <f>F17*5</f>
        <v>19.336500000000001</v>
      </c>
      <c r="H17" s="64">
        <f>ABS(((F17*5)/E17*100)-100)</f>
        <v>1.8294205394794716</v>
      </c>
    </row>
    <row r="18" spans="1:8" x14ac:dyDescent="0.25">
      <c r="A18" s="19"/>
      <c r="B18" s="98"/>
      <c r="C18" s="48"/>
      <c r="D18" s="10"/>
      <c r="E18" s="27"/>
      <c r="F18" s="28"/>
      <c r="G18" s="27"/>
      <c r="H18" s="64"/>
    </row>
    <row r="19" spans="1:8" x14ac:dyDescent="0.25">
      <c r="A19" s="19">
        <v>40465</v>
      </c>
      <c r="B19" s="140" t="s">
        <v>562</v>
      </c>
      <c r="C19" s="3" t="s">
        <v>120</v>
      </c>
      <c r="D19" s="97" t="s">
        <v>131</v>
      </c>
      <c r="E19" s="27">
        <v>19.712319999999998</v>
      </c>
      <c r="F19" s="28">
        <v>3.9524089999999998</v>
      </c>
      <c r="G19" s="27">
        <f>F19*5</f>
        <v>19.762045000000001</v>
      </c>
      <c r="H19" s="64">
        <f>ABS(((F19*5)/E19*100)-100)</f>
        <v>0.25225341309396754</v>
      </c>
    </row>
    <row r="20" spans="1:8" x14ac:dyDescent="0.25">
      <c r="A20" s="19">
        <v>40465</v>
      </c>
      <c r="B20" s="140" t="s">
        <v>562</v>
      </c>
      <c r="C20" s="3" t="s">
        <v>120</v>
      </c>
      <c r="D20" s="3" t="s">
        <v>101</v>
      </c>
      <c r="E20" s="26">
        <v>153.789646</v>
      </c>
      <c r="F20" s="27">
        <v>30.987136</v>
      </c>
      <c r="G20" s="26">
        <f>F20*5</f>
        <v>154.93567999999999</v>
      </c>
      <c r="H20" s="64">
        <f>ABS(((F20*5)/E20*100)-100)</f>
        <v>0.74519581116663858</v>
      </c>
    </row>
    <row r="21" spans="1:8" x14ac:dyDescent="0.25">
      <c r="A21" s="19">
        <v>40465</v>
      </c>
      <c r="B21" s="140" t="s">
        <v>562</v>
      </c>
      <c r="C21" s="3" t="s">
        <v>120</v>
      </c>
      <c r="D21" s="3" t="s">
        <v>100</v>
      </c>
      <c r="E21" s="28">
        <v>7.6852660000000004</v>
      </c>
      <c r="F21" s="28">
        <v>1.532268</v>
      </c>
      <c r="G21" s="28">
        <f>F21*5</f>
        <v>7.66134</v>
      </c>
      <c r="H21" s="64">
        <f>ABS(((F21*5)/E21*100)-100)</f>
        <v>0.31132299129269825</v>
      </c>
    </row>
    <row r="22" spans="1:8" x14ac:dyDescent="0.25">
      <c r="A22" s="19">
        <v>40465</v>
      </c>
      <c r="B22" s="140" t="s">
        <v>562</v>
      </c>
      <c r="C22" s="3" t="s">
        <v>120</v>
      </c>
      <c r="D22" s="3" t="s">
        <v>124</v>
      </c>
      <c r="E22" s="27">
        <v>19.077306</v>
      </c>
      <c r="F22" s="28">
        <v>3.8190360000000001</v>
      </c>
      <c r="G22" s="27">
        <f>F22*5</f>
        <v>19.095179999999999</v>
      </c>
      <c r="H22" s="64">
        <f>ABS(((F22*5)/E22*100)-100)</f>
        <v>9.3692474188955543E-2</v>
      </c>
    </row>
    <row r="23" spans="1:8" x14ac:dyDescent="0.25">
      <c r="A23" s="67"/>
      <c r="B23" s="67"/>
      <c r="C23" s="20"/>
      <c r="D23" s="16"/>
      <c r="E23" s="78"/>
      <c r="F23" s="79"/>
      <c r="G23" s="78"/>
      <c r="H23" s="80"/>
    </row>
    <row r="24" spans="1:8" x14ac:dyDescent="0.25">
      <c r="A24" s="47"/>
      <c r="B24" s="47"/>
      <c r="C24" s="48"/>
    </row>
    <row r="25" spans="1:8" ht="14.5" x14ac:dyDescent="0.25">
      <c r="A25" s="13" t="s">
        <v>76</v>
      </c>
    </row>
    <row r="26" spans="1:8" x14ac:dyDescent="0.25">
      <c r="A26" s="37" t="s">
        <v>77</v>
      </c>
      <c r="C26" s="37"/>
    </row>
    <row r="27" spans="1:8" x14ac:dyDescent="0.25">
      <c r="A27" s="37" t="s">
        <v>78</v>
      </c>
      <c r="C27" s="37"/>
    </row>
    <row r="28" spans="1:8" ht="14.5" x14ac:dyDescent="0.25">
      <c r="A28" s="13" t="s">
        <v>97</v>
      </c>
    </row>
    <row r="29" spans="1:8" ht="14.5" x14ac:dyDescent="0.25">
      <c r="A29" s="13" t="s">
        <v>79</v>
      </c>
    </row>
    <row r="30" spans="1:8" x14ac:dyDescent="0.25">
      <c r="A30" t="s">
        <v>80</v>
      </c>
    </row>
    <row r="32" spans="1:8" ht="14.5" x14ac:dyDescent="0.25">
      <c r="A32" s="13" t="s">
        <v>0</v>
      </c>
    </row>
    <row r="34" spans="1:1" ht="14.5" x14ac:dyDescent="0.25">
      <c r="A34" s="13" t="s">
        <v>0</v>
      </c>
    </row>
  </sheetData>
  <phoneticPr fontId="35" type="noConversion"/>
  <pageMargins left="1.1399999999999999" right="0.75" top="0.46" bottom="0.3" header="0.5" footer="0.5"/>
  <pageSetup firstPageNumber="59" orientation="portrait" useFirstPageNumber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A2" sqref="A2"/>
    </sheetView>
  </sheetViews>
  <sheetFormatPr defaultRowHeight="12.5" x14ac:dyDescent="0.25"/>
  <cols>
    <col min="1" max="1" width="12.453125" customWidth="1"/>
    <col min="4" max="4" width="10.7265625" customWidth="1"/>
    <col min="5" max="5" width="10.81640625" customWidth="1"/>
    <col min="6" max="6" width="8.7265625" customWidth="1"/>
    <col min="7" max="7" width="10" customWidth="1"/>
    <col min="8" max="8" width="12.1796875" customWidth="1"/>
    <col min="10" max="11" width="10.1796875" bestFit="1" customWidth="1"/>
  </cols>
  <sheetData>
    <row r="1" spans="1:16" ht="17.5" x14ac:dyDescent="0.35">
      <c r="A1" s="2" t="s">
        <v>625</v>
      </c>
    </row>
    <row r="2" spans="1:16" ht="15.5" x14ac:dyDescent="0.35">
      <c r="B2" s="2" t="s">
        <v>599</v>
      </c>
      <c r="J2" s="65"/>
      <c r="K2" s="65"/>
    </row>
    <row r="3" spans="1:16" ht="15.5" x14ac:dyDescent="0.35">
      <c r="B3" s="2" t="s">
        <v>0</v>
      </c>
      <c r="C3" s="156"/>
      <c r="D3" s="156"/>
    </row>
    <row r="4" spans="1:16" x14ac:dyDescent="0.25">
      <c r="E4" s="3" t="s">
        <v>0</v>
      </c>
    </row>
    <row r="5" spans="1:16" x14ac:dyDescent="0.25">
      <c r="D5" s="3" t="s">
        <v>81</v>
      </c>
      <c r="E5" s="3" t="s">
        <v>81</v>
      </c>
      <c r="F5" s="3" t="s">
        <v>82</v>
      </c>
      <c r="G5" s="3" t="s">
        <v>7</v>
      </c>
      <c r="P5" s="12"/>
    </row>
    <row r="6" spans="1:16" ht="14.5" x14ac:dyDescent="0.25">
      <c r="A6" s="16" t="s">
        <v>2</v>
      </c>
      <c r="B6" s="61" t="s">
        <v>72</v>
      </c>
      <c r="C6" s="16" t="s">
        <v>1</v>
      </c>
      <c r="D6" s="16" t="s">
        <v>83</v>
      </c>
      <c r="E6" s="16" t="s">
        <v>84</v>
      </c>
      <c r="F6" s="16" t="s">
        <v>85</v>
      </c>
      <c r="G6" s="16" t="s">
        <v>86</v>
      </c>
    </row>
    <row r="7" spans="1:16" x14ac:dyDescent="0.25">
      <c r="A7" s="10"/>
      <c r="B7" s="62"/>
      <c r="C7" s="10"/>
      <c r="D7" s="10"/>
      <c r="E7" s="10"/>
      <c r="F7" s="10"/>
      <c r="G7" s="10"/>
    </row>
    <row r="8" spans="1:16" x14ac:dyDescent="0.25">
      <c r="A8" s="82">
        <v>40381</v>
      </c>
      <c r="B8" s="82">
        <v>40381</v>
      </c>
      <c r="C8" s="101" t="s">
        <v>131</v>
      </c>
      <c r="D8" s="18">
        <v>100</v>
      </c>
      <c r="E8" s="27">
        <v>10.943685</v>
      </c>
      <c r="F8" s="10">
        <v>10</v>
      </c>
      <c r="G8" s="36">
        <f>E8*10/100*100</f>
        <v>109.43685000000001</v>
      </c>
    </row>
    <row r="9" spans="1:16" ht="14.5" x14ac:dyDescent="0.25">
      <c r="A9" s="82">
        <v>40381</v>
      </c>
      <c r="B9" s="82">
        <v>40381</v>
      </c>
      <c r="C9" s="101" t="s">
        <v>233</v>
      </c>
      <c r="D9" s="18">
        <v>100</v>
      </c>
      <c r="E9" s="27">
        <v>99.687718000000004</v>
      </c>
      <c r="F9" s="102" t="s">
        <v>183</v>
      </c>
      <c r="G9" s="36">
        <f>E9/100*100</f>
        <v>99.687718000000004</v>
      </c>
    </row>
    <row r="10" spans="1:16" x14ac:dyDescent="0.25">
      <c r="A10" s="82">
        <v>40381</v>
      </c>
      <c r="B10" s="82">
        <v>40381</v>
      </c>
      <c r="C10" s="10" t="s">
        <v>100</v>
      </c>
      <c r="D10" s="18">
        <v>50</v>
      </c>
      <c r="E10" s="28">
        <v>5.0257189999999996</v>
      </c>
      <c r="F10" s="10">
        <v>10</v>
      </c>
      <c r="G10" s="36">
        <f>E10*10/50*100</f>
        <v>100.51437999999999</v>
      </c>
    </row>
    <row r="11" spans="1:16" ht="14.5" x14ac:dyDescent="0.25">
      <c r="A11" s="82">
        <v>40381</v>
      </c>
      <c r="B11" s="82">
        <v>40381</v>
      </c>
      <c r="C11" s="101" t="s">
        <v>127</v>
      </c>
      <c r="D11" s="18">
        <v>10</v>
      </c>
      <c r="E11" s="27">
        <v>10.865430999999999</v>
      </c>
      <c r="F11" s="102" t="s">
        <v>183</v>
      </c>
      <c r="G11" s="36">
        <f>E11/10*100</f>
        <v>108.65430999999998</v>
      </c>
      <c r="O11" s="12"/>
      <c r="P11" s="12"/>
    </row>
    <row r="12" spans="1:16" x14ac:dyDescent="0.25">
      <c r="A12" s="82"/>
      <c r="B12" s="82"/>
      <c r="C12" s="10"/>
      <c r="D12" s="18"/>
      <c r="E12" s="73"/>
      <c r="F12" s="10"/>
      <c r="G12" s="36"/>
      <c r="K12" s="65"/>
    </row>
    <row r="13" spans="1:16" x14ac:dyDescent="0.25">
      <c r="A13" s="82">
        <v>40386</v>
      </c>
      <c r="B13" s="82">
        <v>40386</v>
      </c>
      <c r="C13" s="101" t="s">
        <v>131</v>
      </c>
      <c r="D13" s="18">
        <v>100</v>
      </c>
      <c r="E13" s="27">
        <v>11.135185999999999</v>
      </c>
      <c r="F13" s="10">
        <v>10</v>
      </c>
      <c r="G13" s="36">
        <f>E13*10/100*100</f>
        <v>111.35185999999999</v>
      </c>
      <c r="J13" s="65"/>
    </row>
    <row r="14" spans="1:16" ht="14.5" x14ac:dyDescent="0.25">
      <c r="A14" s="82">
        <v>40386</v>
      </c>
      <c r="B14" s="82">
        <v>40386</v>
      </c>
      <c r="C14" s="101" t="s">
        <v>233</v>
      </c>
      <c r="D14" s="18">
        <v>100</v>
      </c>
      <c r="E14" s="26">
        <v>102.639421</v>
      </c>
      <c r="F14" s="102" t="s">
        <v>183</v>
      </c>
      <c r="G14" s="36">
        <f>E14/100*100</f>
        <v>102.63942100000001</v>
      </c>
      <c r="K14" s="65"/>
    </row>
    <row r="15" spans="1:16" x14ac:dyDescent="0.25">
      <c r="A15" s="82">
        <v>40386</v>
      </c>
      <c r="B15" s="82">
        <v>40386</v>
      </c>
      <c r="C15" s="10" t="s">
        <v>100</v>
      </c>
      <c r="D15" s="18">
        <v>50</v>
      </c>
      <c r="E15" s="28">
        <v>4.851515</v>
      </c>
      <c r="F15" s="10">
        <v>10</v>
      </c>
      <c r="G15" s="36">
        <f>E15*10/50*100</f>
        <v>97.030299999999997</v>
      </c>
    </row>
    <row r="16" spans="1:16" ht="14.5" x14ac:dyDescent="0.25">
      <c r="A16" s="82">
        <v>40386</v>
      </c>
      <c r="B16" s="82">
        <v>40386</v>
      </c>
      <c r="C16" s="101" t="s">
        <v>127</v>
      </c>
      <c r="D16" s="18">
        <v>10</v>
      </c>
      <c r="E16" s="27">
        <v>10.696604000000001</v>
      </c>
      <c r="F16" s="102" t="s">
        <v>183</v>
      </c>
      <c r="G16" s="36">
        <f>E16/10*100</f>
        <v>106.96604000000001</v>
      </c>
      <c r="K16" s="65"/>
    </row>
    <row r="17" spans="1:15" x14ac:dyDescent="0.25">
      <c r="A17" s="82"/>
      <c r="B17" s="82"/>
      <c r="C17" s="101"/>
      <c r="D17" s="18"/>
      <c r="E17" s="27"/>
      <c r="F17" s="10"/>
      <c r="G17" s="36"/>
      <c r="I17" s="3"/>
      <c r="J17" s="3"/>
      <c r="K17" s="65"/>
      <c r="O17" s="12"/>
    </row>
    <row r="18" spans="1:15" x14ac:dyDescent="0.25">
      <c r="A18" s="82">
        <v>40388</v>
      </c>
      <c r="B18" s="82">
        <v>40388</v>
      </c>
      <c r="C18" s="101" t="s">
        <v>131</v>
      </c>
      <c r="D18" s="18">
        <v>100</v>
      </c>
      <c r="E18" s="27">
        <v>10.975070000000001</v>
      </c>
      <c r="F18" s="10">
        <v>10</v>
      </c>
      <c r="G18" s="36">
        <f>E18*10/100*100</f>
        <v>109.75069999999999</v>
      </c>
      <c r="K18" s="65"/>
    </row>
    <row r="19" spans="1:15" ht="14.5" x14ac:dyDescent="0.25">
      <c r="A19" s="82">
        <v>40388</v>
      </c>
      <c r="B19" s="82">
        <v>40388</v>
      </c>
      <c r="C19" s="101" t="s">
        <v>233</v>
      </c>
      <c r="D19" s="18">
        <v>100</v>
      </c>
      <c r="E19" s="26">
        <v>101.007772</v>
      </c>
      <c r="F19" s="102" t="s">
        <v>183</v>
      </c>
      <c r="G19" s="36">
        <f>E19/100*100</f>
        <v>101.00777199999999</v>
      </c>
    </row>
    <row r="20" spans="1:15" x14ac:dyDescent="0.25">
      <c r="A20" s="82">
        <v>40388</v>
      </c>
      <c r="B20" s="82">
        <v>40388</v>
      </c>
      <c r="C20" s="10" t="s">
        <v>100</v>
      </c>
      <c r="D20" s="18">
        <v>50</v>
      </c>
      <c r="E20" s="28">
        <v>4.9649200000000002</v>
      </c>
      <c r="F20" s="10">
        <v>10</v>
      </c>
      <c r="G20" s="36">
        <f>E20*10/50*100</f>
        <v>99.298400000000001</v>
      </c>
    </row>
    <row r="21" spans="1:15" x14ac:dyDescent="0.25">
      <c r="A21" s="82"/>
      <c r="B21" s="82"/>
      <c r="C21" s="101"/>
      <c r="D21" s="18"/>
      <c r="E21" s="27"/>
      <c r="F21" s="10"/>
      <c r="G21" s="36"/>
    </row>
    <row r="22" spans="1:15" x14ac:dyDescent="0.25">
      <c r="A22" s="82">
        <v>40393</v>
      </c>
      <c r="B22" s="82">
        <v>40393</v>
      </c>
      <c r="C22" s="101" t="s">
        <v>131</v>
      </c>
      <c r="D22" s="18">
        <v>100</v>
      </c>
      <c r="E22" s="27">
        <v>11.320738</v>
      </c>
      <c r="F22" s="10">
        <v>10</v>
      </c>
      <c r="G22" s="36">
        <f>E22*10/100*100</f>
        <v>113.20737999999999</v>
      </c>
    </row>
    <row r="23" spans="1:15" ht="14.5" x14ac:dyDescent="0.25">
      <c r="A23" s="82">
        <v>40393</v>
      </c>
      <c r="B23" s="82">
        <v>40393</v>
      </c>
      <c r="C23" s="101" t="s">
        <v>233</v>
      </c>
      <c r="D23" s="18">
        <v>100</v>
      </c>
      <c r="E23" s="26">
        <v>104.27711499999999</v>
      </c>
      <c r="F23" s="102" t="s">
        <v>183</v>
      </c>
      <c r="G23" s="36">
        <f>E23/100*100</f>
        <v>104.27711499999998</v>
      </c>
    </row>
    <row r="24" spans="1:15" x14ac:dyDescent="0.25">
      <c r="A24" s="82">
        <v>40393</v>
      </c>
      <c r="B24" s="82">
        <v>40393</v>
      </c>
      <c r="C24" s="10" t="s">
        <v>100</v>
      </c>
      <c r="D24" s="18">
        <v>50</v>
      </c>
      <c r="E24" s="28">
        <v>5.1747420000000002</v>
      </c>
      <c r="F24" s="10">
        <v>10</v>
      </c>
      <c r="G24" s="36">
        <f>E24*10/50*100</f>
        <v>103.49484000000002</v>
      </c>
    </row>
    <row r="25" spans="1:15" ht="14.5" x14ac:dyDescent="0.25">
      <c r="A25" s="82">
        <v>40393</v>
      </c>
      <c r="B25" s="82">
        <v>40393</v>
      </c>
      <c r="C25" s="101" t="s">
        <v>127</v>
      </c>
      <c r="D25" s="18">
        <v>10</v>
      </c>
      <c r="E25" s="27">
        <v>10.831284999999999</v>
      </c>
      <c r="F25" s="102" t="s">
        <v>183</v>
      </c>
      <c r="G25" s="36">
        <f>E25/10*100</f>
        <v>108.31285</v>
      </c>
    </row>
    <row r="26" spans="1:15" x14ac:dyDescent="0.25">
      <c r="A26" s="82"/>
      <c r="B26" s="82"/>
      <c r="C26" s="101"/>
      <c r="D26" s="18"/>
      <c r="E26" s="27"/>
      <c r="F26" s="10"/>
      <c r="G26" s="36"/>
    </row>
    <row r="27" spans="1:15" x14ac:dyDescent="0.25">
      <c r="A27" s="82">
        <v>40399</v>
      </c>
      <c r="B27" s="82">
        <v>40399</v>
      </c>
      <c r="C27" s="101" t="s">
        <v>131</v>
      </c>
      <c r="D27" s="18">
        <v>100</v>
      </c>
      <c r="E27" s="27">
        <v>10.719811999999999</v>
      </c>
      <c r="F27" s="10">
        <v>10</v>
      </c>
      <c r="G27" s="36">
        <f>E27*10/100*100</f>
        <v>107.19812</v>
      </c>
    </row>
    <row r="28" spans="1:15" ht="14.5" x14ac:dyDescent="0.25">
      <c r="A28" s="82">
        <v>40399</v>
      </c>
      <c r="B28" s="82">
        <v>40399</v>
      </c>
      <c r="C28" s="101" t="s">
        <v>233</v>
      </c>
      <c r="D28" s="18">
        <v>100</v>
      </c>
      <c r="E28" s="26">
        <v>98.469767000000004</v>
      </c>
      <c r="F28" s="102" t="s">
        <v>183</v>
      </c>
      <c r="G28" s="36">
        <f>E28/100*100</f>
        <v>98.469767000000004</v>
      </c>
    </row>
    <row r="29" spans="1:15" x14ac:dyDescent="0.25">
      <c r="A29" s="82">
        <v>40399</v>
      </c>
      <c r="B29" s="82">
        <v>40399</v>
      </c>
      <c r="C29" s="10" t="s">
        <v>100</v>
      </c>
      <c r="D29" s="18">
        <v>50</v>
      </c>
      <c r="E29" s="28">
        <v>4.9750110000000003</v>
      </c>
      <c r="F29" s="10">
        <v>10</v>
      </c>
      <c r="G29" s="36">
        <f>E29*10/50*100</f>
        <v>99.500220000000013</v>
      </c>
    </row>
    <row r="30" spans="1:15" ht="14.5" x14ac:dyDescent="0.25">
      <c r="A30" s="82">
        <v>40399</v>
      </c>
      <c r="B30" s="82">
        <v>40399</v>
      </c>
      <c r="C30" s="101" t="s">
        <v>127</v>
      </c>
      <c r="D30" s="18">
        <v>10</v>
      </c>
      <c r="E30" s="27">
        <v>10.863556000000001</v>
      </c>
      <c r="F30" s="102" t="s">
        <v>183</v>
      </c>
      <c r="G30" s="36">
        <f>E30/10*100</f>
        <v>108.63556000000001</v>
      </c>
    </row>
    <row r="31" spans="1:15" x14ac:dyDescent="0.25">
      <c r="A31" s="82"/>
      <c r="B31" s="82"/>
      <c r="C31" s="101"/>
      <c r="D31" s="18"/>
      <c r="E31" s="27"/>
      <c r="F31" s="10"/>
      <c r="G31" s="36"/>
    </row>
    <row r="32" spans="1:15" x14ac:dyDescent="0.25">
      <c r="A32" s="82">
        <v>40403</v>
      </c>
      <c r="B32" s="82">
        <v>40403</v>
      </c>
      <c r="C32" s="101" t="s">
        <v>131</v>
      </c>
      <c r="D32" s="18">
        <v>100</v>
      </c>
      <c r="E32" s="27">
        <v>11.516159999999999</v>
      </c>
      <c r="F32" s="10">
        <v>10</v>
      </c>
      <c r="G32" s="36">
        <f>E32*10/100*100</f>
        <v>115.16159999999999</v>
      </c>
    </row>
    <row r="33" spans="1:7" ht="14.5" x14ac:dyDescent="0.25">
      <c r="A33" s="82">
        <v>40403</v>
      </c>
      <c r="B33" s="82">
        <v>40403</v>
      </c>
      <c r="C33" s="101" t="s">
        <v>233</v>
      </c>
      <c r="D33" s="18">
        <v>100</v>
      </c>
      <c r="E33" s="26">
        <v>105.746264</v>
      </c>
      <c r="F33" s="102" t="s">
        <v>183</v>
      </c>
      <c r="G33" s="36">
        <f>E33/100*100</f>
        <v>105.746264</v>
      </c>
    </row>
    <row r="34" spans="1:7" x14ac:dyDescent="0.25">
      <c r="A34" s="82">
        <v>40403</v>
      </c>
      <c r="B34" s="82">
        <v>40403</v>
      </c>
      <c r="C34" s="10" t="s">
        <v>100</v>
      </c>
      <c r="D34" s="18">
        <v>50</v>
      </c>
      <c r="E34" s="28">
        <v>5.0187119999999998</v>
      </c>
      <c r="F34" s="10">
        <v>10</v>
      </c>
      <c r="G34" s="36">
        <f>E34*10/50*100</f>
        <v>100.37423999999999</v>
      </c>
    </row>
    <row r="35" spans="1:7" ht="14.5" x14ac:dyDescent="0.25">
      <c r="A35" s="82">
        <v>40403</v>
      </c>
      <c r="B35" s="82">
        <v>40403</v>
      </c>
      <c r="C35" s="101" t="s">
        <v>127</v>
      </c>
      <c r="D35" s="18">
        <v>10</v>
      </c>
      <c r="E35" s="27">
        <v>10.855247</v>
      </c>
      <c r="F35" s="102" t="s">
        <v>183</v>
      </c>
      <c r="G35" s="36">
        <f>E35/10*100</f>
        <v>108.55247000000001</v>
      </c>
    </row>
    <row r="36" spans="1:7" x14ac:dyDescent="0.25">
      <c r="A36" s="82"/>
      <c r="B36" s="82"/>
      <c r="C36" s="101"/>
      <c r="D36" s="18"/>
      <c r="E36" s="27"/>
      <c r="F36" s="10"/>
      <c r="G36" s="36"/>
    </row>
    <row r="37" spans="1:7" x14ac:dyDescent="0.25">
      <c r="A37" s="82">
        <v>40407</v>
      </c>
      <c r="B37" s="82">
        <v>40407</v>
      </c>
      <c r="C37" s="101" t="s">
        <v>131</v>
      </c>
      <c r="D37" s="18">
        <v>100</v>
      </c>
      <c r="E37" s="27">
        <v>10.87738</v>
      </c>
      <c r="F37" s="10">
        <v>10</v>
      </c>
      <c r="G37" s="36">
        <f>E37*10/100*100</f>
        <v>108.77380000000001</v>
      </c>
    </row>
    <row r="38" spans="1:7" ht="14.5" x14ac:dyDescent="0.25">
      <c r="A38" s="82">
        <v>40407</v>
      </c>
      <c r="B38" s="82">
        <v>40407</v>
      </c>
      <c r="C38" s="101" t="s">
        <v>233</v>
      </c>
      <c r="D38" s="18">
        <v>100</v>
      </c>
      <c r="E38" s="26">
        <v>98.054398000000006</v>
      </c>
      <c r="F38" s="102" t="s">
        <v>183</v>
      </c>
      <c r="G38" s="36">
        <f>E38/100*100</f>
        <v>98.054398000000006</v>
      </c>
    </row>
    <row r="39" spans="1:7" x14ac:dyDescent="0.25">
      <c r="A39" s="82">
        <v>40407</v>
      </c>
      <c r="B39" s="82">
        <v>40407</v>
      </c>
      <c r="C39" s="10" t="s">
        <v>100</v>
      </c>
      <c r="D39" s="18">
        <v>50</v>
      </c>
      <c r="E39" s="28">
        <v>4.7698479999999996</v>
      </c>
      <c r="F39" s="10">
        <v>10</v>
      </c>
      <c r="G39" s="36">
        <f>E39*10/50*100</f>
        <v>95.396959999999993</v>
      </c>
    </row>
    <row r="40" spans="1:7" ht="14.5" x14ac:dyDescent="0.25">
      <c r="A40" s="82">
        <v>40407</v>
      </c>
      <c r="B40" s="82">
        <v>40407</v>
      </c>
      <c r="C40" s="101" t="s">
        <v>127</v>
      </c>
      <c r="D40" s="18">
        <v>10</v>
      </c>
      <c r="E40" s="27">
        <v>10.456272</v>
      </c>
      <c r="F40" s="102" t="s">
        <v>183</v>
      </c>
      <c r="G40" s="36">
        <f>E40/10*100</f>
        <v>104.56272</v>
      </c>
    </row>
    <row r="41" spans="1:7" x14ac:dyDescent="0.25">
      <c r="A41" s="82"/>
      <c r="B41" s="82"/>
      <c r="C41" s="101"/>
      <c r="D41" s="18"/>
      <c r="E41" s="27"/>
      <c r="F41" s="10"/>
      <c r="G41" s="36"/>
    </row>
    <row r="42" spans="1:7" x14ac:dyDescent="0.25">
      <c r="A42" s="82"/>
      <c r="B42" s="82"/>
      <c r="C42" s="101"/>
      <c r="D42" s="18"/>
      <c r="E42" s="27"/>
      <c r="F42" s="10"/>
      <c r="G42" s="36"/>
    </row>
    <row r="43" spans="1:7" x14ac:dyDescent="0.25">
      <c r="A43" s="16"/>
      <c r="B43" s="61"/>
      <c r="C43" s="16"/>
      <c r="D43" s="63"/>
      <c r="E43" s="24"/>
      <c r="F43" s="16"/>
      <c r="G43" s="22"/>
    </row>
    <row r="45" spans="1:7" ht="14.5" x14ac:dyDescent="0.25">
      <c r="A45" s="13" t="s">
        <v>87</v>
      </c>
    </row>
    <row r="46" spans="1:7" ht="14.5" x14ac:dyDescent="0.25">
      <c r="A46" s="13" t="s">
        <v>88</v>
      </c>
    </row>
    <row r="47" spans="1:7" ht="14.5" x14ac:dyDescent="0.25">
      <c r="A47" s="13" t="s">
        <v>190</v>
      </c>
    </row>
    <row r="48" spans="1:7" x14ac:dyDescent="0.25">
      <c r="A48" s="37" t="s">
        <v>192</v>
      </c>
    </row>
    <row r="49" spans="1:1" ht="13.5" x14ac:dyDescent="0.25">
      <c r="A49" s="86" t="s">
        <v>191</v>
      </c>
    </row>
  </sheetData>
  <phoneticPr fontId="0" type="noConversion"/>
  <pageMargins left="1.33" right="0.75" top="1" bottom="1" header="0.56999999999999995" footer="0.5"/>
  <pageSetup firstPageNumber="60" orientation="portrait" useFirstPageNumber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activeCell="A2" sqref="A2"/>
    </sheetView>
  </sheetViews>
  <sheetFormatPr defaultRowHeight="12.5" x14ac:dyDescent="0.25"/>
  <cols>
    <col min="1" max="1" width="12.453125" customWidth="1"/>
    <col min="4" max="4" width="11.453125" customWidth="1"/>
    <col min="5" max="5" width="11.7265625" customWidth="1"/>
    <col min="6" max="6" width="8.7265625" customWidth="1"/>
    <col min="7" max="7" width="11" customWidth="1"/>
    <col min="10" max="11" width="10.1796875" bestFit="1" customWidth="1"/>
  </cols>
  <sheetData>
    <row r="1" spans="1:15" ht="17.5" x14ac:dyDescent="0.35">
      <c r="A1" s="2" t="s">
        <v>624</v>
      </c>
    </row>
    <row r="2" spans="1:15" ht="15.5" x14ac:dyDescent="0.35">
      <c r="B2" s="2" t="s">
        <v>599</v>
      </c>
      <c r="J2" s="65"/>
      <c r="K2" s="65"/>
    </row>
    <row r="3" spans="1:15" ht="15.5" x14ac:dyDescent="0.35">
      <c r="B3" s="2"/>
      <c r="C3" s="156"/>
      <c r="D3" s="156"/>
    </row>
    <row r="4" spans="1:15" x14ac:dyDescent="0.25">
      <c r="E4" s="3" t="s">
        <v>0</v>
      </c>
    </row>
    <row r="5" spans="1:15" x14ac:dyDescent="0.25">
      <c r="D5" s="3" t="s">
        <v>81</v>
      </c>
      <c r="E5" s="3" t="s">
        <v>81</v>
      </c>
      <c r="F5" s="3" t="s">
        <v>82</v>
      </c>
      <c r="G5" s="3" t="s">
        <v>7</v>
      </c>
    </row>
    <row r="6" spans="1:15" ht="14.5" x14ac:dyDescent="0.25">
      <c r="A6" s="16" t="s">
        <v>2</v>
      </c>
      <c r="B6" s="61" t="s">
        <v>72</v>
      </c>
      <c r="C6" s="16" t="s">
        <v>1</v>
      </c>
      <c r="D6" s="16" t="s">
        <v>83</v>
      </c>
      <c r="E6" s="16" t="s">
        <v>84</v>
      </c>
      <c r="F6" s="16" t="s">
        <v>85</v>
      </c>
      <c r="G6" s="16" t="s">
        <v>86</v>
      </c>
    </row>
    <row r="7" spans="1:15" x14ac:dyDescent="0.25">
      <c r="A7" s="10"/>
      <c r="B7" s="62"/>
      <c r="C7" s="10"/>
      <c r="D7" s="10"/>
      <c r="E7" s="10"/>
      <c r="F7" s="10"/>
      <c r="G7" s="10"/>
    </row>
    <row r="8" spans="1:15" x14ac:dyDescent="0.25">
      <c r="A8" s="82">
        <v>40408</v>
      </c>
      <c r="B8" s="82">
        <v>40408</v>
      </c>
      <c r="C8" s="101" t="s">
        <v>131</v>
      </c>
      <c r="D8" s="18">
        <v>100</v>
      </c>
      <c r="E8" s="27">
        <v>10.96767</v>
      </c>
      <c r="F8" s="10">
        <v>10</v>
      </c>
      <c r="G8" s="36">
        <f>E8*10/100*100</f>
        <v>109.67670000000001</v>
      </c>
    </row>
    <row r="9" spans="1:15" ht="14.5" x14ac:dyDescent="0.25">
      <c r="A9" s="82">
        <v>40408</v>
      </c>
      <c r="B9" s="82">
        <v>40408</v>
      </c>
      <c r="C9" s="101" t="s">
        <v>233</v>
      </c>
      <c r="D9" s="18">
        <v>100</v>
      </c>
      <c r="E9" s="26">
        <v>100.632727</v>
      </c>
      <c r="F9" s="102" t="s">
        <v>183</v>
      </c>
      <c r="G9" s="36">
        <f>E9/100*100</f>
        <v>100.63272700000002</v>
      </c>
    </row>
    <row r="10" spans="1:15" x14ac:dyDescent="0.25">
      <c r="A10" s="82">
        <v>40408</v>
      </c>
      <c r="B10" s="82">
        <v>40408</v>
      </c>
      <c r="C10" s="10" t="s">
        <v>100</v>
      </c>
      <c r="D10" s="18">
        <v>50</v>
      </c>
      <c r="E10" s="28">
        <v>4.8583429999999996</v>
      </c>
      <c r="F10" s="10">
        <v>10</v>
      </c>
      <c r="G10" s="36">
        <f>E10*10/50*100</f>
        <v>97.166859999999986</v>
      </c>
    </row>
    <row r="11" spans="1:15" ht="14.5" x14ac:dyDescent="0.25">
      <c r="A11" s="82">
        <v>40408</v>
      </c>
      <c r="B11" s="82">
        <v>40408</v>
      </c>
      <c r="C11" s="101" t="s">
        <v>127</v>
      </c>
      <c r="D11" s="18">
        <v>10</v>
      </c>
      <c r="E11" s="27">
        <v>10.89597</v>
      </c>
      <c r="F11" s="102" t="s">
        <v>183</v>
      </c>
      <c r="G11" s="36">
        <f>E11/10*100</f>
        <v>108.9597</v>
      </c>
      <c r="O11" s="12"/>
    </row>
    <row r="12" spans="1:15" x14ac:dyDescent="0.25">
      <c r="A12" s="82"/>
      <c r="B12" s="82"/>
      <c r="C12" s="10"/>
      <c r="D12" s="18"/>
      <c r="E12" s="73"/>
      <c r="F12" s="10"/>
      <c r="G12" s="36"/>
      <c r="K12" s="65"/>
    </row>
    <row r="13" spans="1:15" x14ac:dyDescent="0.25">
      <c r="A13" s="82">
        <v>40416</v>
      </c>
      <c r="B13" s="82">
        <v>40414</v>
      </c>
      <c r="C13" s="101" t="s">
        <v>131</v>
      </c>
      <c r="D13" s="18">
        <v>100</v>
      </c>
      <c r="E13" s="27">
        <v>11.533291</v>
      </c>
      <c r="F13" s="10">
        <v>10</v>
      </c>
      <c r="G13" s="36">
        <f>E13*10/100*100</f>
        <v>115.33290999999998</v>
      </c>
      <c r="J13" s="65"/>
    </row>
    <row r="14" spans="1:15" ht="14.5" x14ac:dyDescent="0.25">
      <c r="A14" s="82">
        <v>40416</v>
      </c>
      <c r="B14" s="82">
        <v>40414</v>
      </c>
      <c r="C14" s="101" t="s">
        <v>233</v>
      </c>
      <c r="D14" s="18">
        <v>100</v>
      </c>
      <c r="E14" s="26">
        <v>102.683772</v>
      </c>
      <c r="F14" s="102" t="s">
        <v>183</v>
      </c>
      <c r="G14" s="36">
        <f>E14/100*100</f>
        <v>102.683772</v>
      </c>
      <c r="K14" s="65"/>
    </row>
    <row r="15" spans="1:15" x14ac:dyDescent="0.25">
      <c r="A15" s="82">
        <v>40416</v>
      </c>
      <c r="B15" s="82">
        <v>40414</v>
      </c>
      <c r="C15" s="10" t="s">
        <v>100</v>
      </c>
      <c r="D15" s="18">
        <v>50</v>
      </c>
      <c r="E15" s="28">
        <v>4.8251460000000002</v>
      </c>
      <c r="F15" s="10">
        <v>10</v>
      </c>
      <c r="G15" s="36">
        <f>E15*10/50*100</f>
        <v>96.502920000000003</v>
      </c>
    </row>
    <row r="16" spans="1:15" ht="14.5" x14ac:dyDescent="0.25">
      <c r="A16" s="82">
        <v>40416</v>
      </c>
      <c r="B16" s="82">
        <v>40414</v>
      </c>
      <c r="C16" s="101" t="s">
        <v>127</v>
      </c>
      <c r="D16" s="18">
        <v>10</v>
      </c>
      <c r="E16" s="27">
        <v>10.588874000000001</v>
      </c>
      <c r="F16" s="102" t="s">
        <v>183</v>
      </c>
      <c r="G16" s="36">
        <f>E16/10*100</f>
        <v>105.88874000000001</v>
      </c>
      <c r="K16" s="65"/>
    </row>
    <row r="17" spans="1:11" x14ac:dyDescent="0.25">
      <c r="A17" s="82"/>
      <c r="B17" s="82"/>
      <c r="C17" s="101"/>
      <c r="D17" s="18"/>
      <c r="E17" s="27"/>
      <c r="F17" s="102"/>
      <c r="G17" s="36"/>
      <c r="K17" s="65"/>
    </row>
    <row r="18" spans="1:11" x14ac:dyDescent="0.25">
      <c r="A18" s="82">
        <v>40428</v>
      </c>
      <c r="B18" s="82">
        <v>40428</v>
      </c>
      <c r="C18" s="101" t="s">
        <v>131</v>
      </c>
      <c r="D18" s="18">
        <v>100</v>
      </c>
      <c r="E18" s="27">
        <v>10.965142</v>
      </c>
      <c r="F18" s="10">
        <v>10</v>
      </c>
      <c r="G18" s="36">
        <f>E18*10/100*100</f>
        <v>109.65142000000002</v>
      </c>
    </row>
    <row r="19" spans="1:11" ht="14.5" x14ac:dyDescent="0.25">
      <c r="A19" s="82">
        <v>40428</v>
      </c>
      <c r="B19" s="82">
        <v>40428</v>
      </c>
      <c r="C19" s="101" t="s">
        <v>233</v>
      </c>
      <c r="D19" s="18">
        <v>100</v>
      </c>
      <c r="E19" s="26">
        <v>100.228605</v>
      </c>
      <c r="F19" s="102" t="s">
        <v>183</v>
      </c>
      <c r="G19" s="36">
        <f>E19/100*100</f>
        <v>100.22860499999999</v>
      </c>
    </row>
    <row r="20" spans="1:11" x14ac:dyDescent="0.25">
      <c r="A20" s="82">
        <v>40428</v>
      </c>
      <c r="B20" s="82">
        <v>40428</v>
      </c>
      <c r="C20" s="10" t="s">
        <v>100</v>
      </c>
      <c r="D20" s="18">
        <v>50</v>
      </c>
      <c r="E20" s="28">
        <v>4.8321769999999997</v>
      </c>
      <c r="F20" s="10">
        <v>10</v>
      </c>
      <c r="G20" s="36">
        <f>E20*10/50*100</f>
        <v>96.643540000000002</v>
      </c>
    </row>
    <row r="21" spans="1:11" ht="14.5" x14ac:dyDescent="0.25">
      <c r="A21" s="82">
        <v>40428</v>
      </c>
      <c r="B21" s="82">
        <v>40428</v>
      </c>
      <c r="C21" s="101" t="s">
        <v>127</v>
      </c>
      <c r="D21" s="18">
        <v>10</v>
      </c>
      <c r="E21" s="27">
        <v>10.734614000000001</v>
      </c>
      <c r="F21" s="102" t="s">
        <v>183</v>
      </c>
      <c r="G21" s="36">
        <f>E21/10*100</f>
        <v>107.34614000000001</v>
      </c>
    </row>
    <row r="22" spans="1:11" x14ac:dyDescent="0.25">
      <c r="A22" s="82"/>
      <c r="B22" s="82"/>
      <c r="C22" s="101"/>
      <c r="D22" s="18"/>
      <c r="E22" s="27"/>
      <c r="F22" s="10"/>
      <c r="G22" s="36"/>
    </row>
    <row r="23" spans="1:11" x14ac:dyDescent="0.25">
      <c r="A23" s="82">
        <v>40431</v>
      </c>
      <c r="B23" s="82">
        <v>40431</v>
      </c>
      <c r="C23" s="101" t="s">
        <v>131</v>
      </c>
      <c r="D23" s="18">
        <v>100</v>
      </c>
      <c r="E23" s="27">
        <v>10.990681</v>
      </c>
      <c r="F23" s="10">
        <v>10</v>
      </c>
      <c r="G23" s="36">
        <f>E23*10/100*100</f>
        <v>109.90680999999999</v>
      </c>
    </row>
    <row r="24" spans="1:11" ht="14.5" x14ac:dyDescent="0.25">
      <c r="A24" s="82">
        <v>40431</v>
      </c>
      <c r="B24" s="82">
        <v>40431</v>
      </c>
      <c r="C24" s="101" t="s">
        <v>233</v>
      </c>
      <c r="D24" s="18">
        <v>100</v>
      </c>
      <c r="E24" s="26">
        <v>100.54376000000001</v>
      </c>
      <c r="F24" s="102" t="s">
        <v>183</v>
      </c>
      <c r="G24" s="36">
        <f>E24/100*100</f>
        <v>100.54376000000001</v>
      </c>
    </row>
    <row r="25" spans="1:11" x14ac:dyDescent="0.25">
      <c r="A25" s="82">
        <v>40431</v>
      </c>
      <c r="B25" s="82">
        <v>40431</v>
      </c>
      <c r="C25" s="10" t="s">
        <v>100</v>
      </c>
      <c r="D25" s="18">
        <v>50</v>
      </c>
      <c r="E25" s="28">
        <v>4.9452020000000001</v>
      </c>
      <c r="F25" s="10">
        <v>10</v>
      </c>
      <c r="G25" s="36">
        <f>E25*10/50*100</f>
        <v>98.904040000000009</v>
      </c>
    </row>
    <row r="26" spans="1:11" ht="14.5" x14ac:dyDescent="0.25">
      <c r="A26" s="82">
        <v>40431</v>
      </c>
      <c r="B26" s="82">
        <v>40431</v>
      </c>
      <c r="C26" s="101" t="s">
        <v>127</v>
      </c>
      <c r="D26" s="18">
        <v>10</v>
      </c>
      <c r="E26" s="27">
        <v>10.931535</v>
      </c>
      <c r="F26" s="102" t="s">
        <v>183</v>
      </c>
      <c r="G26" s="36">
        <f>E26/10*100</f>
        <v>109.31535000000001</v>
      </c>
    </row>
    <row r="27" spans="1:11" x14ac:dyDescent="0.25">
      <c r="A27" s="82"/>
      <c r="B27" s="82"/>
      <c r="C27" s="101"/>
      <c r="D27" s="18"/>
      <c r="E27" s="27"/>
      <c r="F27" s="10"/>
      <c r="G27" s="36"/>
    </row>
    <row r="28" spans="1:11" x14ac:dyDescent="0.25">
      <c r="A28" s="82">
        <v>40450</v>
      </c>
      <c r="B28" s="82">
        <v>40450</v>
      </c>
      <c r="C28" s="101" t="s">
        <v>131</v>
      </c>
      <c r="D28" s="18">
        <v>100</v>
      </c>
      <c r="E28" s="27">
        <v>10.18816</v>
      </c>
      <c r="F28" s="10">
        <v>10</v>
      </c>
      <c r="G28" s="36">
        <f>E28*10/100*100</f>
        <v>101.88159999999999</v>
      </c>
    </row>
    <row r="29" spans="1:11" ht="14.5" x14ac:dyDescent="0.25">
      <c r="A29" s="82">
        <v>40450</v>
      </c>
      <c r="B29" s="82">
        <v>40450</v>
      </c>
      <c r="C29" s="101" t="s">
        <v>233</v>
      </c>
      <c r="D29" s="18">
        <v>100</v>
      </c>
      <c r="E29" s="26">
        <v>93.167846999999995</v>
      </c>
      <c r="F29" s="102" t="s">
        <v>183</v>
      </c>
      <c r="G29" s="36">
        <f>E29/100*100</f>
        <v>93.167846999999995</v>
      </c>
    </row>
    <row r="30" spans="1:11" x14ac:dyDescent="0.25">
      <c r="A30" s="82">
        <v>40450</v>
      </c>
      <c r="B30" s="82">
        <v>40450</v>
      </c>
      <c r="C30" s="10" t="s">
        <v>100</v>
      </c>
      <c r="D30" s="18">
        <v>50</v>
      </c>
      <c r="E30" s="28">
        <v>4.7682339999999996</v>
      </c>
      <c r="F30" s="10">
        <v>10</v>
      </c>
      <c r="G30" s="36">
        <f>E30*10/50*100</f>
        <v>95.364679999999993</v>
      </c>
    </row>
    <row r="31" spans="1:11" ht="14.5" x14ac:dyDescent="0.25">
      <c r="A31" s="82">
        <v>40450</v>
      </c>
      <c r="B31" s="82">
        <v>40450</v>
      </c>
      <c r="C31" s="101" t="s">
        <v>127</v>
      </c>
      <c r="D31" s="18">
        <v>10</v>
      </c>
      <c r="E31" s="27">
        <v>10.782921999999999</v>
      </c>
      <c r="F31" s="102" t="s">
        <v>183</v>
      </c>
      <c r="G31" s="36">
        <f>E31/10*100</f>
        <v>107.82921999999999</v>
      </c>
    </row>
    <row r="32" spans="1:11" x14ac:dyDescent="0.25">
      <c r="A32" s="82"/>
      <c r="B32" s="82"/>
      <c r="C32" s="101"/>
      <c r="D32" s="18"/>
      <c r="E32" s="27"/>
      <c r="F32" s="10"/>
      <c r="G32" s="36"/>
    </row>
    <row r="33" spans="1:7" x14ac:dyDescent="0.25">
      <c r="A33" s="82">
        <v>40456</v>
      </c>
      <c r="B33" s="82">
        <v>40457</v>
      </c>
      <c r="C33" s="101" t="s">
        <v>131</v>
      </c>
      <c r="D33" s="18">
        <v>100</v>
      </c>
      <c r="E33" s="28">
        <v>9.6621729999999992</v>
      </c>
      <c r="F33" s="10">
        <v>10</v>
      </c>
      <c r="G33" s="36">
        <f>E33*10/100*100</f>
        <v>96.621729999999985</v>
      </c>
    </row>
    <row r="34" spans="1:7" ht="14.5" x14ac:dyDescent="0.25">
      <c r="A34" s="82">
        <v>40456</v>
      </c>
      <c r="B34" s="82">
        <v>40457</v>
      </c>
      <c r="C34" s="101" t="s">
        <v>233</v>
      </c>
      <c r="D34" s="18">
        <v>100</v>
      </c>
      <c r="E34" s="27">
        <v>89.504226000000003</v>
      </c>
      <c r="F34" s="102" t="s">
        <v>183</v>
      </c>
      <c r="G34" s="36">
        <f>E34/100*100</f>
        <v>89.504226000000003</v>
      </c>
    </row>
    <row r="35" spans="1:7" x14ac:dyDescent="0.25">
      <c r="A35" s="82">
        <v>40456</v>
      </c>
      <c r="B35" s="82">
        <v>40457</v>
      </c>
      <c r="C35" s="10" t="s">
        <v>100</v>
      </c>
      <c r="D35" s="18">
        <v>50</v>
      </c>
      <c r="E35" s="28">
        <v>4.7025949999999996</v>
      </c>
      <c r="F35" s="10">
        <v>10</v>
      </c>
      <c r="G35" s="36">
        <f>E35*10/50*100</f>
        <v>94.051899999999989</v>
      </c>
    </row>
    <row r="36" spans="1:7" ht="14.5" x14ac:dyDescent="0.25">
      <c r="A36" s="82">
        <v>40456</v>
      </c>
      <c r="B36" s="82">
        <v>40457</v>
      </c>
      <c r="C36" s="101" t="s">
        <v>127</v>
      </c>
      <c r="D36" s="18">
        <v>10</v>
      </c>
      <c r="E36" s="27">
        <v>10.742881000000001</v>
      </c>
      <c r="F36" s="102" t="s">
        <v>183</v>
      </c>
      <c r="G36" s="36">
        <f>E36/10*100</f>
        <v>107.42881</v>
      </c>
    </row>
    <row r="37" spans="1:7" x14ac:dyDescent="0.25">
      <c r="A37" s="82"/>
      <c r="B37" s="82"/>
      <c r="C37" s="101"/>
      <c r="D37" s="18"/>
      <c r="E37" s="27"/>
      <c r="F37" s="10"/>
      <c r="G37" s="36"/>
    </row>
    <row r="38" spans="1:7" x14ac:dyDescent="0.25">
      <c r="A38" s="82">
        <v>40465</v>
      </c>
      <c r="B38" s="82">
        <v>40466</v>
      </c>
      <c r="C38" s="101" t="s">
        <v>131</v>
      </c>
      <c r="D38" s="18">
        <v>100</v>
      </c>
      <c r="E38" s="28">
        <v>9.7855380000000007</v>
      </c>
      <c r="F38" s="10">
        <v>10</v>
      </c>
      <c r="G38" s="36">
        <f>E38*10/100*100</f>
        <v>97.855380000000011</v>
      </c>
    </row>
    <row r="39" spans="1:7" ht="14.5" x14ac:dyDescent="0.25">
      <c r="A39" s="82">
        <v>40465</v>
      </c>
      <c r="B39" s="82">
        <v>40466</v>
      </c>
      <c r="C39" s="101" t="s">
        <v>233</v>
      </c>
      <c r="D39" s="18">
        <v>100</v>
      </c>
      <c r="E39" s="27">
        <v>91.284361000000004</v>
      </c>
      <c r="F39" s="102" t="s">
        <v>183</v>
      </c>
      <c r="G39" s="36">
        <f>E39/100*100</f>
        <v>91.284361000000004</v>
      </c>
    </row>
    <row r="40" spans="1:7" x14ac:dyDescent="0.25">
      <c r="A40" s="82">
        <v>40465</v>
      </c>
      <c r="B40" s="82">
        <v>40466</v>
      </c>
      <c r="C40" s="10" t="s">
        <v>100</v>
      </c>
      <c r="D40" s="18">
        <v>50</v>
      </c>
      <c r="E40" s="28">
        <v>4.7759999999999998</v>
      </c>
      <c r="F40" s="10">
        <v>10</v>
      </c>
      <c r="G40" s="36">
        <f>E40*10/50*100</f>
        <v>95.52</v>
      </c>
    </row>
    <row r="41" spans="1:7" ht="14.5" x14ac:dyDescent="0.25">
      <c r="A41" s="82">
        <v>40465</v>
      </c>
      <c r="B41" s="82">
        <v>40466</v>
      </c>
      <c r="C41" s="101" t="s">
        <v>127</v>
      </c>
      <c r="D41" s="18">
        <v>10</v>
      </c>
      <c r="E41" s="27">
        <v>10.527915</v>
      </c>
      <c r="F41" s="102" t="s">
        <v>183</v>
      </c>
      <c r="G41" s="36">
        <f>E41/10*100</f>
        <v>105.27915000000002</v>
      </c>
    </row>
    <row r="42" spans="1:7" x14ac:dyDescent="0.25">
      <c r="A42" s="16"/>
      <c r="B42" s="61"/>
      <c r="C42" s="16"/>
      <c r="D42" s="63"/>
      <c r="E42" s="24"/>
      <c r="F42" s="16"/>
      <c r="G42" s="22"/>
    </row>
    <row r="44" spans="1:7" ht="14.5" x14ac:dyDescent="0.25">
      <c r="A44" s="13" t="s">
        <v>87</v>
      </c>
    </row>
    <row r="45" spans="1:7" ht="14.5" x14ac:dyDescent="0.25">
      <c r="A45" s="13" t="s">
        <v>88</v>
      </c>
    </row>
    <row r="46" spans="1:7" ht="14.5" x14ac:dyDescent="0.25">
      <c r="A46" s="13" t="s">
        <v>190</v>
      </c>
    </row>
    <row r="47" spans="1:7" x14ac:dyDescent="0.25">
      <c r="A47" s="37" t="s">
        <v>192</v>
      </c>
    </row>
    <row r="48" spans="1:7" ht="13.5" x14ac:dyDescent="0.25">
      <c r="A48" s="86" t="s">
        <v>191</v>
      </c>
    </row>
  </sheetData>
  <phoneticPr fontId="35" type="noConversion"/>
  <pageMargins left="1.33" right="0.75" top="1" bottom="1" header="0.56999999999999995" footer="0.5"/>
  <pageSetup firstPageNumber="61" orientation="portrait" useFirstPageNumber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A2" sqref="A2"/>
    </sheetView>
  </sheetViews>
  <sheetFormatPr defaultRowHeight="12.5" x14ac:dyDescent="0.25"/>
  <cols>
    <col min="1" max="1" width="9" customWidth="1"/>
    <col min="2" max="2" width="4.81640625" customWidth="1"/>
    <col min="3" max="3" width="6.7265625" customWidth="1"/>
    <col min="4" max="5" width="7.7265625" customWidth="1"/>
    <col min="6" max="6" width="9.81640625" customWidth="1"/>
    <col min="7" max="7" width="9" customWidth="1"/>
    <col min="8" max="8" width="8.81640625" customWidth="1"/>
    <col min="9" max="9" width="7.7265625" customWidth="1"/>
    <col min="10" max="10" width="6" customWidth="1"/>
    <col min="11" max="11" width="9.54296875" customWidth="1"/>
    <col min="13" max="13" width="10.1796875" bestFit="1" customWidth="1"/>
    <col min="14" max="16" width="10.1796875" customWidth="1"/>
    <col min="17" max="17" width="16.453125" customWidth="1"/>
    <col min="18" max="18" width="19.7265625" customWidth="1"/>
  </cols>
  <sheetData>
    <row r="1" spans="1:17" ht="32.25" customHeight="1" x14ac:dyDescent="0.35">
      <c r="A1" s="160" t="s">
        <v>627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7" x14ac:dyDescent="0.25">
      <c r="H2" s="3" t="s">
        <v>7</v>
      </c>
      <c r="Q2" s="5"/>
    </row>
    <row r="3" spans="1:17" x14ac:dyDescent="0.25">
      <c r="A3" s="3"/>
      <c r="B3" s="3"/>
      <c r="C3" s="3"/>
      <c r="D3" s="3" t="s">
        <v>134</v>
      </c>
      <c r="E3" s="3" t="s">
        <v>135</v>
      </c>
      <c r="F3" s="3" t="s">
        <v>136</v>
      </c>
      <c r="G3" s="3" t="s">
        <v>7</v>
      </c>
      <c r="H3" s="3" t="s">
        <v>99</v>
      </c>
      <c r="I3" s="3" t="s">
        <v>4</v>
      </c>
      <c r="K3" s="3" t="s">
        <v>8</v>
      </c>
    </row>
    <row r="4" spans="1:17" ht="14.5" x14ac:dyDescent="0.25">
      <c r="A4" s="16" t="s">
        <v>18</v>
      </c>
      <c r="B4" s="16" t="s">
        <v>9</v>
      </c>
      <c r="C4" s="16" t="s">
        <v>10</v>
      </c>
      <c r="D4" s="16" t="s">
        <v>12</v>
      </c>
      <c r="E4" s="16" t="s">
        <v>12</v>
      </c>
      <c r="F4" s="16" t="s">
        <v>12</v>
      </c>
      <c r="G4" s="16" t="s">
        <v>19</v>
      </c>
      <c r="H4" s="16" t="s">
        <v>6</v>
      </c>
      <c r="I4" s="16" t="s">
        <v>6</v>
      </c>
      <c r="J4" s="16" t="s">
        <v>16</v>
      </c>
      <c r="K4" s="16" t="s">
        <v>15</v>
      </c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7" x14ac:dyDescent="0.25">
      <c r="A6" s="19">
        <v>40381</v>
      </c>
      <c r="B6" s="97" t="s">
        <v>131</v>
      </c>
      <c r="C6" s="15" t="s">
        <v>120</v>
      </c>
      <c r="D6" s="11">
        <v>1.6291E-2</v>
      </c>
      <c r="E6" s="11">
        <v>-9.9950000000000004E-3</v>
      </c>
      <c r="F6" s="11">
        <v>6.1209999999999997E-3</v>
      </c>
      <c r="G6" s="11">
        <f>AVERAGE(D6:F6)</f>
        <v>4.1389999999999995E-3</v>
      </c>
      <c r="H6" s="11">
        <f>AVERAGE(D6:F6)</f>
        <v>4.1389999999999995E-3</v>
      </c>
      <c r="I6" s="15">
        <v>1.3254610216826446E-2</v>
      </c>
      <c r="J6" s="3" t="s">
        <v>21</v>
      </c>
      <c r="K6" s="81" t="s">
        <v>123</v>
      </c>
    </row>
    <row r="7" spans="1:17" x14ac:dyDescent="0.25">
      <c r="A7" s="19">
        <v>40381</v>
      </c>
      <c r="B7" s="3" t="s">
        <v>101</v>
      </c>
      <c r="C7" s="15" t="s">
        <v>120</v>
      </c>
      <c r="D7" s="8">
        <v>0.75479499999999999</v>
      </c>
      <c r="E7" s="8">
        <v>0.65993800000000002</v>
      </c>
      <c r="F7" s="8">
        <v>0.62817699999999999</v>
      </c>
      <c r="G7" s="8">
        <f>AVERAGE(D7:F7)</f>
        <v>0.68096999999999996</v>
      </c>
      <c r="H7" s="8">
        <f>AVERAGE(D7:F7)</f>
        <v>0.68096999999999996</v>
      </c>
      <c r="I7" s="15">
        <v>6.5877069219873879E-2</v>
      </c>
      <c r="J7" s="3" t="s">
        <v>21</v>
      </c>
      <c r="K7" s="81" t="s">
        <v>123</v>
      </c>
      <c r="M7" s="65"/>
      <c r="N7" s="65"/>
      <c r="O7" s="65"/>
    </row>
    <row r="8" spans="1:17" x14ac:dyDescent="0.25">
      <c r="A8" s="19">
        <v>40381</v>
      </c>
      <c r="B8" s="3" t="s">
        <v>100</v>
      </c>
      <c r="C8" s="15" t="s">
        <v>120</v>
      </c>
      <c r="D8" s="11">
        <v>-3.3340000000000002E-3</v>
      </c>
      <c r="E8" s="11">
        <v>3.7200000000000002E-3</v>
      </c>
      <c r="F8" s="11">
        <v>8.7290000000000006E-3</v>
      </c>
      <c r="G8" s="11">
        <f>AVERAGE(D8:F8)</f>
        <v>3.0383333333333339E-3</v>
      </c>
      <c r="H8" s="11">
        <f>AVERAGE(D8:F8)</f>
        <v>3.0383333333333339E-3</v>
      </c>
      <c r="I8" s="15">
        <v>6.0603213061135083E-3</v>
      </c>
      <c r="J8" s="3" t="s">
        <v>21</v>
      </c>
      <c r="K8" s="81" t="s">
        <v>123</v>
      </c>
      <c r="M8" s="65"/>
      <c r="N8" s="65"/>
      <c r="O8" s="65"/>
      <c r="P8" s="65"/>
    </row>
    <row r="9" spans="1:17" x14ac:dyDescent="0.25">
      <c r="A9" s="19">
        <v>40381</v>
      </c>
      <c r="B9" s="3" t="s">
        <v>124</v>
      </c>
      <c r="C9" s="15" t="s">
        <v>120</v>
      </c>
      <c r="D9" s="11">
        <v>-7.2960000000000004E-3</v>
      </c>
      <c r="E9" s="11">
        <v>-1.4638999999999999E-2</v>
      </c>
      <c r="F9" s="11">
        <v>-1.6754000000000002E-2</v>
      </c>
      <c r="G9" s="11">
        <f>AVERAGE(D9:F9)</f>
        <v>-1.2896333333333334E-2</v>
      </c>
      <c r="H9" s="11">
        <f>AVERAGE(D9:F9)</f>
        <v>-1.2896333333333334E-2</v>
      </c>
      <c r="I9" s="15">
        <v>4.9639808957462114E-3</v>
      </c>
      <c r="J9" s="3" t="s">
        <v>21</v>
      </c>
      <c r="K9" s="81" t="s">
        <v>123</v>
      </c>
      <c r="M9" s="65"/>
      <c r="N9" s="65"/>
      <c r="O9" s="65"/>
      <c r="Q9" s="5"/>
    </row>
    <row r="10" spans="1:17" x14ac:dyDescent="0.25">
      <c r="A10" s="19"/>
      <c r="B10" s="3"/>
      <c r="C10" s="15"/>
      <c r="D10" s="11"/>
      <c r="E10" s="11"/>
      <c r="F10" s="11"/>
      <c r="G10" s="11" t="s">
        <v>0</v>
      </c>
      <c r="H10" s="11" t="s">
        <v>0</v>
      </c>
      <c r="I10" s="11"/>
      <c r="J10" s="3"/>
      <c r="K10" s="81"/>
      <c r="M10" s="65"/>
      <c r="N10" s="65"/>
      <c r="O10" s="65"/>
      <c r="P10" s="65"/>
    </row>
    <row r="11" spans="1:17" x14ac:dyDescent="0.25">
      <c r="A11" s="19">
        <v>40386</v>
      </c>
      <c r="B11" s="97" t="s">
        <v>131</v>
      </c>
      <c r="C11" s="15" t="s">
        <v>120</v>
      </c>
      <c r="D11" s="90">
        <v>6.4499000000000001E-2</v>
      </c>
      <c r="E11" s="90">
        <v>6.4225000000000004E-2</v>
      </c>
      <c r="F11" s="90">
        <v>2.2578999999999998E-2</v>
      </c>
      <c r="G11" s="11">
        <f>AVERAGE(D11:F11)</f>
        <v>5.0434333333333331E-2</v>
      </c>
      <c r="H11" s="11">
        <f>AVERAGE(D11:F11)</f>
        <v>5.0434333333333331E-2</v>
      </c>
      <c r="I11" s="11">
        <v>2.4123815314608374E-2</v>
      </c>
      <c r="J11" s="3" t="s">
        <v>21</v>
      </c>
      <c r="K11" s="81" t="s">
        <v>123</v>
      </c>
      <c r="M11" s="65"/>
      <c r="N11" s="65"/>
      <c r="O11" s="65"/>
      <c r="P11" s="65"/>
    </row>
    <row r="12" spans="1:17" x14ac:dyDescent="0.25">
      <c r="A12" s="19">
        <v>40386</v>
      </c>
      <c r="B12" s="3" t="s">
        <v>101</v>
      </c>
      <c r="C12" s="15" t="s">
        <v>120</v>
      </c>
      <c r="D12" s="91">
        <v>1.0071159999999999</v>
      </c>
      <c r="E12" s="91">
        <v>0.71775199999999995</v>
      </c>
      <c r="F12" s="91">
        <v>0.53654900000000005</v>
      </c>
      <c r="G12" s="8">
        <f>AVERAGE(D12:F12)</f>
        <v>0.7538056666666666</v>
      </c>
      <c r="H12" s="8">
        <f>AVERAGE(D12:F12)</f>
        <v>0.7538056666666666</v>
      </c>
      <c r="I12" s="8">
        <v>0.23734621448915832</v>
      </c>
      <c r="J12" s="3" t="s">
        <v>21</v>
      </c>
      <c r="K12" s="81" t="s">
        <v>123</v>
      </c>
      <c r="M12" s="65"/>
      <c r="N12" s="65"/>
      <c r="O12" s="65"/>
      <c r="P12" s="65"/>
    </row>
    <row r="13" spans="1:17" x14ac:dyDescent="0.25">
      <c r="A13" s="19">
        <v>40386</v>
      </c>
      <c r="B13" s="3" t="s">
        <v>100</v>
      </c>
      <c r="C13" s="15" t="s">
        <v>120</v>
      </c>
      <c r="D13" s="90">
        <v>-3.4480000000000001E-3</v>
      </c>
      <c r="E13" s="90">
        <v>3.186E-3</v>
      </c>
      <c r="F13" s="90">
        <v>-3.2000000000000002E-3</v>
      </c>
      <c r="G13" s="11">
        <f>AVERAGE(D13:F13)</f>
        <v>-1.1540000000000001E-3</v>
      </c>
      <c r="H13" s="11">
        <f>AVERAGE(D13:F13)</f>
        <v>-1.1540000000000001E-3</v>
      </c>
      <c r="I13" s="11">
        <v>3.7605951656619462E-3</v>
      </c>
      <c r="J13" s="3" t="s">
        <v>21</v>
      </c>
      <c r="K13" s="81" t="s">
        <v>123</v>
      </c>
      <c r="P13" s="65"/>
    </row>
    <row r="14" spans="1:17" x14ac:dyDescent="0.25">
      <c r="A14" s="19">
        <v>40386</v>
      </c>
      <c r="B14" s="3" t="s">
        <v>124</v>
      </c>
      <c r="C14" s="15" t="s">
        <v>120</v>
      </c>
      <c r="D14" s="90">
        <v>-1.6761000000000002E-2</v>
      </c>
      <c r="E14" s="90">
        <v>-1.8946999999999999E-2</v>
      </c>
      <c r="F14" s="90">
        <v>-2.2655999999999999E-2</v>
      </c>
      <c r="G14" s="11">
        <f>AVERAGE(D14:F14)</f>
        <v>-1.9454666666666665E-2</v>
      </c>
      <c r="H14" s="11">
        <f>AVERAGE(D14:F14)</f>
        <v>-1.9454666666666665E-2</v>
      </c>
      <c r="I14" s="11">
        <v>2.9801091143334545E-3</v>
      </c>
      <c r="J14" s="3" t="s">
        <v>21</v>
      </c>
      <c r="K14" s="81" t="s">
        <v>123</v>
      </c>
      <c r="P14" s="65"/>
    </row>
    <row r="15" spans="1:17" x14ac:dyDescent="0.25">
      <c r="A15" s="19"/>
      <c r="B15" s="3"/>
      <c r="C15" s="15"/>
      <c r="D15" s="90"/>
      <c r="E15" s="90"/>
      <c r="F15" s="90"/>
      <c r="G15" s="11"/>
      <c r="H15" s="11"/>
      <c r="I15" s="11"/>
      <c r="J15" s="3"/>
      <c r="K15" s="81"/>
      <c r="P15" s="65"/>
    </row>
    <row r="16" spans="1:17" x14ac:dyDescent="0.25">
      <c r="A16" s="19">
        <v>40388</v>
      </c>
      <c r="B16" s="97" t="s">
        <v>131</v>
      </c>
      <c r="C16" s="15" t="s">
        <v>120</v>
      </c>
      <c r="D16" s="90">
        <v>5.2253000000000001E-2</v>
      </c>
      <c r="E16" s="90">
        <v>3.8349000000000001E-2</v>
      </c>
      <c r="F16" s="90">
        <v>1.214E-2</v>
      </c>
      <c r="G16" s="11">
        <f>AVERAGE(D16:F16)</f>
        <v>3.4247333333333331E-2</v>
      </c>
      <c r="H16" s="11">
        <f>AVERAGE(D16:F16)</f>
        <v>3.4247333333333331E-2</v>
      </c>
      <c r="I16" s="11">
        <v>2.0368626471447045E-2</v>
      </c>
      <c r="J16" s="3" t="s">
        <v>21</v>
      </c>
      <c r="K16" s="81" t="s">
        <v>123</v>
      </c>
    </row>
    <row r="17" spans="1:11" x14ac:dyDescent="0.25">
      <c r="A17" s="19">
        <v>40388</v>
      </c>
      <c r="B17" s="3" t="s">
        <v>101</v>
      </c>
      <c r="C17" s="15" t="s">
        <v>120</v>
      </c>
      <c r="D17" s="91">
        <v>0.58062899999999995</v>
      </c>
      <c r="E17" s="91">
        <v>1.485093</v>
      </c>
      <c r="F17" s="91">
        <v>1.410525</v>
      </c>
      <c r="G17" s="8">
        <f>AVERAGE(D17:F17)</f>
        <v>1.158749</v>
      </c>
      <c r="H17" s="8">
        <f>AVERAGE(D17:F17)</f>
        <v>1.158749</v>
      </c>
      <c r="I17" s="8">
        <v>0.50205293292241659</v>
      </c>
      <c r="J17" s="3" t="s">
        <v>21</v>
      </c>
      <c r="K17" s="81" t="s">
        <v>123</v>
      </c>
    </row>
    <row r="18" spans="1:11" x14ac:dyDescent="0.25">
      <c r="A18" s="19">
        <v>40388</v>
      </c>
      <c r="B18" s="3" t="s">
        <v>100</v>
      </c>
      <c r="C18" s="15" t="s">
        <v>120</v>
      </c>
      <c r="D18" s="90">
        <v>-4.2700000000000004E-3</v>
      </c>
      <c r="E18" s="90">
        <v>8.6300000000000005E-4</v>
      </c>
      <c r="F18" s="90">
        <v>2.4989999999999999E-3</v>
      </c>
      <c r="G18" s="119">
        <f>AVERAGE(D18:F18)</f>
        <v>-3.026666666666668E-4</v>
      </c>
      <c r="H18" s="119">
        <f>AVERAGE(D18:F18)</f>
        <v>-3.026666666666668E-4</v>
      </c>
      <c r="I18" s="11">
        <v>3.5318443246175695E-3</v>
      </c>
      <c r="J18" s="3" t="s">
        <v>21</v>
      </c>
      <c r="K18" s="81" t="s">
        <v>123</v>
      </c>
    </row>
    <row r="19" spans="1:11" x14ac:dyDescent="0.25">
      <c r="A19" s="19"/>
      <c r="B19" s="3"/>
      <c r="C19" s="15"/>
      <c r="D19" s="90"/>
      <c r="E19" s="90"/>
      <c r="F19" s="90"/>
      <c r="G19" s="119"/>
      <c r="H19" s="119"/>
      <c r="I19" s="11"/>
      <c r="J19" s="3"/>
      <c r="K19" s="81"/>
    </row>
    <row r="20" spans="1:11" x14ac:dyDescent="0.25">
      <c r="A20" s="19">
        <v>40393</v>
      </c>
      <c r="B20" s="97" t="s">
        <v>131</v>
      </c>
      <c r="C20" s="15" t="s">
        <v>120</v>
      </c>
      <c r="D20" s="90">
        <v>2.1784999999999999E-2</v>
      </c>
      <c r="E20" s="90">
        <v>6.6629999999999997E-3</v>
      </c>
      <c r="F20" s="90">
        <v>-2.9118999999999999E-2</v>
      </c>
      <c r="G20" s="121">
        <f>AVERAGE(D20:F20)</f>
        <v>-2.2366666666666715E-4</v>
      </c>
      <c r="H20" s="121">
        <f>AVERAGE(D20:F20)</f>
        <v>-2.2366666666666715E-4</v>
      </c>
      <c r="I20" s="11">
        <v>2.6141421869005772E-2</v>
      </c>
      <c r="J20" s="3" t="s">
        <v>21</v>
      </c>
      <c r="K20" s="81" t="s">
        <v>123</v>
      </c>
    </row>
    <row r="21" spans="1:11" x14ac:dyDescent="0.25">
      <c r="A21" s="19">
        <v>40393</v>
      </c>
      <c r="B21" s="3" t="s">
        <v>101</v>
      </c>
      <c r="C21" s="15" t="s">
        <v>120</v>
      </c>
      <c r="D21" s="91">
        <v>0.79618199999999995</v>
      </c>
      <c r="E21" s="91">
        <v>0.80727000000000004</v>
      </c>
      <c r="F21" s="91">
        <v>0.82842899999999997</v>
      </c>
      <c r="G21" s="8">
        <f>AVERAGE(D21:F21)</f>
        <v>0.81062699999999988</v>
      </c>
      <c r="H21" s="8">
        <f>AVERAGE(D21:F21)</f>
        <v>0.81062699999999988</v>
      </c>
      <c r="I21" s="11">
        <v>1.6383508140810382E-2</v>
      </c>
      <c r="J21" s="3" t="s">
        <v>21</v>
      </c>
      <c r="K21" s="81" t="s">
        <v>123</v>
      </c>
    </row>
    <row r="22" spans="1:11" x14ac:dyDescent="0.25">
      <c r="A22" s="19">
        <v>40393</v>
      </c>
      <c r="B22" s="3" t="s">
        <v>100</v>
      </c>
      <c r="C22" s="15" t="s">
        <v>120</v>
      </c>
      <c r="D22" s="90">
        <v>5.9119999999999997E-3</v>
      </c>
      <c r="E22" s="90">
        <v>4.7029999999999997E-3</v>
      </c>
      <c r="F22" s="90">
        <v>4.1669999999999997E-3</v>
      </c>
      <c r="G22" s="11">
        <f>AVERAGE(D22:F22)</f>
        <v>4.927333333333333E-3</v>
      </c>
      <c r="H22" s="11">
        <f>AVERAGE(D22:F22)</f>
        <v>4.927333333333333E-3</v>
      </c>
      <c r="I22" s="11">
        <v>8.9386818565901163E-4</v>
      </c>
      <c r="J22" s="3" t="s">
        <v>21</v>
      </c>
      <c r="K22" s="81" t="s">
        <v>123</v>
      </c>
    </row>
    <row r="23" spans="1:11" x14ac:dyDescent="0.25">
      <c r="A23" s="19">
        <v>40393</v>
      </c>
      <c r="B23" s="3" t="s">
        <v>124</v>
      </c>
      <c r="C23" s="15" t="s">
        <v>120</v>
      </c>
      <c r="D23" s="90">
        <v>1.6896000000000001E-2</v>
      </c>
      <c r="E23" s="90">
        <v>2.0580999999999999E-2</v>
      </c>
      <c r="F23" s="90">
        <v>2.8799999999999999E-2</v>
      </c>
      <c r="G23" s="11">
        <f>AVERAGE(D23:F23)</f>
        <v>2.2092333333333335E-2</v>
      </c>
      <c r="H23" s="11">
        <f>AVERAGE(D23:F23)</f>
        <v>2.2092333333333335E-2</v>
      </c>
      <c r="I23" s="11">
        <v>6.0942103945739569E-3</v>
      </c>
      <c r="J23" s="3" t="s">
        <v>21</v>
      </c>
      <c r="K23" s="81" t="s">
        <v>123</v>
      </c>
    </row>
    <row r="24" spans="1:11" x14ac:dyDescent="0.25">
      <c r="A24" s="19"/>
      <c r="B24" s="3"/>
      <c r="C24" s="15"/>
      <c r="D24" s="90"/>
      <c r="E24" s="90"/>
      <c r="F24" s="90"/>
      <c r="G24" s="11"/>
      <c r="H24" s="11"/>
      <c r="I24" s="11"/>
      <c r="J24" s="3"/>
      <c r="K24" s="81"/>
    </row>
    <row r="25" spans="1:11" x14ac:dyDescent="0.25">
      <c r="A25" s="19">
        <v>40399</v>
      </c>
      <c r="B25" s="97" t="s">
        <v>131</v>
      </c>
      <c r="C25" s="15" t="s">
        <v>120</v>
      </c>
      <c r="D25" s="90">
        <v>3.6318999999999997E-2</v>
      </c>
      <c r="E25" s="90">
        <v>2.4198000000000001E-2</v>
      </c>
      <c r="F25" s="90">
        <v>1.3140000000000001E-2</v>
      </c>
      <c r="G25" s="121">
        <f>AVERAGE(D25:F25)</f>
        <v>2.4552333333333332E-2</v>
      </c>
      <c r="H25" s="11">
        <f>AVERAGE(D25:F25)</f>
        <v>2.4552333333333332E-2</v>
      </c>
      <c r="I25" s="11">
        <v>1.1593561762173571E-2</v>
      </c>
      <c r="J25" s="3" t="s">
        <v>21</v>
      </c>
      <c r="K25" s="81" t="s">
        <v>123</v>
      </c>
    </row>
    <row r="26" spans="1:11" x14ac:dyDescent="0.25">
      <c r="A26" s="19">
        <v>40399</v>
      </c>
      <c r="B26" s="3" t="s">
        <v>101</v>
      </c>
      <c r="C26" s="15" t="s">
        <v>120</v>
      </c>
      <c r="D26" s="90">
        <v>-4.4208999999999998E-2</v>
      </c>
      <c r="E26" s="91">
        <v>0.12722700000000001</v>
      </c>
      <c r="F26" s="90">
        <v>6.0448000000000002E-2</v>
      </c>
      <c r="G26" s="11">
        <f>AVERAGE(D26:F26)</f>
        <v>4.7822000000000003E-2</v>
      </c>
      <c r="H26" s="11">
        <f>AVERAGE(D26:F26)</f>
        <v>4.7822000000000003E-2</v>
      </c>
      <c r="I26" s="11">
        <v>8.6412599955099145E-2</v>
      </c>
      <c r="J26" s="3" t="s">
        <v>21</v>
      </c>
      <c r="K26" s="81" t="s">
        <v>123</v>
      </c>
    </row>
    <row r="27" spans="1:11" x14ac:dyDescent="0.25">
      <c r="A27" s="19">
        <v>40399</v>
      </c>
      <c r="B27" s="3" t="s">
        <v>100</v>
      </c>
      <c r="C27" s="15" t="s">
        <v>120</v>
      </c>
      <c r="D27" s="90">
        <v>-5.025E-3</v>
      </c>
      <c r="E27" s="90">
        <v>-3.4749999999999998E-3</v>
      </c>
      <c r="F27" s="125">
        <v>4.2099999999999999E-4</v>
      </c>
      <c r="G27" s="11">
        <f>AVERAGE(D27:F27)</f>
        <v>-2.6930000000000005E-3</v>
      </c>
      <c r="H27" s="11">
        <f>AVERAGE(D27:F27)</f>
        <v>-2.6930000000000005E-3</v>
      </c>
      <c r="I27" s="11">
        <v>2.8059529575529232E-3</v>
      </c>
      <c r="J27" s="3" t="s">
        <v>21</v>
      </c>
      <c r="K27" s="81" t="s">
        <v>123</v>
      </c>
    </row>
    <row r="28" spans="1:11" x14ac:dyDescent="0.25">
      <c r="A28" s="19">
        <v>40399</v>
      </c>
      <c r="B28" s="3" t="s">
        <v>124</v>
      </c>
      <c r="C28" s="15" t="s">
        <v>120</v>
      </c>
      <c r="D28" s="90">
        <v>1.023E-3</v>
      </c>
      <c r="E28" s="90">
        <v>1.5507999999999999E-2</v>
      </c>
      <c r="F28" s="90">
        <v>-6.5680000000000001E-3</v>
      </c>
      <c r="G28" s="11">
        <f>AVERAGE(D28:F28)</f>
        <v>3.3209999999999997E-3</v>
      </c>
      <c r="H28" s="11">
        <f>AVERAGE(D28:F28)</f>
        <v>3.3209999999999997E-3</v>
      </c>
      <c r="I28" s="11">
        <v>1.1215972851251022E-2</v>
      </c>
      <c r="J28" s="3" t="s">
        <v>21</v>
      </c>
      <c r="K28" s="81" t="s">
        <v>123</v>
      </c>
    </row>
    <row r="29" spans="1:11" x14ac:dyDescent="0.25">
      <c r="A29" s="19"/>
      <c r="B29" s="3"/>
      <c r="C29" s="15"/>
      <c r="D29" s="90"/>
      <c r="E29" s="90"/>
      <c r="F29" s="90"/>
      <c r="G29" s="11"/>
      <c r="H29" s="11"/>
      <c r="I29" s="11"/>
      <c r="J29" s="3"/>
      <c r="K29" s="81"/>
    </row>
    <row r="30" spans="1:11" x14ac:dyDescent="0.25">
      <c r="A30" s="19">
        <v>40403</v>
      </c>
      <c r="B30" s="97" t="s">
        <v>131</v>
      </c>
      <c r="C30" s="15" t="s">
        <v>120</v>
      </c>
      <c r="D30" s="90">
        <v>4.4297000000000003E-2</v>
      </c>
      <c r="E30" s="90">
        <v>3.2356000000000003E-2</v>
      </c>
      <c r="F30" s="90">
        <v>7.1190000000000003E-3</v>
      </c>
      <c r="G30" s="121">
        <f>AVERAGE(D30:F30)</f>
        <v>2.7924000000000001E-2</v>
      </c>
      <c r="H30" s="11">
        <f>AVERAGE(D30:F30)</f>
        <v>2.7924000000000001E-2</v>
      </c>
      <c r="I30" s="11">
        <v>1.8981119276797142E-2</v>
      </c>
      <c r="J30" s="3" t="s">
        <v>21</v>
      </c>
      <c r="K30" s="81" t="s">
        <v>123</v>
      </c>
    </row>
    <row r="31" spans="1:11" x14ac:dyDescent="0.25">
      <c r="A31" s="19">
        <v>40403</v>
      </c>
      <c r="B31" s="3" t="s">
        <v>101</v>
      </c>
      <c r="C31" s="15" t="s">
        <v>120</v>
      </c>
      <c r="D31" s="91">
        <v>0.61687599999999998</v>
      </c>
      <c r="E31" s="91">
        <v>0.42627300000000001</v>
      </c>
      <c r="F31" s="91">
        <v>0.38543699999999997</v>
      </c>
      <c r="G31" s="8">
        <f>AVERAGE(D31:F31)</f>
        <v>0.47619533333333336</v>
      </c>
      <c r="H31" s="8">
        <f>AVERAGE(D31:F31)</f>
        <v>0.47619533333333336</v>
      </c>
      <c r="I31" s="8">
        <v>0.1235321100132807</v>
      </c>
      <c r="J31" s="3" t="s">
        <v>21</v>
      </c>
      <c r="K31" s="81" t="s">
        <v>123</v>
      </c>
    </row>
    <row r="32" spans="1:11" x14ac:dyDescent="0.25">
      <c r="A32" s="19">
        <v>40403</v>
      </c>
      <c r="B32" s="3" t="s">
        <v>100</v>
      </c>
      <c r="C32" s="15" t="s">
        <v>120</v>
      </c>
      <c r="D32" s="90">
        <v>8.6840000000000007E-3</v>
      </c>
      <c r="E32" s="90">
        <v>8.9709999999999998E-3</v>
      </c>
      <c r="F32" s="125">
        <v>5.6610000000000002E-3</v>
      </c>
      <c r="G32" s="11">
        <f>AVERAGE(D32:F32)</f>
        <v>7.7720000000000003E-3</v>
      </c>
      <c r="H32" s="11">
        <f>AVERAGE(D32:F32)</f>
        <v>7.7720000000000003E-3</v>
      </c>
      <c r="I32" s="11">
        <v>1.8338028792648352E-3</v>
      </c>
      <c r="J32" s="3" t="s">
        <v>21</v>
      </c>
      <c r="K32" s="81" t="s">
        <v>123</v>
      </c>
    </row>
    <row r="33" spans="1:11" x14ac:dyDescent="0.25">
      <c r="A33" s="19">
        <v>40403</v>
      </c>
      <c r="B33" s="3" t="s">
        <v>124</v>
      </c>
      <c r="C33" s="15" t="s">
        <v>120</v>
      </c>
      <c r="D33" s="90">
        <v>2.1870000000000001E-3</v>
      </c>
      <c r="E33" s="90">
        <v>-1.2534999999999999E-2</v>
      </c>
      <c r="F33" s="90">
        <v>-1.5308E-2</v>
      </c>
      <c r="G33" s="11">
        <f>AVERAGE(D33:F33)</f>
        <v>-8.5519999999999988E-3</v>
      </c>
      <c r="H33" s="11">
        <f>AVERAGE(D33:F33)</f>
        <v>-8.5519999999999988E-3</v>
      </c>
      <c r="I33" s="11">
        <v>9.4030299903807603E-3</v>
      </c>
      <c r="J33" s="3" t="s">
        <v>21</v>
      </c>
      <c r="K33" s="81" t="s">
        <v>123</v>
      </c>
    </row>
    <row r="34" spans="1:11" x14ac:dyDescent="0.25">
      <c r="A34" s="19"/>
      <c r="B34" s="3"/>
      <c r="C34" s="15"/>
      <c r="D34" s="90"/>
      <c r="E34" s="90"/>
      <c r="F34" s="90"/>
      <c r="G34" s="11"/>
      <c r="H34" s="11"/>
      <c r="I34" s="11"/>
      <c r="J34" s="3"/>
      <c r="K34" s="81"/>
    </row>
    <row r="35" spans="1:11" x14ac:dyDescent="0.25">
      <c r="A35" s="19">
        <v>40407</v>
      </c>
      <c r="B35" s="97" t="s">
        <v>131</v>
      </c>
      <c r="C35" s="15" t="s">
        <v>120</v>
      </c>
      <c r="D35" s="90">
        <v>5.4009000000000001E-2</v>
      </c>
      <c r="E35" s="90">
        <v>4.224E-2</v>
      </c>
      <c r="F35" s="90">
        <v>3.6734999999999997E-2</v>
      </c>
      <c r="G35" s="121">
        <f>AVERAGE(D35:F35)</f>
        <v>4.4327999999999999E-2</v>
      </c>
      <c r="H35" s="11">
        <f>AVERAGE(D35:F35)</f>
        <v>4.4327999999999999E-2</v>
      </c>
      <c r="I35" s="11">
        <v>8.8242607055775742E-3</v>
      </c>
      <c r="J35" s="3" t="s">
        <v>21</v>
      </c>
      <c r="K35" s="81" t="s">
        <v>123</v>
      </c>
    </row>
    <row r="36" spans="1:11" x14ac:dyDescent="0.25">
      <c r="A36" s="19">
        <v>40407</v>
      </c>
      <c r="B36" s="3" t="s">
        <v>101</v>
      </c>
      <c r="C36" s="15" t="s">
        <v>120</v>
      </c>
      <c r="D36" s="91">
        <v>0.61090199999999995</v>
      </c>
      <c r="E36" s="91">
        <v>1.124844</v>
      </c>
      <c r="F36" s="91">
        <v>1.0327189999999999</v>
      </c>
      <c r="G36" s="8">
        <f>AVERAGE(D36:F36)</f>
        <v>0.92282166666666665</v>
      </c>
      <c r="H36" s="8">
        <f>AVERAGE(D36:F36)</f>
        <v>0.92282166666666665</v>
      </c>
      <c r="I36" s="8">
        <v>0.27402949247541447</v>
      </c>
      <c r="J36" s="3" t="s">
        <v>21</v>
      </c>
      <c r="K36" s="81" t="s">
        <v>123</v>
      </c>
    </row>
    <row r="37" spans="1:11" x14ac:dyDescent="0.25">
      <c r="A37" s="19">
        <v>40407</v>
      </c>
      <c r="B37" s="3" t="s">
        <v>100</v>
      </c>
      <c r="C37" s="15" t="s">
        <v>120</v>
      </c>
      <c r="D37" s="90">
        <v>4.6509999999999998E-3</v>
      </c>
      <c r="E37" s="90">
        <v>8.0949999999999998E-3</v>
      </c>
      <c r="F37" s="90">
        <v>1.0322E-2</v>
      </c>
      <c r="G37" s="11">
        <f>AVERAGE(D37:F37)</f>
        <v>7.6893333333333327E-3</v>
      </c>
      <c r="H37" s="11">
        <f>AVERAGE(D37:F37)</f>
        <v>7.6893333333333327E-3</v>
      </c>
      <c r="I37" s="11">
        <v>2.8571811866476586E-3</v>
      </c>
      <c r="J37" s="3" t="s">
        <v>21</v>
      </c>
      <c r="K37" s="81" t="s">
        <v>123</v>
      </c>
    </row>
    <row r="38" spans="1:11" x14ac:dyDescent="0.25">
      <c r="A38" s="19">
        <v>40407</v>
      </c>
      <c r="B38" s="3" t="s">
        <v>124</v>
      </c>
      <c r="C38" s="15" t="s">
        <v>120</v>
      </c>
      <c r="D38" s="90">
        <v>4.2709999999999996E-3</v>
      </c>
      <c r="E38" s="90">
        <v>5.0540000000000003E-3</v>
      </c>
      <c r="F38" s="90">
        <v>5.0699999999999999E-3</v>
      </c>
      <c r="G38" s="11">
        <f>AVERAGE(D38:F38)</f>
        <v>4.7983333333333333E-3</v>
      </c>
      <c r="H38" s="11">
        <f>AVERAGE(D38:F38)</f>
        <v>4.7983333333333333E-3</v>
      </c>
      <c r="I38" s="11">
        <v>4.5675412787771669E-4</v>
      </c>
      <c r="J38" s="3" t="s">
        <v>21</v>
      </c>
      <c r="K38" s="81" t="s">
        <v>123</v>
      </c>
    </row>
    <row r="39" spans="1:11" x14ac:dyDescent="0.25">
      <c r="A39" s="20"/>
      <c r="B39" s="16"/>
      <c r="C39" s="16"/>
      <c r="D39" s="21"/>
      <c r="E39" s="21"/>
      <c r="F39" s="21"/>
      <c r="G39" s="23"/>
      <c r="H39" s="25"/>
      <c r="I39" s="4"/>
      <c r="J39" s="16"/>
      <c r="K39" s="16"/>
    </row>
    <row r="40" spans="1:11" ht="22.5" customHeight="1" x14ac:dyDescent="0.25">
      <c r="A40" s="161" t="s">
        <v>572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</row>
    <row r="41" spans="1:11" ht="7.5" customHeight="1" x14ac:dyDescent="0.25"/>
    <row r="42" spans="1:11" ht="25.5" customHeight="1" x14ac:dyDescent="0.25">
      <c r="A42" s="162" t="s">
        <v>573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</row>
    <row r="43" spans="1:11" ht="14.5" x14ac:dyDescent="0.25">
      <c r="A43" s="13" t="s">
        <v>0</v>
      </c>
    </row>
  </sheetData>
  <mergeCells count="3">
    <mergeCell ref="A1:K1"/>
    <mergeCell ref="A40:K40"/>
    <mergeCell ref="A42:K42"/>
  </mergeCells>
  <phoneticPr fontId="0" type="noConversion"/>
  <pageMargins left="0.43" right="0.32" top="0.4" bottom="0.31" header="0.22" footer="0.31"/>
  <pageSetup firstPageNumber="62" orientation="landscape" useFirstPageNumber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A2" sqref="A2"/>
    </sheetView>
  </sheetViews>
  <sheetFormatPr defaultRowHeight="12.5" x14ac:dyDescent="0.25"/>
  <cols>
    <col min="1" max="1" width="9" customWidth="1"/>
    <col min="2" max="2" width="4.81640625" customWidth="1"/>
    <col min="3" max="3" width="6.7265625" customWidth="1"/>
    <col min="4" max="5" width="7.7265625" customWidth="1"/>
    <col min="6" max="6" width="9.81640625" customWidth="1"/>
    <col min="7" max="7" width="9" customWidth="1"/>
    <col min="8" max="8" width="8.81640625" customWidth="1"/>
    <col min="9" max="9" width="7.7265625" customWidth="1"/>
    <col min="10" max="10" width="6" customWidth="1"/>
    <col min="11" max="11" width="11.7265625" customWidth="1"/>
    <col min="13" max="13" width="10.1796875" bestFit="1" customWidth="1"/>
    <col min="14" max="16" width="10.1796875" customWidth="1"/>
    <col min="17" max="17" width="16.453125" customWidth="1"/>
    <col min="18" max="18" width="19.7265625" customWidth="1"/>
  </cols>
  <sheetData>
    <row r="1" spans="1:17" ht="37.5" customHeight="1" x14ac:dyDescent="0.35">
      <c r="A1" s="160" t="s">
        <v>626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7" x14ac:dyDescent="0.25">
      <c r="H2" s="3" t="s">
        <v>7</v>
      </c>
      <c r="Q2" s="5"/>
    </row>
    <row r="3" spans="1:17" x14ac:dyDescent="0.25">
      <c r="A3" s="3"/>
      <c r="B3" s="3"/>
      <c r="C3" s="3"/>
      <c r="D3" s="3" t="s">
        <v>134</v>
      </c>
      <c r="E3" s="3" t="s">
        <v>135</v>
      </c>
      <c r="F3" s="3" t="s">
        <v>136</v>
      </c>
      <c r="G3" s="3" t="s">
        <v>7</v>
      </c>
      <c r="H3" s="3" t="s">
        <v>99</v>
      </c>
      <c r="I3" s="3" t="s">
        <v>4</v>
      </c>
      <c r="K3" s="3" t="s">
        <v>8</v>
      </c>
    </row>
    <row r="4" spans="1:17" ht="14.5" x14ac:dyDescent="0.25">
      <c r="A4" s="3" t="s">
        <v>18</v>
      </c>
      <c r="B4" s="3" t="s">
        <v>9</v>
      </c>
      <c r="C4" s="3" t="s">
        <v>10</v>
      </c>
      <c r="D4" s="3" t="s">
        <v>12</v>
      </c>
      <c r="E4" s="3" t="s">
        <v>12</v>
      </c>
      <c r="F4" s="3" t="s">
        <v>12</v>
      </c>
      <c r="G4" s="3" t="s">
        <v>19</v>
      </c>
      <c r="H4" s="3" t="s">
        <v>6</v>
      </c>
      <c r="I4" s="3" t="s">
        <v>6</v>
      </c>
      <c r="J4" s="3" t="s">
        <v>16</v>
      </c>
      <c r="K4" s="3" t="s">
        <v>15</v>
      </c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7" x14ac:dyDescent="0.25">
      <c r="M6" s="65"/>
      <c r="N6" s="65"/>
      <c r="O6" s="65"/>
    </row>
    <row r="7" spans="1:17" x14ac:dyDescent="0.25">
      <c r="A7" s="19">
        <v>40408</v>
      </c>
      <c r="B7" s="97" t="s">
        <v>131</v>
      </c>
      <c r="C7" s="15" t="s">
        <v>120</v>
      </c>
      <c r="D7" s="11">
        <v>3.8487E-2</v>
      </c>
      <c r="E7" s="11">
        <v>4.972E-2</v>
      </c>
      <c r="F7" s="11">
        <v>4.5488000000000001E-2</v>
      </c>
      <c r="G7" s="11">
        <f>AVERAGE(D7:F7)</f>
        <v>4.4565E-2</v>
      </c>
      <c r="H7" s="11">
        <f>AVERAGE(D7:F7)</f>
        <v>4.4565E-2</v>
      </c>
      <c r="I7" s="15">
        <v>5.6730960682858178E-3</v>
      </c>
      <c r="J7" s="3" t="s">
        <v>21</v>
      </c>
      <c r="K7" s="81" t="s">
        <v>123</v>
      </c>
    </row>
    <row r="8" spans="1:17" x14ac:dyDescent="0.25">
      <c r="A8" s="19">
        <v>40408</v>
      </c>
      <c r="B8" s="3" t="s">
        <v>101</v>
      </c>
      <c r="C8" s="15" t="s">
        <v>120</v>
      </c>
      <c r="D8" s="8">
        <v>0.89871900000000005</v>
      </c>
      <c r="E8" s="8">
        <v>0.74267300000000003</v>
      </c>
      <c r="F8" s="8">
        <v>0.78646499999999997</v>
      </c>
      <c r="G8" s="8">
        <f>AVERAGE(D8:F8)</f>
        <v>0.80928566666666679</v>
      </c>
      <c r="H8" s="8">
        <f>AVERAGE(D8:F8)</f>
        <v>0.80928566666666679</v>
      </c>
      <c r="I8" s="15">
        <v>8.0487114803135876E-2</v>
      </c>
      <c r="J8" s="3" t="s">
        <v>21</v>
      </c>
      <c r="K8" s="81" t="s">
        <v>123</v>
      </c>
      <c r="M8" s="65"/>
      <c r="N8" s="65"/>
      <c r="O8" s="65"/>
    </row>
    <row r="9" spans="1:17" x14ac:dyDescent="0.25">
      <c r="A9" s="19">
        <v>40408</v>
      </c>
      <c r="B9" s="3" t="s">
        <v>100</v>
      </c>
      <c r="C9" s="15" t="s">
        <v>120</v>
      </c>
      <c r="D9" s="11">
        <v>-2.5699999999999998E-3</v>
      </c>
      <c r="E9" s="11">
        <v>-2.153E-3</v>
      </c>
      <c r="F9" s="11">
        <v>-5.3759999999999997E-3</v>
      </c>
      <c r="G9" s="11">
        <f>AVERAGE(D9:F9)</f>
        <v>-3.3663333333333336E-3</v>
      </c>
      <c r="H9" s="11">
        <f>AVERAGE(D9:F9)</f>
        <v>-3.3663333333333336E-3</v>
      </c>
      <c r="I9" s="15">
        <v>1.7528668897932133E-3</v>
      </c>
      <c r="J9" s="3" t="s">
        <v>21</v>
      </c>
      <c r="K9" s="81" t="s">
        <v>123</v>
      </c>
      <c r="M9" s="65"/>
      <c r="N9" s="65"/>
      <c r="O9" s="65"/>
      <c r="P9" s="65"/>
    </row>
    <row r="10" spans="1:17" x14ac:dyDescent="0.25">
      <c r="A10" s="19">
        <v>40408</v>
      </c>
      <c r="B10" s="3" t="s">
        <v>124</v>
      </c>
      <c r="C10" s="15" t="s">
        <v>120</v>
      </c>
      <c r="D10" s="11">
        <v>7.4229999999999999E-3</v>
      </c>
      <c r="E10" s="11">
        <v>1.3878E-2</v>
      </c>
      <c r="F10" s="11">
        <v>1.8355E-2</v>
      </c>
      <c r="G10" s="11">
        <f>AVERAGE(D10:F10)</f>
        <v>1.3218666666666665E-2</v>
      </c>
      <c r="H10" s="11">
        <f>AVERAGE(D10:F10)</f>
        <v>1.3218666666666665E-2</v>
      </c>
      <c r="I10" s="15">
        <v>5.4957434741200756E-3</v>
      </c>
      <c r="J10" s="3" t="s">
        <v>21</v>
      </c>
      <c r="K10" s="81" t="s">
        <v>123</v>
      </c>
      <c r="M10" s="65"/>
      <c r="N10" s="65"/>
      <c r="O10" s="65"/>
      <c r="Q10" s="5"/>
    </row>
    <row r="11" spans="1:17" x14ac:dyDescent="0.25">
      <c r="A11" s="19"/>
      <c r="B11" s="3"/>
      <c r="C11" s="15"/>
      <c r="D11" s="11"/>
      <c r="E11" s="11"/>
      <c r="F11" s="11"/>
      <c r="G11" s="11" t="s">
        <v>0</v>
      </c>
      <c r="H11" s="11" t="s">
        <v>0</v>
      </c>
      <c r="I11" s="11"/>
      <c r="J11" s="3"/>
      <c r="K11" s="81"/>
      <c r="M11" s="65"/>
      <c r="N11" s="65"/>
      <c r="O11" s="65"/>
      <c r="P11" s="65"/>
    </row>
    <row r="12" spans="1:17" x14ac:dyDescent="0.25">
      <c r="A12" s="82">
        <v>40416</v>
      </c>
      <c r="B12" s="97" t="s">
        <v>131</v>
      </c>
      <c r="C12" s="15" t="s">
        <v>120</v>
      </c>
      <c r="D12" s="90">
        <v>0.114701</v>
      </c>
      <c r="E12" s="90">
        <v>8.5164000000000004E-2</v>
      </c>
      <c r="F12" s="90">
        <v>6.0983000000000002E-2</v>
      </c>
      <c r="G12" s="11">
        <f>AVERAGE(D12:F12)</f>
        <v>8.6949333333333337E-2</v>
      </c>
      <c r="H12" s="11">
        <f>AVERAGE(D12:F12)</f>
        <v>8.6949333333333337E-2</v>
      </c>
      <c r="I12" s="11">
        <v>2.6903465247683805E-2</v>
      </c>
      <c r="J12" s="3" t="s">
        <v>21</v>
      </c>
      <c r="K12" s="81" t="s">
        <v>123</v>
      </c>
      <c r="M12" s="65"/>
      <c r="N12" s="65"/>
      <c r="O12" s="65"/>
      <c r="P12" s="65"/>
    </row>
    <row r="13" spans="1:17" x14ac:dyDescent="0.25">
      <c r="A13" s="82">
        <v>40416</v>
      </c>
      <c r="B13" s="3" t="s">
        <v>101</v>
      </c>
      <c r="C13" s="15" t="s">
        <v>120</v>
      </c>
      <c r="D13" s="91">
        <v>0.97497</v>
      </c>
      <c r="E13" s="91">
        <v>1.5198050000000001</v>
      </c>
      <c r="F13" s="91">
        <v>1.71174</v>
      </c>
      <c r="G13" s="8">
        <f>AVERAGE(D13:F13)</f>
        <v>1.4021716666666668</v>
      </c>
      <c r="H13" s="8">
        <f>AVERAGE(D13:F13)</f>
        <v>1.4021716666666668</v>
      </c>
      <c r="I13" s="8">
        <v>0.38221160246430608</v>
      </c>
      <c r="J13" s="3" t="s">
        <v>21</v>
      </c>
      <c r="K13" s="81" t="s">
        <v>123</v>
      </c>
      <c r="M13" s="65"/>
      <c r="N13" s="65"/>
      <c r="O13" s="65"/>
      <c r="P13" s="65"/>
    </row>
    <row r="14" spans="1:17" x14ac:dyDescent="0.25">
      <c r="A14" s="82">
        <v>40416</v>
      </c>
      <c r="B14" s="3" t="s">
        <v>100</v>
      </c>
      <c r="C14" s="15" t="s">
        <v>120</v>
      </c>
      <c r="D14" s="90">
        <v>4.5110000000000003E-3</v>
      </c>
      <c r="E14" s="90">
        <v>1.9859000000000002E-2</v>
      </c>
      <c r="F14" s="90">
        <v>2.3612000000000001E-2</v>
      </c>
      <c r="G14" s="11">
        <f>AVERAGE(D14:F14)</f>
        <v>1.5994000000000001E-2</v>
      </c>
      <c r="H14" s="11">
        <f>AVERAGE(D14:F14)</f>
        <v>1.5994000000000001E-2</v>
      </c>
      <c r="I14" s="11">
        <v>1.0120065167774367E-2</v>
      </c>
      <c r="J14" s="3" t="s">
        <v>21</v>
      </c>
      <c r="K14" s="81" t="s">
        <v>123</v>
      </c>
      <c r="P14" s="65"/>
    </row>
    <row r="15" spans="1:17" x14ac:dyDescent="0.25">
      <c r="A15" s="82">
        <v>40416</v>
      </c>
      <c r="B15" s="3" t="s">
        <v>124</v>
      </c>
      <c r="C15" s="15" t="s">
        <v>120</v>
      </c>
      <c r="D15" s="90">
        <v>4.3150000000000003E-3</v>
      </c>
      <c r="E15" s="90">
        <v>2.6419999999999998E-3</v>
      </c>
      <c r="F15" s="90">
        <v>6.6689999999999996E-3</v>
      </c>
      <c r="G15" s="11">
        <f>AVERAGE(D15:F15)</f>
        <v>4.542E-3</v>
      </c>
      <c r="H15" s="11">
        <f>AVERAGE(D15:F15)</f>
        <v>4.542E-3</v>
      </c>
      <c r="I15" s="11">
        <v>2.0230741459472015E-3</v>
      </c>
      <c r="J15" s="3" t="s">
        <v>21</v>
      </c>
      <c r="K15" s="81" t="s">
        <v>123</v>
      </c>
      <c r="P15" s="65"/>
    </row>
    <row r="16" spans="1:17" x14ac:dyDescent="0.25">
      <c r="A16" s="19"/>
      <c r="B16" s="3"/>
      <c r="C16" s="15"/>
      <c r="D16" s="90"/>
      <c r="E16" s="90"/>
      <c r="F16" s="90"/>
      <c r="G16" s="119"/>
      <c r="H16" s="119"/>
      <c r="I16" s="11"/>
      <c r="J16" s="3"/>
      <c r="K16" s="81"/>
    </row>
    <row r="17" spans="1:11" x14ac:dyDescent="0.25">
      <c r="A17" s="19">
        <v>40428</v>
      </c>
      <c r="B17" s="97" t="s">
        <v>131</v>
      </c>
      <c r="C17" s="15" t="s">
        <v>120</v>
      </c>
      <c r="D17" s="90">
        <v>5.9719000000000001E-2</v>
      </c>
      <c r="E17" s="90">
        <v>1.8415999999999998E-2</v>
      </c>
      <c r="F17" s="90">
        <v>3.8921999999999998E-2</v>
      </c>
      <c r="G17" s="121">
        <f>AVERAGE(D17:F17)</f>
        <v>3.9018999999999998E-2</v>
      </c>
      <c r="H17" s="11">
        <f>AVERAGE(D17:F17)</f>
        <v>3.9018999999999998E-2</v>
      </c>
      <c r="I17" s="11">
        <v>2.0651670852500043E-2</v>
      </c>
      <c r="J17" s="3" t="s">
        <v>21</v>
      </c>
      <c r="K17" s="81" t="s">
        <v>123</v>
      </c>
    </row>
    <row r="18" spans="1:11" x14ac:dyDescent="0.25">
      <c r="A18" s="19">
        <v>40428</v>
      </c>
      <c r="B18" s="3" t="s">
        <v>101</v>
      </c>
      <c r="C18" s="15" t="s">
        <v>120</v>
      </c>
      <c r="D18" s="91">
        <v>1.494645</v>
      </c>
      <c r="E18" s="91">
        <v>1.974707</v>
      </c>
      <c r="F18" s="91">
        <v>1.9990079999999999</v>
      </c>
      <c r="G18" s="8">
        <f>AVERAGE(D18:F18)</f>
        <v>1.8227866666666666</v>
      </c>
      <c r="H18" s="8">
        <f>AVERAGE(D18:F18)</f>
        <v>1.8227866666666666</v>
      </c>
      <c r="I18" s="8">
        <v>0.28443865718698175</v>
      </c>
      <c r="J18" s="3" t="s">
        <v>21</v>
      </c>
      <c r="K18" s="81" t="s">
        <v>123</v>
      </c>
    </row>
    <row r="19" spans="1:11" x14ac:dyDescent="0.25">
      <c r="A19" s="19">
        <v>40428</v>
      </c>
      <c r="B19" s="3" t="s">
        <v>100</v>
      </c>
      <c r="C19" s="15" t="s">
        <v>120</v>
      </c>
      <c r="D19" s="90">
        <v>2.3709999999999998E-3</v>
      </c>
      <c r="E19" s="90">
        <v>2.4747000000000002E-2</v>
      </c>
      <c r="F19" s="90">
        <v>3.0785E-2</v>
      </c>
      <c r="G19" s="11">
        <f>AVERAGE(D19:F19)</f>
        <v>1.9301000000000002E-2</v>
      </c>
      <c r="H19" s="11">
        <f>AVERAGE(D19:F19)</f>
        <v>1.9301000000000002E-2</v>
      </c>
      <c r="I19" s="11">
        <v>1.4969403328122338E-2</v>
      </c>
      <c r="J19" s="3" t="s">
        <v>21</v>
      </c>
      <c r="K19" s="81" t="s">
        <v>123</v>
      </c>
    </row>
    <row r="20" spans="1:11" x14ac:dyDescent="0.25">
      <c r="A20" s="19">
        <v>40428</v>
      </c>
      <c r="B20" s="3" t="s">
        <v>124</v>
      </c>
      <c r="C20" s="15" t="s">
        <v>120</v>
      </c>
      <c r="D20" s="90">
        <v>1.7565000000000001E-2</v>
      </c>
      <c r="E20" s="90">
        <v>1.6945000000000002E-2</v>
      </c>
      <c r="F20" s="90">
        <v>1.9498000000000001E-2</v>
      </c>
      <c r="G20" s="11">
        <f>AVERAGE(D20:F20)</f>
        <v>1.8002666666666667E-2</v>
      </c>
      <c r="H20" s="11">
        <f>AVERAGE(D20:F20)</f>
        <v>1.8002666666666667E-2</v>
      </c>
      <c r="I20" s="11">
        <v>1.331584144293305E-3</v>
      </c>
      <c r="J20" s="3" t="s">
        <v>21</v>
      </c>
      <c r="K20" s="81" t="s">
        <v>123</v>
      </c>
    </row>
    <row r="21" spans="1:11" x14ac:dyDescent="0.25">
      <c r="A21" s="19"/>
      <c r="B21" s="3"/>
      <c r="C21" s="15"/>
      <c r="D21" s="90"/>
      <c r="E21" s="90"/>
      <c r="F21" s="90"/>
      <c r="G21" s="11"/>
      <c r="H21" s="11"/>
      <c r="I21" s="11"/>
      <c r="J21" s="3"/>
      <c r="K21" s="81"/>
    </row>
    <row r="22" spans="1:11" x14ac:dyDescent="0.25">
      <c r="A22" s="19">
        <v>40431</v>
      </c>
      <c r="B22" s="97" t="s">
        <v>131</v>
      </c>
      <c r="C22" s="15" t="s">
        <v>120</v>
      </c>
      <c r="D22" s="90">
        <v>2.9080000000000002E-2</v>
      </c>
      <c r="E22" s="90">
        <v>4.1718999999999999E-2</v>
      </c>
      <c r="F22" s="90">
        <v>-2.068E-3</v>
      </c>
      <c r="G22" s="121">
        <f>AVERAGE(D22:F22)</f>
        <v>2.2910333333333335E-2</v>
      </c>
      <c r="H22" s="11">
        <f>AVERAGE(D22:F22)</f>
        <v>2.2910333333333335E-2</v>
      </c>
      <c r="I22" s="11">
        <v>2.2536058491522726E-2</v>
      </c>
      <c r="J22" s="3" t="s">
        <v>21</v>
      </c>
      <c r="K22" s="81" t="s">
        <v>123</v>
      </c>
    </row>
    <row r="23" spans="1:11" x14ac:dyDescent="0.25">
      <c r="A23" s="19">
        <v>40431</v>
      </c>
      <c r="B23" s="3" t="s">
        <v>101</v>
      </c>
      <c r="C23" s="15" t="s">
        <v>120</v>
      </c>
      <c r="D23" s="91">
        <v>0.484323</v>
      </c>
      <c r="E23" s="91">
        <v>0.62760300000000002</v>
      </c>
      <c r="F23" s="91">
        <v>0.83785399999999999</v>
      </c>
      <c r="G23" s="8">
        <f>AVERAGE(D23:F23)</f>
        <v>0.64992666666666665</v>
      </c>
      <c r="H23" s="8">
        <f>AVERAGE(D23:F23)</f>
        <v>0.64992666666666665</v>
      </c>
      <c r="I23" s="8">
        <v>0.17781957586366379</v>
      </c>
      <c r="J23" s="3" t="s">
        <v>21</v>
      </c>
      <c r="K23" s="81" t="s">
        <v>123</v>
      </c>
    </row>
    <row r="24" spans="1:11" x14ac:dyDescent="0.25">
      <c r="A24" s="19">
        <v>40431</v>
      </c>
      <c r="B24" s="3" t="s">
        <v>100</v>
      </c>
      <c r="C24" s="15" t="s">
        <v>120</v>
      </c>
      <c r="D24" s="90">
        <v>1.0669E-2</v>
      </c>
      <c r="E24" s="90">
        <v>1.7552999999999999E-2</v>
      </c>
      <c r="F24" s="125">
        <v>2.2383E-2</v>
      </c>
      <c r="G24" s="11">
        <f>AVERAGE(D24:F24)</f>
        <v>1.6868333333333332E-2</v>
      </c>
      <c r="H24" s="11">
        <f>AVERAGE(D24:F24)</f>
        <v>1.6868333333333332E-2</v>
      </c>
      <c r="I24" s="11">
        <v>5.8869368378922961E-3</v>
      </c>
      <c r="J24" s="3" t="s">
        <v>21</v>
      </c>
      <c r="K24" s="81" t="s">
        <v>123</v>
      </c>
    </row>
    <row r="25" spans="1:11" x14ac:dyDescent="0.25">
      <c r="A25" s="19">
        <v>40431</v>
      </c>
      <c r="B25" s="3" t="s">
        <v>124</v>
      </c>
      <c r="C25" s="15" t="s">
        <v>120</v>
      </c>
      <c r="D25" s="90">
        <v>4.7609999999999996E-3</v>
      </c>
      <c r="E25" s="90">
        <v>6.7530000000000003E-3</v>
      </c>
      <c r="F25" s="90">
        <v>4.0949999999999997E-3</v>
      </c>
      <c r="G25" s="11">
        <f>AVERAGE(D25:F25)</f>
        <v>5.2030000000000002E-3</v>
      </c>
      <c r="H25" s="11">
        <f>AVERAGE(D25:F25)</f>
        <v>5.2030000000000002E-3</v>
      </c>
      <c r="I25" s="11">
        <v>1.3830271147016609E-3</v>
      </c>
      <c r="J25" s="3" t="s">
        <v>21</v>
      </c>
      <c r="K25" s="81" t="s">
        <v>123</v>
      </c>
    </row>
    <row r="26" spans="1:11" x14ac:dyDescent="0.25">
      <c r="A26" s="19"/>
      <c r="B26" s="3"/>
      <c r="C26" s="15"/>
      <c r="D26" s="90"/>
      <c r="E26" s="90"/>
      <c r="F26" s="90"/>
      <c r="G26" s="11"/>
      <c r="H26" s="11"/>
      <c r="I26" s="11"/>
      <c r="J26" s="3"/>
      <c r="K26" s="81"/>
    </row>
    <row r="27" spans="1:11" x14ac:dyDescent="0.25">
      <c r="A27" s="82">
        <v>40450</v>
      </c>
      <c r="B27" s="97" t="s">
        <v>131</v>
      </c>
      <c r="C27" s="15" t="s">
        <v>120</v>
      </c>
      <c r="D27" s="90">
        <v>1.0852000000000001E-2</v>
      </c>
      <c r="E27" s="90">
        <v>4.7364000000000003E-2</v>
      </c>
      <c r="F27" s="90">
        <v>-2.3477999999999999E-2</v>
      </c>
      <c r="G27" s="121">
        <f>AVERAGE(D27:F27)</f>
        <v>1.1579333333333336E-2</v>
      </c>
      <c r="H27" s="11">
        <f>AVERAGE(D27:F27)</f>
        <v>1.1579333333333336E-2</v>
      </c>
      <c r="I27" s="11">
        <v>3.5426600194392539E-2</v>
      </c>
      <c r="J27" s="3" t="s">
        <v>21</v>
      </c>
      <c r="K27" s="81" t="s">
        <v>123</v>
      </c>
    </row>
    <row r="28" spans="1:11" x14ac:dyDescent="0.25">
      <c r="A28" s="82">
        <v>40450</v>
      </c>
      <c r="B28" s="3" t="s">
        <v>101</v>
      </c>
      <c r="C28" s="15" t="s">
        <v>120</v>
      </c>
      <c r="D28" s="90">
        <v>-7.4775999999999995E-2</v>
      </c>
      <c r="E28" s="90">
        <v>-3.5213000000000001E-2</v>
      </c>
      <c r="F28" s="90">
        <v>7.2262999999999994E-2</v>
      </c>
      <c r="G28" s="11">
        <f>AVERAGE(D28:F28)</f>
        <v>-1.2575333333333336E-2</v>
      </c>
      <c r="H28" s="11">
        <f>AVERAGE(D28:F28)</f>
        <v>-1.2575333333333336E-2</v>
      </c>
      <c r="I28" s="11">
        <v>7.6088532935872352E-2</v>
      </c>
      <c r="J28" s="3" t="s">
        <v>21</v>
      </c>
      <c r="K28" s="81" t="s">
        <v>123</v>
      </c>
    </row>
    <row r="29" spans="1:11" x14ac:dyDescent="0.25">
      <c r="A29" s="82">
        <v>40450</v>
      </c>
      <c r="B29" s="3" t="s">
        <v>100</v>
      </c>
      <c r="C29" s="15" t="s">
        <v>120</v>
      </c>
      <c r="D29" s="90">
        <v>5.6490000000000004E-3</v>
      </c>
      <c r="E29" s="90">
        <v>-1.1534000000000001E-2</v>
      </c>
      <c r="F29" s="90">
        <v>-7.1840000000000003E-3</v>
      </c>
      <c r="G29" s="11">
        <f>AVERAGE(D29:F29)</f>
        <v>-4.3563333333333336E-3</v>
      </c>
      <c r="H29" s="11">
        <f>AVERAGE(D29:F29)</f>
        <v>-4.3563333333333336E-3</v>
      </c>
      <c r="I29" s="11">
        <v>8.9336804472363654E-3</v>
      </c>
      <c r="J29" s="3" t="s">
        <v>21</v>
      </c>
      <c r="K29" s="81" t="s">
        <v>123</v>
      </c>
    </row>
    <row r="30" spans="1:11" x14ac:dyDescent="0.25">
      <c r="A30" s="82">
        <v>40450</v>
      </c>
      <c r="B30" s="3" t="s">
        <v>124</v>
      </c>
      <c r="C30" s="15" t="s">
        <v>120</v>
      </c>
      <c r="D30" s="90">
        <v>-1.0274E-2</v>
      </c>
      <c r="E30" s="90">
        <v>-3.124E-3</v>
      </c>
      <c r="F30" s="90">
        <v>-9.2250000000000006E-3</v>
      </c>
      <c r="G30" s="11">
        <f>AVERAGE(D30:F30)</f>
        <v>-7.541E-3</v>
      </c>
      <c r="H30" s="11">
        <f>AVERAGE(D30:F30)</f>
        <v>-7.541E-3</v>
      </c>
      <c r="I30" s="11">
        <v>3.8610253819419552E-3</v>
      </c>
      <c r="J30" s="3" t="s">
        <v>21</v>
      </c>
      <c r="K30" s="81" t="s">
        <v>123</v>
      </c>
    </row>
    <row r="31" spans="1:11" x14ac:dyDescent="0.25">
      <c r="A31" s="19"/>
      <c r="B31" s="3"/>
      <c r="C31" s="15"/>
      <c r="D31" s="90"/>
      <c r="E31" s="90"/>
      <c r="F31" s="90"/>
      <c r="G31" s="11"/>
      <c r="H31" s="11"/>
      <c r="I31" s="11"/>
      <c r="J31" s="3"/>
      <c r="K31" s="81"/>
    </row>
    <row r="32" spans="1:11" x14ac:dyDescent="0.25">
      <c r="A32" s="82">
        <v>40456</v>
      </c>
      <c r="B32" s="97" t="s">
        <v>131</v>
      </c>
      <c r="C32" s="15" t="s">
        <v>120</v>
      </c>
      <c r="D32" s="90">
        <v>3.1165000000000002E-2</v>
      </c>
      <c r="E32" s="90">
        <v>9.4660000000000005E-3</v>
      </c>
      <c r="F32" s="90">
        <v>1.5E-5</v>
      </c>
      <c r="G32" s="121">
        <f>AVERAGE(D32:F32)</f>
        <v>1.3548666666666667E-2</v>
      </c>
      <c r="H32" s="11">
        <f>AVERAGE(D32:F32)</f>
        <v>1.3548666666666667E-2</v>
      </c>
      <c r="I32" s="11">
        <v>1.5971278919777631E-2</v>
      </c>
      <c r="J32" s="3" t="s">
        <v>21</v>
      </c>
      <c r="K32" s="81" t="s">
        <v>123</v>
      </c>
    </row>
    <row r="33" spans="1:11" x14ac:dyDescent="0.25">
      <c r="A33" s="82">
        <v>40456</v>
      </c>
      <c r="B33" s="3" t="s">
        <v>101</v>
      </c>
      <c r="C33" s="15" t="s">
        <v>120</v>
      </c>
      <c r="D33" s="91">
        <v>0.49442199999999997</v>
      </c>
      <c r="E33" s="91">
        <v>0.35241800000000001</v>
      </c>
      <c r="F33" s="91">
        <v>0.454598</v>
      </c>
      <c r="G33" s="8">
        <f>AVERAGE(D33:F33)</f>
        <v>0.43381266666666668</v>
      </c>
      <c r="H33" s="8">
        <f>AVERAGE(D33:F33)</f>
        <v>0.43381266666666668</v>
      </c>
      <c r="I33" s="11">
        <v>7.3248252984854823E-2</v>
      </c>
      <c r="J33" s="3" t="s">
        <v>21</v>
      </c>
      <c r="K33" s="81" t="s">
        <v>123</v>
      </c>
    </row>
    <row r="34" spans="1:11" x14ac:dyDescent="0.25">
      <c r="A34" s="82">
        <v>40456</v>
      </c>
      <c r="B34" s="3" t="s">
        <v>100</v>
      </c>
      <c r="C34" s="15" t="s">
        <v>120</v>
      </c>
      <c r="D34" s="90">
        <v>1.802E-3</v>
      </c>
      <c r="E34" s="90">
        <v>8.5700000000000001E-4</v>
      </c>
      <c r="F34" s="90">
        <v>7.182E-3</v>
      </c>
      <c r="G34" s="11">
        <f>AVERAGE(D34:F34)</f>
        <v>3.280333333333333E-3</v>
      </c>
      <c r="H34" s="11">
        <f>AVERAGE(D34:F34)</f>
        <v>3.280333333333333E-3</v>
      </c>
      <c r="I34" s="11">
        <v>3.4118189186024125E-3</v>
      </c>
      <c r="J34" s="3" t="s">
        <v>21</v>
      </c>
      <c r="K34" s="81" t="s">
        <v>123</v>
      </c>
    </row>
    <row r="35" spans="1:11" x14ac:dyDescent="0.25">
      <c r="A35" s="82">
        <v>40456</v>
      </c>
      <c r="B35" s="3" t="s">
        <v>124</v>
      </c>
      <c r="C35" s="15" t="s">
        <v>120</v>
      </c>
      <c r="D35" s="90">
        <v>-1.673E-3</v>
      </c>
      <c r="E35" s="90">
        <v>-5.2339999999999999E-3</v>
      </c>
      <c r="F35" s="90">
        <v>-6.3870000000000003E-3</v>
      </c>
      <c r="G35" s="11">
        <f>AVERAGE(D35:F35)</f>
        <v>-4.4313333333333331E-3</v>
      </c>
      <c r="H35" s="11">
        <f>AVERAGE(D35:F35)</f>
        <v>-4.4313333333333331E-3</v>
      </c>
      <c r="I35" s="11">
        <v>2.4573673582379443E-3</v>
      </c>
      <c r="J35" s="3" t="s">
        <v>21</v>
      </c>
      <c r="K35" s="81" t="s">
        <v>123</v>
      </c>
    </row>
    <row r="36" spans="1:11" x14ac:dyDescent="0.25">
      <c r="A36" s="20"/>
      <c r="B36" s="16"/>
      <c r="C36" s="16"/>
      <c r="D36" s="21"/>
      <c r="E36" s="21"/>
      <c r="F36" s="21"/>
      <c r="G36" s="23"/>
      <c r="H36" s="25"/>
      <c r="I36" s="4"/>
      <c r="J36" s="16"/>
      <c r="K36" s="16"/>
    </row>
    <row r="38" spans="1:11" ht="25.5" customHeight="1" x14ac:dyDescent="0.25">
      <c r="A38" s="161" t="s">
        <v>572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</row>
    <row r="39" spans="1:11" ht="6" customHeight="1" x14ac:dyDescent="0.25"/>
    <row r="40" spans="1:11" ht="26.25" customHeight="1" x14ac:dyDescent="0.25">
      <c r="A40" s="162" t="s">
        <v>573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</row>
  </sheetData>
  <mergeCells count="3">
    <mergeCell ref="A1:K1"/>
    <mergeCell ref="A38:K38"/>
    <mergeCell ref="A40:K40"/>
  </mergeCells>
  <phoneticPr fontId="35" type="noConversion"/>
  <pageMargins left="0.43" right="0.32" top="0.4" bottom="0.31" header="0.22" footer="0.31"/>
  <pageSetup firstPageNumber="63" orientation="landscape" useFirstPageNumber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A2" sqref="A2"/>
    </sheetView>
  </sheetViews>
  <sheetFormatPr defaultRowHeight="12.5" x14ac:dyDescent="0.25"/>
  <cols>
    <col min="1" max="1" width="9" customWidth="1"/>
    <col min="2" max="2" width="4.81640625" customWidth="1"/>
    <col min="3" max="3" width="6.7265625" customWidth="1"/>
    <col min="4" max="5" width="7.7265625" customWidth="1"/>
    <col min="6" max="6" width="9.81640625" customWidth="1"/>
    <col min="7" max="7" width="9" customWidth="1"/>
    <col min="8" max="8" width="8.81640625" customWidth="1"/>
    <col min="9" max="9" width="7.7265625" customWidth="1"/>
    <col min="10" max="10" width="6" customWidth="1"/>
    <col min="11" max="11" width="9.54296875" customWidth="1"/>
    <col min="13" max="13" width="10.1796875" bestFit="1" customWidth="1"/>
    <col min="14" max="16" width="10.1796875" customWidth="1"/>
    <col min="17" max="17" width="16.453125" customWidth="1"/>
    <col min="18" max="18" width="19.7265625" customWidth="1"/>
  </cols>
  <sheetData>
    <row r="1" spans="1:17" ht="33" customHeight="1" x14ac:dyDescent="0.35">
      <c r="A1" s="160" t="s">
        <v>626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7" ht="15.5" x14ac:dyDescent="0.35">
      <c r="A2" s="2"/>
      <c r="C2" s="2"/>
      <c r="D2" s="2"/>
      <c r="E2" s="2"/>
      <c r="F2" s="2"/>
      <c r="G2" s="2"/>
    </row>
    <row r="3" spans="1:17" x14ac:dyDescent="0.25">
      <c r="H3" s="3" t="s">
        <v>7</v>
      </c>
      <c r="Q3" s="5"/>
    </row>
    <row r="4" spans="1:17" x14ac:dyDescent="0.25">
      <c r="A4" s="3"/>
      <c r="B4" s="3"/>
      <c r="C4" s="3"/>
      <c r="D4" s="3" t="s">
        <v>134</v>
      </c>
      <c r="E4" s="3" t="s">
        <v>135</v>
      </c>
      <c r="F4" s="3" t="s">
        <v>136</v>
      </c>
      <c r="G4" s="3" t="s">
        <v>7</v>
      </c>
      <c r="H4" s="3" t="s">
        <v>99</v>
      </c>
      <c r="I4" s="3" t="s">
        <v>4</v>
      </c>
      <c r="K4" s="3" t="s">
        <v>8</v>
      </c>
    </row>
    <row r="5" spans="1:17" ht="14.5" x14ac:dyDescent="0.25">
      <c r="A5" s="3" t="s">
        <v>18</v>
      </c>
      <c r="B5" s="3" t="s">
        <v>9</v>
      </c>
      <c r="C5" s="3" t="s">
        <v>10</v>
      </c>
      <c r="D5" s="3" t="s">
        <v>12</v>
      </c>
      <c r="E5" s="3" t="s">
        <v>12</v>
      </c>
      <c r="F5" s="3" t="s">
        <v>12</v>
      </c>
      <c r="G5" s="3" t="s">
        <v>19</v>
      </c>
      <c r="H5" s="3" t="s">
        <v>6</v>
      </c>
      <c r="I5" s="3" t="s">
        <v>6</v>
      </c>
      <c r="J5" s="3" t="s">
        <v>16</v>
      </c>
      <c r="K5" s="3" t="s">
        <v>15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7" x14ac:dyDescent="0.25">
      <c r="M7" s="65"/>
      <c r="N7" s="65"/>
      <c r="O7" s="65"/>
    </row>
    <row r="8" spans="1:17" x14ac:dyDescent="0.25">
      <c r="A8" s="19">
        <v>40465</v>
      </c>
      <c r="B8" s="97" t="s">
        <v>131</v>
      </c>
      <c r="C8" s="15" t="s">
        <v>120</v>
      </c>
      <c r="D8" s="11">
        <v>3.8407999999999998E-2</v>
      </c>
      <c r="E8" s="11">
        <v>4.9398999999999998E-2</v>
      </c>
      <c r="F8" s="11">
        <v>1.6746E-2</v>
      </c>
      <c r="G8" s="11">
        <f>AVERAGE(D8:F8)</f>
        <v>3.4851E-2</v>
      </c>
      <c r="H8" s="11">
        <f>AVERAGE(D8:F8)</f>
        <v>3.4851E-2</v>
      </c>
      <c r="I8" s="15">
        <v>1.6614565567597602E-2</v>
      </c>
      <c r="J8" s="3" t="s">
        <v>21</v>
      </c>
      <c r="K8" s="81" t="s">
        <v>123</v>
      </c>
    </row>
    <row r="9" spans="1:17" x14ac:dyDescent="0.25">
      <c r="A9" s="19">
        <v>40465</v>
      </c>
      <c r="B9" s="3" t="s">
        <v>101</v>
      </c>
      <c r="C9" s="15" t="s">
        <v>120</v>
      </c>
      <c r="D9" s="11">
        <v>-2.0535000000000001E-2</v>
      </c>
      <c r="E9" s="11">
        <v>-1.2499E-2</v>
      </c>
      <c r="F9" s="11">
        <v>-8.1796999999999995E-2</v>
      </c>
      <c r="G9" s="11">
        <f>AVERAGE(D9:F9)</f>
        <v>-3.8276999999999999E-2</v>
      </c>
      <c r="H9" s="11">
        <f>AVERAGE(D9:F9)</f>
        <v>-3.8276999999999999E-2</v>
      </c>
      <c r="I9" s="15">
        <v>3.7902996240402949E-2</v>
      </c>
      <c r="J9" s="3" t="s">
        <v>21</v>
      </c>
      <c r="K9" s="81" t="s">
        <v>123</v>
      </c>
      <c r="M9" s="65"/>
      <c r="N9" s="65"/>
      <c r="O9" s="65"/>
    </row>
    <row r="10" spans="1:17" x14ac:dyDescent="0.25">
      <c r="A10" s="19">
        <v>40465</v>
      </c>
      <c r="B10" s="3" t="s">
        <v>100</v>
      </c>
      <c r="C10" s="15" t="s">
        <v>120</v>
      </c>
      <c r="D10" s="11">
        <v>5.3790000000000001E-3</v>
      </c>
      <c r="E10" s="11">
        <v>-4.4060000000000002E-3</v>
      </c>
      <c r="F10" s="11">
        <v>4.4710000000000001E-3</v>
      </c>
      <c r="G10" s="11">
        <f>AVERAGE(D10:F10)</f>
        <v>1.8146666666666667E-3</v>
      </c>
      <c r="H10" s="11">
        <f>AVERAGE(D10:F10)</f>
        <v>1.8146666666666667E-3</v>
      </c>
      <c r="I10" s="15">
        <v>5.4063514807431209E-3</v>
      </c>
      <c r="J10" s="3" t="s">
        <v>21</v>
      </c>
      <c r="K10" s="81" t="s">
        <v>123</v>
      </c>
      <c r="M10" s="65"/>
      <c r="N10" s="65"/>
      <c r="O10" s="65"/>
      <c r="P10" s="65"/>
    </row>
    <row r="11" spans="1:17" x14ac:dyDescent="0.25">
      <c r="A11" s="19">
        <v>40465</v>
      </c>
      <c r="B11" s="3" t="s">
        <v>124</v>
      </c>
      <c r="C11" s="15" t="s">
        <v>120</v>
      </c>
      <c r="D11" s="11">
        <v>-1.1379999999999999E-3</v>
      </c>
      <c r="E11" s="11">
        <v>1.82E-3</v>
      </c>
      <c r="F11" s="11">
        <v>4.5599999999999998E-3</v>
      </c>
      <c r="G11" s="11">
        <f>AVERAGE(D11:F11)</f>
        <v>1.7473333333333334E-3</v>
      </c>
      <c r="H11" s="11">
        <f>AVERAGE(D11:F11)</f>
        <v>1.7473333333333334E-3</v>
      </c>
      <c r="I11" s="15">
        <v>2.8496949544351818E-3</v>
      </c>
      <c r="J11" s="3" t="s">
        <v>21</v>
      </c>
      <c r="K11" s="81" t="s">
        <v>123</v>
      </c>
      <c r="M11" s="65"/>
      <c r="N11" s="65"/>
      <c r="O11" s="65"/>
      <c r="Q11" s="5"/>
    </row>
    <row r="12" spans="1:17" x14ac:dyDescent="0.25">
      <c r="A12" s="20"/>
      <c r="B12" s="16"/>
      <c r="C12" s="16"/>
      <c r="D12" s="21"/>
      <c r="E12" s="21"/>
      <c r="F12" s="21"/>
      <c r="G12" s="23"/>
      <c r="H12" s="25"/>
      <c r="I12" s="4"/>
      <c r="J12" s="16"/>
      <c r="K12" s="16"/>
    </row>
    <row r="14" spans="1:17" ht="14.5" x14ac:dyDescent="0.25">
      <c r="A14" s="13" t="s">
        <v>20</v>
      </c>
    </row>
    <row r="15" spans="1:17" ht="14.5" x14ac:dyDescent="0.25">
      <c r="A15" s="13" t="s">
        <v>139</v>
      </c>
    </row>
    <row r="16" spans="1:17" ht="14.5" x14ac:dyDescent="0.25">
      <c r="A16" s="13" t="s">
        <v>0</v>
      </c>
    </row>
  </sheetData>
  <mergeCells count="1">
    <mergeCell ref="A1:K1"/>
  </mergeCells>
  <phoneticPr fontId="35" type="noConversion"/>
  <pageMargins left="0.43" right="0.32" top="0.4" bottom="0.31" header="0.22" footer="0.31"/>
  <pageSetup firstPageNumber="64" orientation="landscape" useFirstPageNumber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A2" sqref="A2"/>
    </sheetView>
  </sheetViews>
  <sheetFormatPr defaultRowHeight="12.5" x14ac:dyDescent="0.25"/>
  <cols>
    <col min="2" max="2" width="5.7265625" customWidth="1"/>
    <col min="3" max="3" width="11.453125" customWidth="1"/>
    <col min="4" max="4" width="7.81640625" customWidth="1"/>
    <col min="6" max="6" width="11.453125" customWidth="1"/>
    <col min="7" max="7" width="10.54296875" customWidth="1"/>
    <col min="8" max="8" width="9.54296875" bestFit="1" customWidth="1"/>
    <col min="9" max="9" width="10.81640625" customWidth="1"/>
    <col min="10" max="10" width="7.453125" customWidth="1"/>
    <col min="11" max="11" width="8.453125" customWidth="1"/>
    <col min="12" max="12" width="7.1796875" customWidth="1"/>
    <col min="13" max="13" width="9.26953125" customWidth="1"/>
    <col min="14" max="14" width="6.54296875" customWidth="1"/>
  </cols>
  <sheetData>
    <row r="1" spans="1:23" ht="15.5" x14ac:dyDescent="0.35">
      <c r="A1" s="2" t="s">
        <v>628</v>
      </c>
      <c r="S1" s="5"/>
      <c r="T1" s="5"/>
      <c r="U1" s="5"/>
    </row>
    <row r="2" spans="1:23" ht="12.75" customHeight="1" x14ac:dyDescent="0.35">
      <c r="A2" s="2"/>
      <c r="S2" s="5"/>
      <c r="T2" s="5"/>
      <c r="U2" s="5"/>
    </row>
    <row r="3" spans="1:23" ht="12.75" customHeight="1" x14ac:dyDescent="0.25">
      <c r="F3" s="3" t="s">
        <v>28</v>
      </c>
      <c r="K3" t="s">
        <v>0</v>
      </c>
      <c r="L3" t="s">
        <v>0</v>
      </c>
      <c r="S3" s="5"/>
      <c r="T3" s="5"/>
      <c r="U3" s="5"/>
    </row>
    <row r="4" spans="1:23" ht="12.75" customHeight="1" x14ac:dyDescent="0.25">
      <c r="A4" s="16" t="s">
        <v>18</v>
      </c>
      <c r="B4" s="16" t="s">
        <v>9</v>
      </c>
      <c r="C4" s="16" t="s">
        <v>10</v>
      </c>
      <c r="D4" s="16" t="s">
        <v>26</v>
      </c>
      <c r="E4" s="16" t="s">
        <v>23</v>
      </c>
      <c r="F4" s="16" t="s">
        <v>22</v>
      </c>
      <c r="G4" s="16" t="s">
        <v>104</v>
      </c>
      <c r="H4" s="16" t="s">
        <v>105</v>
      </c>
      <c r="I4" s="16" t="s">
        <v>106</v>
      </c>
      <c r="J4" s="16" t="s">
        <v>14</v>
      </c>
      <c r="K4" s="16" t="s">
        <v>24</v>
      </c>
      <c r="L4" s="16" t="s">
        <v>16</v>
      </c>
      <c r="M4" s="16" t="s">
        <v>25</v>
      </c>
      <c r="N4" s="16" t="s">
        <v>11</v>
      </c>
      <c r="S4" s="5"/>
      <c r="T4" s="5"/>
      <c r="U4" s="5"/>
    </row>
    <row r="5" spans="1:23" ht="12.7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S5" s="5"/>
      <c r="T5" s="5"/>
      <c r="U5" s="5"/>
    </row>
    <row r="6" spans="1:23" ht="12.75" customHeight="1" x14ac:dyDescent="0.25">
      <c r="A6" s="19">
        <v>40381</v>
      </c>
      <c r="B6" s="101" t="s">
        <v>131</v>
      </c>
      <c r="C6" s="10" t="s">
        <v>120</v>
      </c>
      <c r="D6" s="30" t="s">
        <v>133</v>
      </c>
      <c r="E6" s="11">
        <v>1.3254610216826446E-2</v>
      </c>
      <c r="F6" s="35">
        <v>1.6221116895372425E-3</v>
      </c>
      <c r="G6" s="35">
        <v>4.8000000000000001E-2</v>
      </c>
      <c r="H6" s="66">
        <v>0.04</v>
      </c>
      <c r="I6" s="14">
        <f>3.3*H6</f>
        <v>0.13200000000000001</v>
      </c>
      <c r="J6" s="15" t="s">
        <v>54</v>
      </c>
      <c r="K6" s="15" t="s">
        <v>17</v>
      </c>
      <c r="L6" s="8" t="s">
        <v>21</v>
      </c>
      <c r="M6" s="31" t="s">
        <v>123</v>
      </c>
      <c r="N6" s="10" t="s">
        <v>6</v>
      </c>
      <c r="S6" s="5"/>
      <c r="T6" s="5"/>
      <c r="U6" s="5"/>
    </row>
    <row r="7" spans="1:23" ht="12.75" customHeight="1" x14ac:dyDescent="0.25">
      <c r="A7" s="19">
        <v>40381</v>
      </c>
      <c r="B7" s="10" t="s">
        <v>101</v>
      </c>
      <c r="C7" s="10" t="s">
        <v>120</v>
      </c>
      <c r="D7" s="30" t="s">
        <v>133</v>
      </c>
      <c r="E7" s="11">
        <v>6.5877069219873879E-2</v>
      </c>
      <c r="F7" s="35">
        <v>4.7866745631318347E-2</v>
      </c>
      <c r="G7" s="14">
        <v>0.87</v>
      </c>
      <c r="H7" s="75">
        <v>0.24</v>
      </c>
      <c r="I7" s="14">
        <f>3.3*H7</f>
        <v>0.79199999999999993</v>
      </c>
      <c r="J7" s="15" t="s">
        <v>54</v>
      </c>
      <c r="K7" s="15" t="s">
        <v>17</v>
      </c>
      <c r="L7" s="8" t="s">
        <v>21</v>
      </c>
      <c r="M7" s="31" t="s">
        <v>123</v>
      </c>
      <c r="N7" s="10" t="s">
        <v>6</v>
      </c>
      <c r="S7" s="5"/>
      <c r="T7" s="5"/>
      <c r="U7" s="5"/>
    </row>
    <row r="8" spans="1:23" ht="12.75" customHeight="1" x14ac:dyDescent="0.25">
      <c r="A8" s="19">
        <v>40381</v>
      </c>
      <c r="B8" s="10" t="s">
        <v>100</v>
      </c>
      <c r="C8" s="10" t="s">
        <v>120</v>
      </c>
      <c r="D8" s="30" t="s">
        <v>133</v>
      </c>
      <c r="E8" s="11">
        <v>6.0603213061135083E-3</v>
      </c>
      <c r="F8" s="35">
        <v>5.3859453209255679E-3</v>
      </c>
      <c r="G8" s="35">
        <v>2E-3</v>
      </c>
      <c r="H8" s="66">
        <v>2.4E-2</v>
      </c>
      <c r="I8" s="35">
        <f>3.3*H8</f>
        <v>7.9199999999999993E-2</v>
      </c>
      <c r="J8" s="15" t="s">
        <v>54</v>
      </c>
      <c r="K8" s="15" t="s">
        <v>17</v>
      </c>
      <c r="L8" s="8" t="s">
        <v>21</v>
      </c>
      <c r="M8" s="31" t="s">
        <v>123</v>
      </c>
      <c r="N8" s="10" t="s">
        <v>6</v>
      </c>
      <c r="S8" s="5"/>
      <c r="T8" s="5"/>
      <c r="U8" s="5"/>
    </row>
    <row r="9" spans="1:23" ht="12.75" customHeight="1" x14ac:dyDescent="0.25">
      <c r="A9" s="19">
        <v>40381</v>
      </c>
      <c r="B9" s="10" t="s">
        <v>124</v>
      </c>
      <c r="C9" s="10" t="s">
        <v>120</v>
      </c>
      <c r="D9" s="30" t="s">
        <v>133</v>
      </c>
      <c r="E9" s="11">
        <v>4.9639808957462114E-3</v>
      </c>
      <c r="F9" s="35">
        <v>6.7503116224363916E-3</v>
      </c>
      <c r="G9" s="35">
        <v>4.0000000000000001E-3</v>
      </c>
      <c r="H9" s="66">
        <v>2.5000000000000001E-2</v>
      </c>
      <c r="I9" s="35">
        <f>3.3*H9</f>
        <v>8.2500000000000004E-2</v>
      </c>
      <c r="J9" s="15" t="s">
        <v>54</v>
      </c>
      <c r="K9" s="15" t="s">
        <v>17</v>
      </c>
      <c r="L9" s="8" t="s">
        <v>21</v>
      </c>
      <c r="M9" s="31" t="s">
        <v>123</v>
      </c>
      <c r="N9" s="10" t="s">
        <v>6</v>
      </c>
      <c r="S9" s="5"/>
      <c r="T9" s="5"/>
      <c r="U9" s="5"/>
    </row>
    <row r="10" spans="1:23" x14ac:dyDescent="0.25">
      <c r="A10" s="19"/>
      <c r="B10" s="10"/>
      <c r="C10" s="10"/>
      <c r="D10" s="30"/>
      <c r="E10" s="11"/>
      <c r="F10" s="35"/>
      <c r="G10" s="35"/>
      <c r="H10" s="66"/>
      <c r="I10" s="14"/>
      <c r="P10" s="65"/>
      <c r="S10" s="5"/>
      <c r="T10" s="5"/>
      <c r="U10" s="5"/>
    </row>
    <row r="11" spans="1:23" x14ac:dyDescent="0.25">
      <c r="A11" s="19">
        <v>40386</v>
      </c>
      <c r="B11" s="101" t="s">
        <v>131</v>
      </c>
      <c r="C11" s="10" t="s">
        <v>120</v>
      </c>
      <c r="D11" s="30" t="s">
        <v>133</v>
      </c>
      <c r="E11" s="11">
        <v>2.4123815314608374E-2</v>
      </c>
      <c r="F11" s="35">
        <v>8.6958749607692239E-3</v>
      </c>
      <c r="G11" s="35">
        <v>4.8000000000000001E-2</v>
      </c>
      <c r="H11" s="66">
        <v>7.6999999999999999E-2</v>
      </c>
      <c r="I11" s="14">
        <f>3.3*H11</f>
        <v>0.25409999999999999</v>
      </c>
      <c r="J11" s="15" t="s">
        <v>54</v>
      </c>
      <c r="K11" s="15" t="s">
        <v>17</v>
      </c>
      <c r="L11" s="8" t="s">
        <v>21</v>
      </c>
      <c r="M11" s="31" t="s">
        <v>123</v>
      </c>
      <c r="N11" s="10" t="s">
        <v>6</v>
      </c>
      <c r="Q11" s="65"/>
      <c r="S11" s="12"/>
    </row>
    <row r="12" spans="1:23" x14ac:dyDescent="0.25">
      <c r="A12" s="19">
        <v>40386</v>
      </c>
      <c r="B12" s="10" t="s">
        <v>101</v>
      </c>
      <c r="C12" s="10" t="s">
        <v>120</v>
      </c>
      <c r="D12" s="30" t="s">
        <v>133</v>
      </c>
      <c r="E12" s="8">
        <v>0.23734621448915832</v>
      </c>
      <c r="F12" s="35">
        <v>7.7523930782695274E-2</v>
      </c>
      <c r="G12" s="14">
        <v>0.87</v>
      </c>
      <c r="H12" s="75">
        <v>0.75</v>
      </c>
      <c r="I12" s="14">
        <f>3.3*H12</f>
        <v>2.4749999999999996</v>
      </c>
      <c r="J12" s="15" t="s">
        <v>54</v>
      </c>
      <c r="K12" s="15" t="s">
        <v>17</v>
      </c>
      <c r="L12" s="8" t="s">
        <v>21</v>
      </c>
      <c r="M12" s="31" t="s">
        <v>123</v>
      </c>
      <c r="N12" s="10" t="s">
        <v>6</v>
      </c>
      <c r="Q12" s="65"/>
      <c r="S12" s="3"/>
      <c r="T12" s="3"/>
      <c r="U12" s="3"/>
      <c r="V12" s="3"/>
      <c r="W12" s="3"/>
    </row>
    <row r="13" spans="1:23" x14ac:dyDescent="0.25">
      <c r="A13" s="19">
        <v>40386</v>
      </c>
      <c r="B13" s="10" t="s">
        <v>100</v>
      </c>
      <c r="C13" s="10" t="s">
        <v>120</v>
      </c>
      <c r="D13" s="30" t="s">
        <v>133</v>
      </c>
      <c r="E13" s="11">
        <v>3.7605951656619462E-3</v>
      </c>
      <c r="F13" s="35">
        <v>1.9509765076323475E-3</v>
      </c>
      <c r="G13" s="35">
        <v>2E-3</v>
      </c>
      <c r="H13" s="66">
        <v>1.2999999999999999E-2</v>
      </c>
      <c r="I13" s="35">
        <f>3.3*H13</f>
        <v>4.2899999999999994E-2</v>
      </c>
      <c r="J13" s="15" t="s">
        <v>54</v>
      </c>
      <c r="K13" s="15" t="s">
        <v>17</v>
      </c>
      <c r="L13" s="8" t="s">
        <v>21</v>
      </c>
      <c r="M13" s="31" t="s">
        <v>123</v>
      </c>
      <c r="N13" s="10" t="s">
        <v>6</v>
      </c>
      <c r="Q13" s="65"/>
      <c r="R13" s="3"/>
      <c r="S13" s="5"/>
      <c r="T13" s="5"/>
      <c r="U13" s="5"/>
    </row>
    <row r="14" spans="1:23" x14ac:dyDescent="0.25">
      <c r="A14" s="19">
        <v>40386</v>
      </c>
      <c r="B14" s="10" t="s">
        <v>124</v>
      </c>
      <c r="C14" s="10" t="s">
        <v>120</v>
      </c>
      <c r="D14" s="30" t="s">
        <v>133</v>
      </c>
      <c r="E14" s="11">
        <v>2.9801091143334545E-3</v>
      </c>
      <c r="F14" s="35">
        <v>6.0022626844659982E-3</v>
      </c>
      <c r="G14" s="35">
        <v>4.0000000000000001E-3</v>
      </c>
      <c r="H14" s="66">
        <v>0.02</v>
      </c>
      <c r="I14" s="35">
        <f>3.3*H14</f>
        <v>6.6000000000000003E-2</v>
      </c>
      <c r="J14" s="15" t="s">
        <v>54</v>
      </c>
      <c r="K14" s="15" t="s">
        <v>17</v>
      </c>
      <c r="L14" s="8" t="s">
        <v>21</v>
      </c>
      <c r="M14" s="31" t="s">
        <v>123</v>
      </c>
      <c r="N14" s="10" t="s">
        <v>6</v>
      </c>
      <c r="Q14" s="65"/>
      <c r="R14" s="3"/>
      <c r="S14" s="5"/>
      <c r="T14" s="5"/>
      <c r="U14" s="5"/>
    </row>
    <row r="15" spans="1:23" x14ac:dyDescent="0.25">
      <c r="A15" s="19"/>
      <c r="B15" s="10"/>
      <c r="C15" s="10"/>
      <c r="D15" s="30"/>
      <c r="E15" s="11"/>
      <c r="F15" s="35"/>
      <c r="G15" s="35"/>
      <c r="H15" s="66"/>
      <c r="I15" s="35"/>
      <c r="J15" s="15"/>
      <c r="K15" s="15"/>
      <c r="L15" s="8"/>
      <c r="M15" s="31"/>
      <c r="N15" s="10"/>
      <c r="R15" s="3"/>
      <c r="S15" s="5"/>
      <c r="T15" s="5"/>
      <c r="U15" s="5"/>
    </row>
    <row r="16" spans="1:23" x14ac:dyDescent="0.25">
      <c r="A16" s="19">
        <v>40388</v>
      </c>
      <c r="B16" s="101" t="s">
        <v>131</v>
      </c>
      <c r="C16" s="10" t="s">
        <v>120</v>
      </c>
      <c r="D16" s="30" t="s">
        <v>133</v>
      </c>
      <c r="E16" s="11">
        <v>2.0368626471447045E-2</v>
      </c>
      <c r="F16" s="35">
        <v>8.6080257899242077E-3</v>
      </c>
      <c r="G16" s="35">
        <v>4.8000000000000001E-2</v>
      </c>
      <c r="H16" s="66">
        <v>6.7000000000000004E-2</v>
      </c>
      <c r="I16" s="14">
        <f>3.3*H16</f>
        <v>0.22109999999999999</v>
      </c>
      <c r="J16" s="15" t="s">
        <v>54</v>
      </c>
      <c r="K16" s="15" t="s">
        <v>17</v>
      </c>
      <c r="L16" s="8" t="s">
        <v>21</v>
      </c>
      <c r="M16" s="31" t="s">
        <v>123</v>
      </c>
      <c r="N16" s="10" t="s">
        <v>6</v>
      </c>
      <c r="R16" s="3"/>
      <c r="S16" s="5"/>
      <c r="T16" s="5"/>
      <c r="U16" s="5"/>
    </row>
    <row r="17" spans="1:21" x14ac:dyDescent="0.25">
      <c r="A17" s="19">
        <v>40388</v>
      </c>
      <c r="B17" s="10" t="s">
        <v>101</v>
      </c>
      <c r="C17" s="10" t="s">
        <v>120</v>
      </c>
      <c r="D17" s="30" t="s">
        <v>133</v>
      </c>
      <c r="E17" s="8">
        <v>0.50205293292241659</v>
      </c>
      <c r="F17" s="35">
        <v>3.6294637308193725E-2</v>
      </c>
      <c r="G17" s="14">
        <v>0.87</v>
      </c>
      <c r="H17" s="75">
        <v>1.5</v>
      </c>
      <c r="I17" s="14">
        <f>3.3*H17</f>
        <v>4.9499999999999993</v>
      </c>
      <c r="J17" s="15" t="s">
        <v>54</v>
      </c>
      <c r="K17" s="15" t="s">
        <v>17</v>
      </c>
      <c r="L17" s="8" t="s">
        <v>21</v>
      </c>
      <c r="M17" s="31" t="s">
        <v>123</v>
      </c>
      <c r="N17" s="10" t="s">
        <v>6</v>
      </c>
      <c r="R17" s="3"/>
      <c r="S17" s="5"/>
      <c r="T17" s="5"/>
      <c r="U17" s="5"/>
    </row>
    <row r="18" spans="1:21" x14ac:dyDescent="0.25">
      <c r="A18" s="19">
        <v>40388</v>
      </c>
      <c r="B18" s="10" t="s">
        <v>100</v>
      </c>
      <c r="C18" s="10" t="s">
        <v>120</v>
      </c>
      <c r="D18" s="30" t="s">
        <v>133</v>
      </c>
      <c r="E18" s="11">
        <v>3.5318443246175695E-3</v>
      </c>
      <c r="F18" s="35">
        <v>2.8552674714172311E-3</v>
      </c>
      <c r="G18" s="35">
        <v>2E-3</v>
      </c>
      <c r="H18" s="66">
        <v>1.4E-2</v>
      </c>
      <c r="I18" s="35">
        <f>3.3*H18</f>
        <v>4.6199999999999998E-2</v>
      </c>
      <c r="J18" s="15" t="s">
        <v>54</v>
      </c>
      <c r="K18" s="15" t="s">
        <v>17</v>
      </c>
      <c r="L18" s="8" t="s">
        <v>21</v>
      </c>
      <c r="M18" s="31" t="s">
        <v>123</v>
      </c>
      <c r="N18" s="10" t="s">
        <v>6</v>
      </c>
      <c r="R18" s="3"/>
      <c r="S18" s="5"/>
      <c r="T18" s="5"/>
      <c r="U18" s="5"/>
    </row>
    <row r="19" spans="1:21" x14ac:dyDescent="0.25">
      <c r="A19" s="19"/>
      <c r="B19" s="10"/>
      <c r="C19" s="10"/>
      <c r="D19" s="30"/>
      <c r="E19" s="11"/>
      <c r="F19" s="35"/>
      <c r="G19" s="35"/>
      <c r="H19" s="66"/>
      <c r="I19" s="35"/>
      <c r="J19" s="15"/>
      <c r="K19" s="15"/>
      <c r="L19" s="8"/>
      <c r="M19" s="31"/>
      <c r="N19" s="10"/>
      <c r="R19" s="3"/>
      <c r="S19" s="5"/>
      <c r="T19" s="5"/>
      <c r="U19" s="5"/>
    </row>
    <row r="20" spans="1:21" x14ac:dyDescent="0.25">
      <c r="A20" s="19">
        <v>40393</v>
      </c>
      <c r="B20" s="101" t="s">
        <v>131</v>
      </c>
      <c r="C20" s="10" t="s">
        <v>120</v>
      </c>
      <c r="D20" s="30" t="s">
        <v>133</v>
      </c>
      <c r="E20" s="11">
        <v>2.6141421869005772E-2</v>
      </c>
      <c r="F20" s="35">
        <v>1.2782104325970709E-2</v>
      </c>
      <c r="G20" s="35">
        <v>4.8000000000000001E-2</v>
      </c>
      <c r="H20" s="66">
        <v>8.6999999999999994E-2</v>
      </c>
      <c r="I20" s="14">
        <f>3.3*H20</f>
        <v>0.28709999999999997</v>
      </c>
      <c r="J20" s="15" t="s">
        <v>54</v>
      </c>
      <c r="K20" s="15" t="s">
        <v>17</v>
      </c>
      <c r="L20" s="8" t="s">
        <v>21</v>
      </c>
      <c r="M20" s="31" t="s">
        <v>123</v>
      </c>
      <c r="N20" s="10" t="s">
        <v>6</v>
      </c>
      <c r="R20" s="3"/>
      <c r="S20" s="5"/>
      <c r="T20" s="5"/>
      <c r="U20" s="5"/>
    </row>
    <row r="21" spans="1:21" x14ac:dyDescent="0.25">
      <c r="A21" s="19">
        <v>40393</v>
      </c>
      <c r="B21" s="10" t="s">
        <v>101</v>
      </c>
      <c r="C21" s="10" t="s">
        <v>120</v>
      </c>
      <c r="D21" s="30" t="s">
        <v>133</v>
      </c>
      <c r="E21" s="11">
        <v>1.6383508140810382E-2</v>
      </c>
      <c r="F21" s="14">
        <v>0.12498283639906323</v>
      </c>
      <c r="G21" s="14">
        <v>0.87</v>
      </c>
      <c r="H21" s="75">
        <v>0.38</v>
      </c>
      <c r="I21" s="14">
        <f>3.3*H21</f>
        <v>1.254</v>
      </c>
      <c r="J21" s="15" t="s">
        <v>54</v>
      </c>
      <c r="K21" s="15" t="s">
        <v>17</v>
      </c>
      <c r="L21" s="8" t="s">
        <v>21</v>
      </c>
      <c r="M21" s="31" t="s">
        <v>123</v>
      </c>
      <c r="N21" s="10" t="s">
        <v>6</v>
      </c>
      <c r="R21" s="3"/>
      <c r="S21" s="5"/>
      <c r="T21" s="5"/>
      <c r="U21" s="5"/>
    </row>
    <row r="22" spans="1:21" x14ac:dyDescent="0.25">
      <c r="A22" s="19">
        <v>40393</v>
      </c>
      <c r="B22" s="10" t="s">
        <v>100</v>
      </c>
      <c r="C22" s="10" t="s">
        <v>120</v>
      </c>
      <c r="D22" s="30" t="s">
        <v>133</v>
      </c>
      <c r="E22" s="11">
        <v>8.9386818565901163E-4</v>
      </c>
      <c r="F22" s="35">
        <v>2.8329449341630247E-3</v>
      </c>
      <c r="G22" s="35">
        <v>2E-3</v>
      </c>
      <c r="H22" s="66">
        <v>8.9999999999999993E-3</v>
      </c>
      <c r="I22" s="35">
        <f>3.3*H22</f>
        <v>2.9699999999999997E-2</v>
      </c>
      <c r="J22" s="15" t="s">
        <v>54</v>
      </c>
      <c r="K22" s="15" t="s">
        <v>17</v>
      </c>
      <c r="L22" s="8" t="s">
        <v>21</v>
      </c>
      <c r="M22" s="31" t="s">
        <v>123</v>
      </c>
      <c r="N22" s="10" t="s">
        <v>6</v>
      </c>
      <c r="R22" s="3"/>
      <c r="S22" s="5"/>
      <c r="T22" s="5"/>
      <c r="U22" s="5"/>
    </row>
    <row r="23" spans="1:21" x14ac:dyDescent="0.25">
      <c r="A23" s="19">
        <v>40393</v>
      </c>
      <c r="B23" s="10" t="s">
        <v>124</v>
      </c>
      <c r="C23" s="10" t="s">
        <v>120</v>
      </c>
      <c r="D23" s="30" t="s">
        <v>133</v>
      </c>
      <c r="E23" s="11">
        <v>6.0942103945739569E-3</v>
      </c>
      <c r="F23" s="35">
        <v>1.3775871418292734E-3</v>
      </c>
      <c r="G23" s="35">
        <v>4.0000000000000001E-3</v>
      </c>
      <c r="H23" s="66">
        <v>1.9E-2</v>
      </c>
      <c r="I23" s="35">
        <f>3.3*H23</f>
        <v>6.2699999999999992E-2</v>
      </c>
      <c r="J23" s="15" t="s">
        <v>54</v>
      </c>
      <c r="K23" s="15" t="s">
        <v>17</v>
      </c>
      <c r="L23" s="8" t="s">
        <v>21</v>
      </c>
      <c r="M23" s="31" t="s">
        <v>123</v>
      </c>
      <c r="N23" s="10" t="s">
        <v>6</v>
      </c>
      <c r="R23" s="3"/>
      <c r="S23" s="5"/>
      <c r="T23" s="5"/>
      <c r="U23" s="5"/>
    </row>
    <row r="24" spans="1:21" x14ac:dyDescent="0.25">
      <c r="A24" s="19"/>
      <c r="B24" s="10"/>
      <c r="C24" s="10"/>
      <c r="D24" s="30"/>
      <c r="E24" s="11"/>
      <c r="F24" s="35"/>
      <c r="G24" s="35"/>
      <c r="H24" s="66"/>
      <c r="I24" s="35"/>
      <c r="J24" s="15"/>
      <c r="K24" s="15"/>
      <c r="L24" s="8"/>
      <c r="M24" s="31"/>
      <c r="N24" s="10"/>
      <c r="R24" s="3"/>
      <c r="S24" s="5"/>
      <c r="T24" s="5"/>
      <c r="U24" s="5"/>
    </row>
    <row r="25" spans="1:21" x14ac:dyDescent="0.25">
      <c r="A25" s="19">
        <v>40399</v>
      </c>
      <c r="B25" s="101" t="s">
        <v>131</v>
      </c>
      <c r="C25" s="10" t="s">
        <v>120</v>
      </c>
      <c r="D25" s="30" t="s">
        <v>133</v>
      </c>
      <c r="E25" s="11">
        <v>1.1593561762173571E-2</v>
      </c>
      <c r="F25" s="35">
        <v>8.9585269622484993E-3</v>
      </c>
      <c r="G25" s="35">
        <v>4.8000000000000001E-2</v>
      </c>
      <c r="H25" s="66">
        <v>4.3999999999999997E-2</v>
      </c>
      <c r="I25" s="14">
        <f>3.3*H25</f>
        <v>0.1452</v>
      </c>
      <c r="J25" s="15" t="s">
        <v>54</v>
      </c>
      <c r="K25" s="15" t="s">
        <v>17</v>
      </c>
      <c r="L25" s="8" t="s">
        <v>21</v>
      </c>
      <c r="M25" s="31" t="s">
        <v>123</v>
      </c>
      <c r="N25" s="10" t="s">
        <v>6</v>
      </c>
      <c r="R25" s="3"/>
      <c r="S25" s="5"/>
      <c r="T25" s="5"/>
      <c r="U25" s="5"/>
    </row>
    <row r="26" spans="1:21" x14ac:dyDescent="0.25">
      <c r="A26" s="19">
        <v>40399</v>
      </c>
      <c r="B26" s="10" t="s">
        <v>101</v>
      </c>
      <c r="C26" s="10" t="s">
        <v>120</v>
      </c>
      <c r="D26" s="30" t="s">
        <v>133</v>
      </c>
      <c r="E26" s="11">
        <v>8.6412599955099145E-2</v>
      </c>
      <c r="F26" s="35">
        <v>2.8898302378051636E-2</v>
      </c>
      <c r="G26" s="14">
        <v>0.87</v>
      </c>
      <c r="H26" s="75">
        <v>0.27</v>
      </c>
      <c r="I26" s="14">
        <f>3.3*H26</f>
        <v>0.89100000000000001</v>
      </c>
      <c r="J26" s="15" t="s">
        <v>54</v>
      </c>
      <c r="K26" s="15" t="s">
        <v>17</v>
      </c>
      <c r="L26" s="8" t="s">
        <v>21</v>
      </c>
      <c r="M26" s="31" t="s">
        <v>123</v>
      </c>
      <c r="N26" s="10" t="s">
        <v>6</v>
      </c>
      <c r="R26" s="3"/>
      <c r="S26" s="5"/>
      <c r="T26" s="5"/>
      <c r="U26" s="5"/>
    </row>
    <row r="27" spans="1:21" x14ac:dyDescent="0.25">
      <c r="A27" s="19">
        <v>40399</v>
      </c>
      <c r="B27" s="10" t="s">
        <v>100</v>
      </c>
      <c r="C27" s="10" t="s">
        <v>120</v>
      </c>
      <c r="D27" s="30" t="s">
        <v>133</v>
      </c>
      <c r="E27" s="11">
        <v>2.8059529575529232E-3</v>
      </c>
      <c r="F27" s="35">
        <v>5.2798141381428599E-3</v>
      </c>
      <c r="G27" s="35">
        <v>2E-3</v>
      </c>
      <c r="H27" s="66">
        <v>1.7999999999999999E-2</v>
      </c>
      <c r="I27" s="35">
        <f>3.3*H27</f>
        <v>5.9399999999999994E-2</v>
      </c>
      <c r="J27" s="15" t="s">
        <v>54</v>
      </c>
      <c r="K27" s="15" t="s">
        <v>17</v>
      </c>
      <c r="L27" s="8" t="s">
        <v>21</v>
      </c>
      <c r="M27" s="31" t="s">
        <v>123</v>
      </c>
      <c r="N27" s="10" t="s">
        <v>6</v>
      </c>
      <c r="R27" s="3"/>
      <c r="S27" s="5"/>
      <c r="T27" s="5"/>
      <c r="U27" s="5"/>
    </row>
    <row r="28" spans="1:21" x14ac:dyDescent="0.25">
      <c r="A28" s="19">
        <v>40399</v>
      </c>
      <c r="B28" s="10" t="s">
        <v>124</v>
      </c>
      <c r="C28" s="10" t="s">
        <v>120</v>
      </c>
      <c r="D28" s="30" t="s">
        <v>133</v>
      </c>
      <c r="E28" s="11">
        <v>1.1215972851251022E-2</v>
      </c>
      <c r="F28" s="35">
        <v>4.6224224529280208E-3</v>
      </c>
      <c r="G28" s="35">
        <v>4.0000000000000001E-3</v>
      </c>
      <c r="H28" s="66">
        <v>3.5999999999999997E-2</v>
      </c>
      <c r="I28" s="14">
        <f>3.3*H28</f>
        <v>0.11879999999999999</v>
      </c>
      <c r="J28" s="15" t="s">
        <v>54</v>
      </c>
      <c r="K28" s="15" t="s">
        <v>17</v>
      </c>
      <c r="L28" s="8" t="s">
        <v>21</v>
      </c>
      <c r="M28" s="31" t="s">
        <v>123</v>
      </c>
      <c r="N28" s="10" t="s">
        <v>6</v>
      </c>
      <c r="R28" s="3"/>
      <c r="S28" s="5"/>
      <c r="T28" s="5"/>
      <c r="U28" s="5"/>
    </row>
    <row r="29" spans="1:21" x14ac:dyDescent="0.25">
      <c r="A29" s="19"/>
      <c r="B29" s="10"/>
      <c r="C29" s="10"/>
      <c r="D29" s="30"/>
      <c r="E29" s="11"/>
      <c r="F29" s="35"/>
      <c r="G29" s="35"/>
      <c r="H29" s="66"/>
      <c r="I29" s="14"/>
      <c r="J29" s="15"/>
      <c r="K29" s="15"/>
      <c r="L29" s="8"/>
      <c r="M29" s="31"/>
      <c r="N29" s="10"/>
      <c r="R29" s="3"/>
      <c r="S29" s="5"/>
      <c r="T29" s="5"/>
      <c r="U29" s="5"/>
    </row>
    <row r="30" spans="1:21" x14ac:dyDescent="0.25">
      <c r="A30" s="19">
        <v>40403</v>
      </c>
      <c r="B30" s="101" t="s">
        <v>131</v>
      </c>
      <c r="C30" s="10" t="s">
        <v>120</v>
      </c>
      <c r="D30" s="30" t="s">
        <v>133</v>
      </c>
      <c r="E30" s="11">
        <v>1.8981119276797142E-2</v>
      </c>
      <c r="F30" s="35">
        <v>7.7129412245480729E-3</v>
      </c>
      <c r="G30" s="35">
        <v>4.8000000000000001E-2</v>
      </c>
      <c r="H30" s="66">
        <v>6.0999999999999999E-2</v>
      </c>
      <c r="I30" s="14">
        <f>3.3*H30</f>
        <v>0.20129999999999998</v>
      </c>
      <c r="J30" s="15" t="s">
        <v>54</v>
      </c>
      <c r="K30" s="15" t="s">
        <v>17</v>
      </c>
      <c r="L30" s="8" t="s">
        <v>21</v>
      </c>
      <c r="M30" s="31" t="s">
        <v>123</v>
      </c>
      <c r="N30" s="10" t="s">
        <v>6</v>
      </c>
      <c r="R30" s="3"/>
      <c r="S30" s="5"/>
      <c r="T30" s="5"/>
      <c r="U30" s="5"/>
    </row>
    <row r="31" spans="1:21" x14ac:dyDescent="0.25">
      <c r="A31" s="19">
        <v>40403</v>
      </c>
      <c r="B31" s="10" t="s">
        <v>101</v>
      </c>
      <c r="C31" s="10" t="s">
        <v>120</v>
      </c>
      <c r="D31" s="30" t="s">
        <v>133</v>
      </c>
      <c r="E31" s="8">
        <v>0.1235321100132807</v>
      </c>
      <c r="F31" s="35">
        <v>5.4302830831673247E-2</v>
      </c>
      <c r="G31" s="14">
        <v>0.87</v>
      </c>
      <c r="H31" s="75">
        <v>0.41</v>
      </c>
      <c r="I31" s="14">
        <f>3.3*H31</f>
        <v>1.3529999999999998</v>
      </c>
      <c r="J31" s="15" t="s">
        <v>54</v>
      </c>
      <c r="K31" s="15" t="s">
        <v>17</v>
      </c>
      <c r="L31" s="8" t="s">
        <v>21</v>
      </c>
      <c r="M31" s="31" t="s">
        <v>123</v>
      </c>
      <c r="N31" s="10" t="s">
        <v>6</v>
      </c>
      <c r="R31" s="3"/>
      <c r="S31" s="5"/>
      <c r="T31" s="5"/>
      <c r="U31" s="5"/>
    </row>
    <row r="32" spans="1:21" x14ac:dyDescent="0.25">
      <c r="A32" s="19">
        <v>40403</v>
      </c>
      <c r="B32" s="10" t="s">
        <v>100</v>
      </c>
      <c r="C32" s="10" t="s">
        <v>120</v>
      </c>
      <c r="D32" s="30" t="s">
        <v>133</v>
      </c>
      <c r="E32" s="11">
        <v>1.8338028792648352E-3</v>
      </c>
      <c r="F32" s="35">
        <v>2.2193479522898902E-3</v>
      </c>
      <c r="G32" s="35">
        <v>2E-3</v>
      </c>
      <c r="H32" s="66">
        <v>8.9999999999999993E-3</v>
      </c>
      <c r="I32" s="35">
        <f>3.3*H32</f>
        <v>2.9699999999999997E-2</v>
      </c>
      <c r="J32" s="15" t="s">
        <v>54</v>
      </c>
      <c r="K32" s="15" t="s">
        <v>17</v>
      </c>
      <c r="L32" s="8" t="s">
        <v>21</v>
      </c>
      <c r="M32" s="31" t="s">
        <v>123</v>
      </c>
      <c r="N32" s="10" t="s">
        <v>6</v>
      </c>
      <c r="R32" s="3"/>
      <c r="S32" s="5"/>
      <c r="T32" s="5"/>
      <c r="U32" s="5"/>
    </row>
    <row r="33" spans="1:21" x14ac:dyDescent="0.25">
      <c r="A33" s="19">
        <v>40403</v>
      </c>
      <c r="B33" s="10" t="s">
        <v>124</v>
      </c>
      <c r="C33" s="10" t="s">
        <v>120</v>
      </c>
      <c r="D33" s="30" t="s">
        <v>133</v>
      </c>
      <c r="E33" s="11">
        <v>9.4030299903807603E-3</v>
      </c>
      <c r="F33" s="35">
        <v>4.4002672646102107E-3</v>
      </c>
      <c r="G33" s="35">
        <v>4.0000000000000001E-3</v>
      </c>
      <c r="H33" s="66">
        <v>3.1E-2</v>
      </c>
      <c r="I33" s="14">
        <f>3.3*H33</f>
        <v>0.10229999999999999</v>
      </c>
      <c r="J33" s="15" t="s">
        <v>54</v>
      </c>
      <c r="K33" s="15" t="s">
        <v>17</v>
      </c>
      <c r="L33" s="8" t="s">
        <v>21</v>
      </c>
      <c r="M33" s="31" t="s">
        <v>123</v>
      </c>
      <c r="N33" s="10" t="s">
        <v>6</v>
      </c>
      <c r="R33" s="3"/>
      <c r="S33" s="5"/>
      <c r="T33" s="5"/>
      <c r="U33" s="5"/>
    </row>
    <row r="34" spans="1:21" x14ac:dyDescent="0.25">
      <c r="A34" s="32" t="s">
        <v>0</v>
      </c>
      <c r="B34" s="4"/>
      <c r="C34" s="4"/>
      <c r="D34" s="4"/>
      <c r="E34" s="4"/>
      <c r="F34" s="33"/>
      <c r="G34" s="68"/>
      <c r="H34" s="4"/>
      <c r="I34" s="4"/>
      <c r="J34" s="4"/>
      <c r="K34" s="4"/>
      <c r="L34" s="4"/>
      <c r="M34" s="4"/>
      <c r="N34" s="4"/>
      <c r="R34" s="3"/>
      <c r="S34" s="5"/>
      <c r="T34" s="5"/>
      <c r="U34" s="5"/>
    </row>
    <row r="35" spans="1:21" x14ac:dyDescent="0.25">
      <c r="R35" s="3"/>
      <c r="S35" s="5"/>
      <c r="T35" s="5"/>
      <c r="U35" s="5"/>
    </row>
    <row r="36" spans="1:21" ht="14.5" x14ac:dyDescent="0.25">
      <c r="A36" s="13" t="s">
        <v>20</v>
      </c>
      <c r="R36" s="3"/>
      <c r="S36" s="5"/>
      <c r="T36" s="5"/>
      <c r="U36" s="5"/>
    </row>
    <row r="37" spans="1:21" ht="14.5" x14ac:dyDescent="0.25">
      <c r="A37" s="13" t="s">
        <v>27</v>
      </c>
      <c r="R37" s="3"/>
      <c r="S37" s="5"/>
      <c r="T37" s="5"/>
      <c r="U37" s="5"/>
    </row>
    <row r="38" spans="1:21" ht="14.5" x14ac:dyDescent="0.25">
      <c r="A38" s="13" t="s">
        <v>108</v>
      </c>
      <c r="R38" s="3"/>
      <c r="S38" s="5"/>
      <c r="T38" s="5"/>
      <c r="U38" s="5"/>
    </row>
    <row r="39" spans="1:21" ht="17.5" x14ac:dyDescent="0.4">
      <c r="A39" s="13" t="s">
        <v>130</v>
      </c>
      <c r="R39" s="3"/>
      <c r="S39" s="5"/>
      <c r="T39" s="5"/>
      <c r="U39" s="5"/>
    </row>
    <row r="40" spans="1:21" ht="16" x14ac:dyDescent="0.4">
      <c r="A40" t="s">
        <v>29</v>
      </c>
      <c r="R40" s="3"/>
      <c r="S40" s="5"/>
      <c r="T40" s="5"/>
      <c r="U40" s="5"/>
    </row>
    <row r="41" spans="1:21" ht="14.5" x14ac:dyDescent="0.25">
      <c r="A41" s="13" t="s">
        <v>107</v>
      </c>
    </row>
  </sheetData>
  <phoneticPr fontId="0" type="noConversion"/>
  <pageMargins left="0.68" right="0.25" top="0.57999999999999996" bottom="0.23" header="0.5" footer="0.27"/>
  <pageSetup firstPageNumber="65" orientation="landscape" useFirstPageNumber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sqref="A1:N1"/>
    </sheetView>
  </sheetViews>
  <sheetFormatPr defaultRowHeight="12.5" x14ac:dyDescent="0.25"/>
  <cols>
    <col min="2" max="2" width="5.7265625" customWidth="1"/>
    <col min="3" max="3" width="11.453125" customWidth="1"/>
    <col min="4" max="4" width="7.81640625" customWidth="1"/>
    <col min="6" max="6" width="11.453125" customWidth="1"/>
    <col min="7" max="7" width="10.54296875" customWidth="1"/>
    <col min="8" max="8" width="9.54296875" bestFit="1" customWidth="1"/>
    <col min="9" max="9" width="10.81640625" customWidth="1"/>
    <col min="10" max="10" width="7.453125" customWidth="1"/>
    <col min="11" max="11" width="8.453125" customWidth="1"/>
    <col min="12" max="12" width="7.1796875" customWidth="1"/>
    <col min="13" max="13" width="9.26953125" customWidth="1"/>
    <col min="14" max="14" width="6.54296875" customWidth="1"/>
  </cols>
  <sheetData>
    <row r="1" spans="1:23" ht="33.75" customHeight="1" x14ac:dyDescent="0.35">
      <c r="A1" s="160" t="s">
        <v>629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S1" s="5"/>
      <c r="T1" s="5"/>
      <c r="U1" s="5"/>
    </row>
    <row r="2" spans="1:23" ht="12.75" customHeight="1" x14ac:dyDescent="0.35">
      <c r="A2" s="2"/>
      <c r="S2" s="5"/>
      <c r="T2" s="5"/>
      <c r="U2" s="5"/>
    </row>
    <row r="3" spans="1:23" ht="12.75" customHeight="1" x14ac:dyDescent="0.25">
      <c r="F3" s="3" t="s">
        <v>28</v>
      </c>
      <c r="K3" t="s">
        <v>0</v>
      </c>
      <c r="L3" t="s">
        <v>0</v>
      </c>
      <c r="S3" s="5"/>
      <c r="T3" s="5"/>
      <c r="U3" s="5"/>
    </row>
    <row r="4" spans="1:23" ht="12.75" customHeight="1" x14ac:dyDescent="0.25">
      <c r="A4" s="16" t="s">
        <v>18</v>
      </c>
      <c r="B4" s="16" t="s">
        <v>9</v>
      </c>
      <c r="C4" s="16" t="s">
        <v>10</v>
      </c>
      <c r="D4" s="16" t="s">
        <v>26</v>
      </c>
      <c r="E4" s="16" t="s">
        <v>23</v>
      </c>
      <c r="F4" s="16" t="s">
        <v>22</v>
      </c>
      <c r="G4" s="16" t="s">
        <v>104</v>
      </c>
      <c r="H4" s="16" t="s">
        <v>105</v>
      </c>
      <c r="I4" s="16" t="s">
        <v>106</v>
      </c>
      <c r="J4" s="16" t="s">
        <v>14</v>
      </c>
      <c r="K4" s="16" t="s">
        <v>24</v>
      </c>
      <c r="L4" s="16" t="s">
        <v>16</v>
      </c>
      <c r="M4" s="16" t="s">
        <v>25</v>
      </c>
      <c r="N4" s="16" t="s">
        <v>11</v>
      </c>
      <c r="S4" s="5"/>
      <c r="T4" s="5"/>
      <c r="U4" s="5"/>
    </row>
    <row r="5" spans="1:23" ht="12.7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S5" s="5"/>
      <c r="T5" s="5"/>
      <c r="U5" s="5"/>
    </row>
    <row r="6" spans="1:23" ht="12.75" customHeight="1" x14ac:dyDescent="0.25">
      <c r="A6" s="19">
        <v>40407</v>
      </c>
      <c r="B6" s="101" t="s">
        <v>131</v>
      </c>
      <c r="C6" s="10" t="s">
        <v>120</v>
      </c>
      <c r="D6" s="30" t="s">
        <v>133</v>
      </c>
      <c r="E6" s="11">
        <v>8.8242607055775742E-3</v>
      </c>
      <c r="F6" s="35">
        <v>6.938011026223591E-3</v>
      </c>
      <c r="G6" s="35">
        <v>4.8000000000000001E-2</v>
      </c>
      <c r="H6" s="66">
        <v>3.4000000000000002E-2</v>
      </c>
      <c r="I6" s="14">
        <f>3.3*H6</f>
        <v>0.11220000000000001</v>
      </c>
      <c r="J6" s="15" t="s">
        <v>54</v>
      </c>
      <c r="K6" s="15" t="s">
        <v>17</v>
      </c>
      <c r="L6" s="8" t="s">
        <v>21</v>
      </c>
      <c r="M6" s="31" t="s">
        <v>123</v>
      </c>
      <c r="N6" s="10" t="s">
        <v>6</v>
      </c>
      <c r="S6" s="5"/>
      <c r="T6" s="5"/>
      <c r="U6" s="5"/>
    </row>
    <row r="7" spans="1:23" ht="12.75" customHeight="1" x14ac:dyDescent="0.25">
      <c r="A7" s="19">
        <v>40407</v>
      </c>
      <c r="B7" s="10" t="s">
        <v>101</v>
      </c>
      <c r="C7" s="10" t="s">
        <v>120</v>
      </c>
      <c r="D7" s="30" t="s">
        <v>133</v>
      </c>
      <c r="E7" s="8">
        <v>0.27402949247541447</v>
      </c>
      <c r="F7" s="35">
        <v>4.3462006503764479E-2</v>
      </c>
      <c r="G7" s="14">
        <v>0.87</v>
      </c>
      <c r="H7" s="75">
        <v>0.83</v>
      </c>
      <c r="I7" s="14">
        <f>3.3*H7</f>
        <v>2.7389999999999999</v>
      </c>
      <c r="J7" s="15" t="s">
        <v>54</v>
      </c>
      <c r="K7" s="15" t="s">
        <v>17</v>
      </c>
      <c r="L7" s="8" t="s">
        <v>21</v>
      </c>
      <c r="M7" s="31" t="s">
        <v>123</v>
      </c>
      <c r="N7" s="10" t="s">
        <v>6</v>
      </c>
      <c r="S7" s="5"/>
      <c r="T7" s="5"/>
      <c r="U7" s="5"/>
    </row>
    <row r="8" spans="1:23" ht="12.75" customHeight="1" x14ac:dyDescent="0.25">
      <c r="A8" s="19">
        <v>40407</v>
      </c>
      <c r="B8" s="10" t="s">
        <v>100</v>
      </c>
      <c r="C8" s="10" t="s">
        <v>120</v>
      </c>
      <c r="D8" s="30" t="s">
        <v>133</v>
      </c>
      <c r="E8" s="11">
        <v>2.8571811866476586E-3</v>
      </c>
      <c r="F8" s="35">
        <v>1.6456343255211114E-3</v>
      </c>
      <c r="G8" s="35">
        <v>2E-3</v>
      </c>
      <c r="H8" s="66">
        <v>0.01</v>
      </c>
      <c r="I8" s="35">
        <f>3.3*H8</f>
        <v>3.3000000000000002E-2</v>
      </c>
      <c r="J8" s="15" t="s">
        <v>54</v>
      </c>
      <c r="K8" s="15" t="s">
        <v>17</v>
      </c>
      <c r="L8" s="8" t="s">
        <v>21</v>
      </c>
      <c r="M8" s="31" t="s">
        <v>123</v>
      </c>
      <c r="N8" s="10" t="s">
        <v>6</v>
      </c>
      <c r="S8" s="5"/>
      <c r="T8" s="5"/>
      <c r="U8" s="5"/>
    </row>
    <row r="9" spans="1:23" ht="12.75" customHeight="1" x14ac:dyDescent="0.25">
      <c r="A9" s="19">
        <v>40407</v>
      </c>
      <c r="B9" s="10" t="s">
        <v>124</v>
      </c>
      <c r="C9" s="10" t="s">
        <v>120</v>
      </c>
      <c r="D9" s="30" t="s">
        <v>133</v>
      </c>
      <c r="E9" s="11">
        <v>4.5675412787771669E-4</v>
      </c>
      <c r="F9" s="35">
        <v>3.9383595569729155E-3</v>
      </c>
      <c r="G9" s="35">
        <v>4.0000000000000001E-3</v>
      </c>
      <c r="H9" s="66">
        <v>1.2E-2</v>
      </c>
      <c r="I9" s="35">
        <f>3.3*H9</f>
        <v>3.9599999999999996E-2</v>
      </c>
      <c r="J9" s="15" t="s">
        <v>54</v>
      </c>
      <c r="K9" s="15" t="s">
        <v>17</v>
      </c>
      <c r="L9" s="8" t="s">
        <v>21</v>
      </c>
      <c r="M9" s="31" t="s">
        <v>123</v>
      </c>
      <c r="N9" s="10" t="s">
        <v>6</v>
      </c>
      <c r="S9" s="5"/>
      <c r="T9" s="5"/>
      <c r="U9" s="5"/>
    </row>
    <row r="10" spans="1:23" x14ac:dyDescent="0.25">
      <c r="A10" s="19"/>
      <c r="B10" s="10"/>
      <c r="C10" s="10"/>
      <c r="D10" s="30"/>
      <c r="E10" s="11"/>
      <c r="F10" s="35"/>
      <c r="G10" s="35"/>
      <c r="H10" s="66"/>
      <c r="I10" s="14"/>
      <c r="P10" s="65"/>
      <c r="S10" s="5"/>
      <c r="T10" s="5"/>
      <c r="U10" s="5"/>
    </row>
    <row r="11" spans="1:23" x14ac:dyDescent="0.25">
      <c r="A11" s="19">
        <v>40408</v>
      </c>
      <c r="B11" s="101" t="s">
        <v>131</v>
      </c>
      <c r="C11" s="10" t="s">
        <v>120</v>
      </c>
      <c r="D11" s="30" t="s">
        <v>133</v>
      </c>
      <c r="E11" s="11">
        <v>5.6730960682858178E-3</v>
      </c>
      <c r="F11" s="35">
        <v>2.6728256583623379E-3</v>
      </c>
      <c r="G11" s="35">
        <v>4.8000000000000001E-2</v>
      </c>
      <c r="H11" s="66">
        <v>1.9E-2</v>
      </c>
      <c r="I11" s="35">
        <f>3.3*H11</f>
        <v>6.2699999999999992E-2</v>
      </c>
      <c r="J11" s="15" t="s">
        <v>54</v>
      </c>
      <c r="K11" s="15" t="s">
        <v>17</v>
      </c>
      <c r="L11" s="8" t="s">
        <v>21</v>
      </c>
      <c r="M11" s="31" t="s">
        <v>123</v>
      </c>
      <c r="N11" s="10" t="s">
        <v>6</v>
      </c>
      <c r="Q11" s="65"/>
      <c r="S11" s="12"/>
    </row>
    <row r="12" spans="1:23" x14ac:dyDescent="0.25">
      <c r="A12" s="19">
        <v>40408</v>
      </c>
      <c r="B12" s="10" t="s">
        <v>101</v>
      </c>
      <c r="C12" s="10" t="s">
        <v>120</v>
      </c>
      <c r="D12" s="30" t="s">
        <v>133</v>
      </c>
      <c r="E12" s="11">
        <v>8.0487114803135876E-2</v>
      </c>
      <c r="F12" s="35">
        <v>2.8365282183209408E-3</v>
      </c>
      <c r="G12" s="14">
        <v>0.87</v>
      </c>
      <c r="H12" s="75">
        <v>0.24</v>
      </c>
      <c r="I12" s="14">
        <f>3.3*H12</f>
        <v>0.79199999999999993</v>
      </c>
      <c r="J12" s="15" t="s">
        <v>54</v>
      </c>
      <c r="K12" s="15" t="s">
        <v>17</v>
      </c>
      <c r="L12" s="8" t="s">
        <v>21</v>
      </c>
      <c r="M12" s="31" t="s">
        <v>123</v>
      </c>
      <c r="N12" s="10" t="s">
        <v>6</v>
      </c>
      <c r="Q12" s="65"/>
      <c r="S12" s="3"/>
      <c r="T12" s="3"/>
      <c r="U12" s="3"/>
      <c r="V12" s="3"/>
      <c r="W12" s="3"/>
    </row>
    <row r="13" spans="1:23" x14ac:dyDescent="0.25">
      <c r="A13" s="19">
        <v>40408</v>
      </c>
      <c r="B13" s="10" t="s">
        <v>100</v>
      </c>
      <c r="C13" s="10" t="s">
        <v>120</v>
      </c>
      <c r="D13" s="30" t="s">
        <v>133</v>
      </c>
      <c r="E13" s="11">
        <v>1.7528668897932133E-3</v>
      </c>
      <c r="F13" s="35">
        <v>5.4844523275650097E-3</v>
      </c>
      <c r="G13" s="35">
        <v>2E-3</v>
      </c>
      <c r="H13" s="66">
        <v>1.7000000000000001E-2</v>
      </c>
      <c r="I13" s="35">
        <f>3.3*H13</f>
        <v>5.6100000000000004E-2</v>
      </c>
      <c r="J13" s="15" t="s">
        <v>54</v>
      </c>
      <c r="K13" s="15" t="s">
        <v>17</v>
      </c>
      <c r="L13" s="8" t="s">
        <v>21</v>
      </c>
      <c r="M13" s="31" t="s">
        <v>123</v>
      </c>
      <c r="N13" s="10" t="s">
        <v>6</v>
      </c>
      <c r="Q13" s="65"/>
      <c r="R13" s="3"/>
      <c r="S13" s="5"/>
      <c r="T13" s="5"/>
      <c r="U13" s="5"/>
    </row>
    <row r="14" spans="1:23" x14ac:dyDescent="0.25">
      <c r="A14" s="19">
        <v>40408</v>
      </c>
      <c r="B14" s="10" t="s">
        <v>124</v>
      </c>
      <c r="C14" s="10" t="s">
        <v>120</v>
      </c>
      <c r="D14" s="30" t="s">
        <v>133</v>
      </c>
      <c r="E14" s="11">
        <v>5.4957434741200756E-3</v>
      </c>
      <c r="F14" s="35">
        <v>8.6929972583300232E-3</v>
      </c>
      <c r="G14" s="35">
        <v>4.0000000000000001E-3</v>
      </c>
      <c r="H14" s="66">
        <v>3.1E-2</v>
      </c>
      <c r="I14" s="14">
        <f>3.3*H14</f>
        <v>0.10229999999999999</v>
      </c>
      <c r="J14" s="15" t="s">
        <v>54</v>
      </c>
      <c r="K14" s="15" t="s">
        <v>17</v>
      </c>
      <c r="L14" s="8" t="s">
        <v>21</v>
      </c>
      <c r="M14" s="31" t="s">
        <v>123</v>
      </c>
      <c r="N14" s="10" t="s">
        <v>6</v>
      </c>
      <c r="Q14" s="65"/>
      <c r="R14" s="3"/>
      <c r="S14" s="5"/>
      <c r="T14" s="5"/>
      <c r="U14" s="5"/>
    </row>
    <row r="15" spans="1:23" x14ac:dyDescent="0.25">
      <c r="A15" s="19"/>
      <c r="B15" s="10"/>
      <c r="C15" s="10"/>
      <c r="D15" s="30"/>
      <c r="E15" s="11"/>
      <c r="F15" s="35"/>
      <c r="G15" s="35"/>
      <c r="H15" s="66"/>
      <c r="I15" s="35"/>
      <c r="J15" s="15"/>
      <c r="K15" s="15"/>
      <c r="L15" s="8"/>
      <c r="M15" s="31"/>
      <c r="N15" s="10"/>
      <c r="R15" s="3"/>
      <c r="S15" s="5"/>
      <c r="T15" s="5"/>
      <c r="U15" s="5"/>
    </row>
    <row r="16" spans="1:23" x14ac:dyDescent="0.25">
      <c r="A16" s="82">
        <v>40416</v>
      </c>
      <c r="B16" s="101" t="s">
        <v>131</v>
      </c>
      <c r="C16" s="10" t="s">
        <v>120</v>
      </c>
      <c r="D16" s="30" t="s">
        <v>133</v>
      </c>
      <c r="E16" s="11">
        <v>2.6903465247683805E-2</v>
      </c>
      <c r="F16" s="35">
        <v>7.7483899187724024E-3</v>
      </c>
      <c r="G16" s="35">
        <v>4.8000000000000001E-2</v>
      </c>
      <c r="H16" s="66">
        <v>8.4000000000000005E-2</v>
      </c>
      <c r="I16" s="14">
        <f>3.3*H16</f>
        <v>0.2772</v>
      </c>
      <c r="J16" s="15" t="s">
        <v>54</v>
      </c>
      <c r="K16" s="15" t="s">
        <v>17</v>
      </c>
      <c r="L16" s="8" t="s">
        <v>21</v>
      </c>
      <c r="M16" s="31" t="s">
        <v>123</v>
      </c>
      <c r="N16" s="10" t="s">
        <v>6</v>
      </c>
      <c r="R16" s="3"/>
      <c r="S16" s="5"/>
      <c r="T16" s="5"/>
      <c r="U16" s="5"/>
    </row>
    <row r="17" spans="1:21" x14ac:dyDescent="0.25">
      <c r="A17" s="82">
        <v>40416</v>
      </c>
      <c r="B17" s="10" t="s">
        <v>101</v>
      </c>
      <c r="C17" s="10" t="s">
        <v>120</v>
      </c>
      <c r="D17" s="30" t="s">
        <v>133</v>
      </c>
      <c r="E17" s="8">
        <v>0.38221160246430608</v>
      </c>
      <c r="F17" s="35">
        <v>4.5953903178438664E-2</v>
      </c>
      <c r="G17" s="14">
        <v>0.87</v>
      </c>
      <c r="H17" s="75">
        <v>1.2</v>
      </c>
      <c r="I17" s="14">
        <f>3.3*H17</f>
        <v>3.9599999999999995</v>
      </c>
      <c r="J17" s="15" t="s">
        <v>54</v>
      </c>
      <c r="K17" s="15" t="s">
        <v>17</v>
      </c>
      <c r="L17" s="8" t="s">
        <v>21</v>
      </c>
      <c r="M17" s="31" t="s">
        <v>123</v>
      </c>
      <c r="N17" s="10" t="s">
        <v>6</v>
      </c>
      <c r="R17" s="3"/>
      <c r="S17" s="5"/>
      <c r="T17" s="5"/>
      <c r="U17" s="5"/>
    </row>
    <row r="18" spans="1:21" x14ac:dyDescent="0.25">
      <c r="A18" s="82">
        <v>40416</v>
      </c>
      <c r="B18" s="10" t="s">
        <v>100</v>
      </c>
      <c r="C18" s="10" t="s">
        <v>120</v>
      </c>
      <c r="D18" s="30" t="s">
        <v>133</v>
      </c>
      <c r="E18" s="11">
        <v>1.0120065167774367E-2</v>
      </c>
      <c r="F18" s="35">
        <v>4.061818681329832E-3</v>
      </c>
      <c r="G18" s="35">
        <v>2E-3</v>
      </c>
      <c r="H18" s="66">
        <v>3.3000000000000002E-2</v>
      </c>
      <c r="I18" s="14">
        <f>3.3*H18</f>
        <v>0.1089</v>
      </c>
      <c r="J18" s="15" t="s">
        <v>54</v>
      </c>
      <c r="K18" s="15" t="s">
        <v>17</v>
      </c>
      <c r="L18" s="8" t="s">
        <v>21</v>
      </c>
      <c r="M18" s="31" t="s">
        <v>123</v>
      </c>
      <c r="N18" s="10" t="s">
        <v>6</v>
      </c>
      <c r="R18" s="3"/>
      <c r="S18" s="5"/>
      <c r="T18" s="5"/>
      <c r="U18" s="5"/>
    </row>
    <row r="19" spans="1:21" x14ac:dyDescent="0.25">
      <c r="A19" s="82">
        <v>40416</v>
      </c>
      <c r="B19" s="10" t="s">
        <v>124</v>
      </c>
      <c r="C19" s="10" t="s">
        <v>120</v>
      </c>
      <c r="D19" s="30" t="s">
        <v>133</v>
      </c>
      <c r="E19" s="11">
        <v>2.0230741459472015E-3</v>
      </c>
      <c r="F19" s="35">
        <v>1.7881227586494148E-3</v>
      </c>
      <c r="G19" s="35">
        <v>4.0000000000000001E-3</v>
      </c>
      <c r="H19" s="66">
        <v>8.0000000000000002E-3</v>
      </c>
      <c r="I19" s="35">
        <f>3.3*H19</f>
        <v>2.64E-2</v>
      </c>
      <c r="J19" s="15" t="s">
        <v>54</v>
      </c>
      <c r="K19" s="15" t="s">
        <v>17</v>
      </c>
      <c r="L19" s="8" t="s">
        <v>21</v>
      </c>
      <c r="M19" s="31" t="s">
        <v>123</v>
      </c>
      <c r="N19" s="10" t="s">
        <v>6</v>
      </c>
      <c r="R19" s="3"/>
      <c r="S19" s="5"/>
      <c r="T19" s="5"/>
      <c r="U19" s="5"/>
    </row>
    <row r="20" spans="1:21" x14ac:dyDescent="0.25">
      <c r="A20" s="19"/>
      <c r="B20" s="10"/>
      <c r="C20" s="10"/>
      <c r="D20" s="30"/>
      <c r="E20" s="11"/>
      <c r="F20" s="35"/>
      <c r="G20" s="35"/>
      <c r="H20" s="66"/>
      <c r="I20" s="35"/>
      <c r="J20" s="15"/>
      <c r="K20" s="15"/>
      <c r="L20" s="8"/>
      <c r="M20" s="31"/>
      <c r="N20" s="10"/>
      <c r="R20" s="3"/>
      <c r="S20" s="5"/>
      <c r="T20" s="5"/>
      <c r="U20" s="5"/>
    </row>
    <row r="21" spans="1:21" x14ac:dyDescent="0.25">
      <c r="A21" s="19">
        <v>40428</v>
      </c>
      <c r="B21" s="101" t="s">
        <v>131</v>
      </c>
      <c r="C21" s="10" t="s">
        <v>120</v>
      </c>
      <c r="D21" s="30" t="s">
        <v>133</v>
      </c>
      <c r="E21" s="11">
        <v>2.0651670852500043E-2</v>
      </c>
      <c r="F21" s="35">
        <v>2.2247357146411594E-3</v>
      </c>
      <c r="G21" s="35">
        <v>4.8000000000000001E-2</v>
      </c>
      <c r="H21" s="66">
        <v>6.2E-2</v>
      </c>
      <c r="I21" s="14">
        <f>3.3*H21</f>
        <v>0.20459999999999998</v>
      </c>
      <c r="J21" s="15" t="s">
        <v>54</v>
      </c>
      <c r="K21" s="15" t="s">
        <v>17</v>
      </c>
      <c r="L21" s="8" t="s">
        <v>21</v>
      </c>
      <c r="M21" s="31" t="s">
        <v>123</v>
      </c>
      <c r="N21" s="10" t="s">
        <v>6</v>
      </c>
      <c r="R21" s="3"/>
      <c r="S21" s="5"/>
      <c r="T21" s="5"/>
      <c r="U21" s="5"/>
    </row>
    <row r="22" spans="1:21" x14ac:dyDescent="0.25">
      <c r="A22" s="19">
        <v>40428</v>
      </c>
      <c r="B22" s="10" t="s">
        <v>101</v>
      </c>
      <c r="C22" s="10" t="s">
        <v>120</v>
      </c>
      <c r="D22" s="30" t="s">
        <v>133</v>
      </c>
      <c r="E22" s="8">
        <v>0.28443865718698175</v>
      </c>
      <c r="F22" s="35">
        <v>5.5325047070322641E-3</v>
      </c>
      <c r="G22" s="14">
        <v>0.87</v>
      </c>
      <c r="H22" s="75">
        <v>0.85</v>
      </c>
      <c r="I22" s="14">
        <f>3.3*H22</f>
        <v>2.8049999999999997</v>
      </c>
      <c r="J22" s="15" t="s">
        <v>54</v>
      </c>
      <c r="K22" s="15" t="s">
        <v>17</v>
      </c>
      <c r="L22" s="8" t="s">
        <v>21</v>
      </c>
      <c r="M22" s="31" t="s">
        <v>123</v>
      </c>
      <c r="N22" s="10" t="s">
        <v>6</v>
      </c>
      <c r="R22" s="3"/>
      <c r="S22" s="5"/>
      <c r="T22" s="5"/>
      <c r="U22" s="5"/>
    </row>
    <row r="23" spans="1:21" x14ac:dyDescent="0.25">
      <c r="A23" s="19">
        <v>40428</v>
      </c>
      <c r="B23" s="10" t="s">
        <v>100</v>
      </c>
      <c r="C23" s="10" t="s">
        <v>120</v>
      </c>
      <c r="D23" s="30" t="s">
        <v>133</v>
      </c>
      <c r="E23" s="11">
        <v>1.4969403328122338E-2</v>
      </c>
      <c r="F23" s="35">
        <v>2.1111983169123079E-3</v>
      </c>
      <c r="G23" s="35">
        <v>2E-3</v>
      </c>
      <c r="H23" s="66">
        <v>4.4999999999999998E-2</v>
      </c>
      <c r="I23" s="14">
        <f>3.3*H23</f>
        <v>0.14849999999999999</v>
      </c>
      <c r="J23" s="15" t="s">
        <v>54</v>
      </c>
      <c r="K23" s="15" t="s">
        <v>17</v>
      </c>
      <c r="L23" s="8" t="s">
        <v>21</v>
      </c>
      <c r="M23" s="31" t="s">
        <v>123</v>
      </c>
      <c r="N23" s="10" t="s">
        <v>6</v>
      </c>
      <c r="R23" s="3"/>
      <c r="S23" s="5"/>
      <c r="T23" s="5"/>
      <c r="U23" s="5"/>
    </row>
    <row r="24" spans="1:21" x14ac:dyDescent="0.25">
      <c r="A24" s="19">
        <v>40428</v>
      </c>
      <c r="B24" s="10" t="s">
        <v>124</v>
      </c>
      <c r="C24" s="10" t="s">
        <v>120</v>
      </c>
      <c r="D24" s="30" t="s">
        <v>133</v>
      </c>
      <c r="E24" s="11">
        <v>1.331584144293305E-3</v>
      </c>
      <c r="F24" s="35">
        <v>2.1543398834291162E-3</v>
      </c>
      <c r="G24" s="35">
        <v>4.0000000000000001E-3</v>
      </c>
      <c r="H24" s="66">
        <v>8.0000000000000002E-3</v>
      </c>
      <c r="I24" s="35">
        <f>3.3*H24</f>
        <v>2.64E-2</v>
      </c>
      <c r="J24" s="15" t="s">
        <v>54</v>
      </c>
      <c r="K24" s="15" t="s">
        <v>17</v>
      </c>
      <c r="L24" s="8" t="s">
        <v>21</v>
      </c>
      <c r="M24" s="31" t="s">
        <v>123</v>
      </c>
      <c r="N24" s="10" t="s">
        <v>6</v>
      </c>
      <c r="R24" s="3"/>
      <c r="S24" s="5"/>
      <c r="T24" s="5"/>
      <c r="U24" s="5"/>
    </row>
    <row r="25" spans="1:21" x14ac:dyDescent="0.25">
      <c r="A25" s="19"/>
      <c r="B25" s="10"/>
      <c r="C25" s="10"/>
      <c r="D25" s="30"/>
      <c r="E25" s="11"/>
      <c r="F25" s="35"/>
      <c r="G25" s="35"/>
      <c r="H25" s="66"/>
      <c r="I25" s="14"/>
      <c r="J25" s="15"/>
      <c r="K25" s="15"/>
      <c r="L25" s="8"/>
      <c r="M25" s="31"/>
      <c r="N25" s="10"/>
      <c r="R25" s="3"/>
      <c r="S25" s="5"/>
      <c r="T25" s="5"/>
      <c r="U25" s="5"/>
    </row>
    <row r="26" spans="1:21" x14ac:dyDescent="0.25">
      <c r="A26" s="19">
        <v>40431</v>
      </c>
      <c r="B26" s="101" t="s">
        <v>131</v>
      </c>
      <c r="C26" s="10" t="s">
        <v>120</v>
      </c>
      <c r="D26" s="30" t="s">
        <v>133</v>
      </c>
      <c r="E26" s="11">
        <v>2.2536058491522726E-2</v>
      </c>
      <c r="F26" s="35">
        <v>1.6982391861375861E-3</v>
      </c>
      <c r="G26" s="35">
        <v>4.8000000000000001E-2</v>
      </c>
      <c r="H26" s="66">
        <v>6.8000000000000005E-2</v>
      </c>
      <c r="I26" s="14">
        <f>3.3*H26</f>
        <v>0.22440000000000002</v>
      </c>
      <c r="J26" s="15" t="s">
        <v>54</v>
      </c>
      <c r="K26" s="15" t="s">
        <v>17</v>
      </c>
      <c r="L26" s="8" t="s">
        <v>21</v>
      </c>
      <c r="M26" s="31" t="s">
        <v>123</v>
      </c>
      <c r="N26" s="10" t="s">
        <v>6</v>
      </c>
      <c r="R26" s="3"/>
      <c r="S26" s="5"/>
      <c r="T26" s="5"/>
      <c r="U26" s="5"/>
    </row>
    <row r="27" spans="1:21" x14ac:dyDescent="0.25">
      <c r="A27" s="19">
        <v>40431</v>
      </c>
      <c r="B27" s="10" t="s">
        <v>101</v>
      </c>
      <c r="C27" s="10" t="s">
        <v>120</v>
      </c>
      <c r="D27" s="30" t="s">
        <v>133</v>
      </c>
      <c r="E27" s="8">
        <v>0.17781957586366379</v>
      </c>
      <c r="F27" s="35">
        <v>5.1654557407841674E-2</v>
      </c>
      <c r="G27" s="14">
        <v>0.87</v>
      </c>
      <c r="H27" s="75">
        <v>0.56000000000000005</v>
      </c>
      <c r="I27" s="14">
        <f>3.3*H27</f>
        <v>1.8480000000000001</v>
      </c>
      <c r="J27" s="15" t="s">
        <v>54</v>
      </c>
      <c r="K27" s="15" t="s">
        <v>17</v>
      </c>
      <c r="L27" s="8" t="s">
        <v>21</v>
      </c>
      <c r="M27" s="31" t="s">
        <v>123</v>
      </c>
      <c r="N27" s="10" t="s">
        <v>6</v>
      </c>
      <c r="R27" s="3"/>
      <c r="S27" s="5"/>
      <c r="T27" s="5"/>
      <c r="U27" s="5"/>
    </row>
    <row r="28" spans="1:21" x14ac:dyDescent="0.25">
      <c r="A28" s="19">
        <v>40431</v>
      </c>
      <c r="B28" s="10" t="s">
        <v>100</v>
      </c>
      <c r="C28" s="10" t="s">
        <v>120</v>
      </c>
      <c r="D28" s="30" t="s">
        <v>133</v>
      </c>
      <c r="E28" s="11">
        <v>5.8869368378922961E-3</v>
      </c>
      <c r="F28" s="35">
        <v>5.0239426748324054E-5</v>
      </c>
      <c r="G28" s="35">
        <v>2E-3</v>
      </c>
      <c r="H28" s="66">
        <v>1.7999999999999999E-2</v>
      </c>
      <c r="I28" s="35">
        <f>3.3*H28</f>
        <v>5.9399999999999994E-2</v>
      </c>
      <c r="J28" s="15" t="s">
        <v>54</v>
      </c>
      <c r="K28" s="15" t="s">
        <v>17</v>
      </c>
      <c r="L28" s="8" t="s">
        <v>21</v>
      </c>
      <c r="M28" s="31" t="s">
        <v>123</v>
      </c>
      <c r="N28" s="10" t="s">
        <v>6</v>
      </c>
      <c r="R28" s="3"/>
      <c r="S28" s="5"/>
      <c r="T28" s="5"/>
      <c r="U28" s="5"/>
    </row>
    <row r="29" spans="1:21" x14ac:dyDescent="0.25">
      <c r="A29" s="19">
        <v>40431</v>
      </c>
      <c r="B29" s="10" t="s">
        <v>124</v>
      </c>
      <c r="C29" s="10" t="s">
        <v>120</v>
      </c>
      <c r="D29" s="30" t="s">
        <v>133</v>
      </c>
      <c r="E29" s="11">
        <v>1.3830271147016609E-3</v>
      </c>
      <c r="F29" s="35">
        <v>4.1710025573396181E-3</v>
      </c>
      <c r="G29" s="35">
        <v>4.0000000000000001E-3</v>
      </c>
      <c r="H29" s="66">
        <v>1.2999999999999999E-2</v>
      </c>
      <c r="I29" s="35">
        <f>3.3*H29</f>
        <v>4.2899999999999994E-2</v>
      </c>
      <c r="J29" s="15" t="s">
        <v>54</v>
      </c>
      <c r="K29" s="15" t="s">
        <v>17</v>
      </c>
      <c r="L29" s="8" t="s">
        <v>21</v>
      </c>
      <c r="M29" s="31" t="s">
        <v>123</v>
      </c>
      <c r="N29" s="10" t="s">
        <v>6</v>
      </c>
      <c r="R29" s="3"/>
      <c r="S29" s="5"/>
      <c r="T29" s="5"/>
      <c r="U29" s="5"/>
    </row>
    <row r="30" spans="1:21" x14ac:dyDescent="0.25">
      <c r="A30" s="19"/>
      <c r="B30" s="10"/>
      <c r="C30" s="10"/>
      <c r="D30" s="30"/>
      <c r="E30" s="11"/>
      <c r="F30" s="35"/>
      <c r="G30" s="35"/>
      <c r="H30" s="66"/>
      <c r="I30" s="35"/>
      <c r="J30" s="15"/>
      <c r="K30" s="15"/>
      <c r="L30" s="8"/>
      <c r="M30" s="31"/>
      <c r="N30" s="10"/>
      <c r="R30" s="3"/>
      <c r="S30" s="5"/>
      <c r="T30" s="5"/>
      <c r="U30" s="5"/>
    </row>
    <row r="31" spans="1:21" x14ac:dyDescent="0.25">
      <c r="A31" s="19">
        <v>40450</v>
      </c>
      <c r="B31" s="101" t="s">
        <v>131</v>
      </c>
      <c r="C31" s="10" t="s">
        <v>120</v>
      </c>
      <c r="D31" s="30" t="s">
        <v>133</v>
      </c>
      <c r="E31" s="11">
        <v>3.5426600194392539E-2</v>
      </c>
      <c r="F31" s="35">
        <v>5.9311387046108947E-3</v>
      </c>
      <c r="G31" s="35">
        <v>4.8000000000000001E-2</v>
      </c>
      <c r="H31" s="66">
        <v>0.11</v>
      </c>
      <c r="I31" s="14">
        <f>3.3*H31</f>
        <v>0.36299999999999999</v>
      </c>
      <c r="J31" s="15" t="s">
        <v>54</v>
      </c>
      <c r="K31" s="15" t="s">
        <v>17</v>
      </c>
      <c r="L31" s="8" t="s">
        <v>21</v>
      </c>
      <c r="M31" s="31" t="s">
        <v>123</v>
      </c>
      <c r="N31" s="10" t="s">
        <v>6</v>
      </c>
      <c r="R31" s="3"/>
      <c r="S31" s="5"/>
      <c r="T31" s="5"/>
      <c r="U31" s="5"/>
    </row>
    <row r="32" spans="1:21" x14ac:dyDescent="0.25">
      <c r="A32" s="19">
        <v>40450</v>
      </c>
      <c r="B32" s="10" t="s">
        <v>101</v>
      </c>
      <c r="C32" s="10" t="s">
        <v>120</v>
      </c>
      <c r="D32" s="30" t="s">
        <v>133</v>
      </c>
      <c r="E32" s="11">
        <v>7.6088532935872352E-2</v>
      </c>
      <c r="F32" s="35">
        <v>5.5770948674018606E-2</v>
      </c>
      <c r="G32" s="14">
        <v>0.87</v>
      </c>
      <c r="H32" s="75">
        <v>0.28000000000000003</v>
      </c>
      <c r="I32" s="14">
        <f>3.3*H32</f>
        <v>0.92400000000000004</v>
      </c>
      <c r="J32" s="15" t="s">
        <v>54</v>
      </c>
      <c r="K32" s="15" t="s">
        <v>17</v>
      </c>
      <c r="L32" s="8" t="s">
        <v>21</v>
      </c>
      <c r="M32" s="31" t="s">
        <v>123</v>
      </c>
      <c r="N32" s="10" t="s">
        <v>6</v>
      </c>
      <c r="R32" s="3"/>
      <c r="S32" s="5"/>
      <c r="T32" s="5"/>
      <c r="U32" s="5"/>
    </row>
    <row r="33" spans="1:21" x14ac:dyDescent="0.25">
      <c r="A33" s="19">
        <v>40450</v>
      </c>
      <c r="B33" s="10" t="s">
        <v>100</v>
      </c>
      <c r="C33" s="10" t="s">
        <v>120</v>
      </c>
      <c r="D33" s="30" t="s">
        <v>133</v>
      </c>
      <c r="E33" s="11">
        <v>8.9336804472363654E-3</v>
      </c>
      <c r="F33" s="35">
        <v>1.9507727528682995E-3</v>
      </c>
      <c r="G33" s="35">
        <v>2E-3</v>
      </c>
      <c r="H33" s="66">
        <v>2.7E-2</v>
      </c>
      <c r="I33" s="35">
        <f>3.3*H33</f>
        <v>8.9099999999999999E-2</v>
      </c>
      <c r="J33" s="15" t="s">
        <v>54</v>
      </c>
      <c r="K33" s="15" t="s">
        <v>17</v>
      </c>
      <c r="L33" s="8" t="s">
        <v>21</v>
      </c>
      <c r="M33" s="31" t="s">
        <v>123</v>
      </c>
      <c r="N33" s="10" t="s">
        <v>6</v>
      </c>
      <c r="R33" s="3"/>
      <c r="S33" s="5"/>
      <c r="T33" s="5"/>
      <c r="U33" s="5"/>
    </row>
    <row r="34" spans="1:21" x14ac:dyDescent="0.25">
      <c r="A34" s="19">
        <v>40450</v>
      </c>
      <c r="B34" s="10" t="s">
        <v>124</v>
      </c>
      <c r="C34" s="10" t="s">
        <v>120</v>
      </c>
      <c r="D34" s="30" t="s">
        <v>133</v>
      </c>
      <c r="E34" s="11">
        <v>3.8610253819419552E-3</v>
      </c>
      <c r="F34" s="35">
        <v>5.083907060519516E-3</v>
      </c>
      <c r="G34" s="35">
        <v>4.0000000000000001E-3</v>
      </c>
      <c r="H34" s="66">
        <v>1.9E-2</v>
      </c>
      <c r="I34" s="35">
        <f>3.3*H34</f>
        <v>6.2699999999999992E-2</v>
      </c>
      <c r="J34" s="15" t="s">
        <v>54</v>
      </c>
      <c r="K34" s="15" t="s">
        <v>17</v>
      </c>
      <c r="L34" s="8" t="s">
        <v>21</v>
      </c>
      <c r="M34" s="31" t="s">
        <v>123</v>
      </c>
      <c r="N34" s="10" t="s">
        <v>6</v>
      </c>
      <c r="R34" s="3"/>
      <c r="S34" s="5"/>
      <c r="T34" s="5"/>
      <c r="U34" s="5"/>
    </row>
    <row r="35" spans="1:21" x14ac:dyDescent="0.25">
      <c r="A35" s="32" t="s">
        <v>0</v>
      </c>
      <c r="B35" s="4"/>
      <c r="C35" s="4"/>
      <c r="D35" s="4"/>
      <c r="E35" s="4"/>
      <c r="F35" s="33"/>
      <c r="G35" s="68"/>
      <c r="H35" s="4"/>
      <c r="I35" s="4"/>
      <c r="J35" s="4"/>
      <c r="K35" s="4"/>
      <c r="L35" s="4"/>
      <c r="M35" s="4"/>
      <c r="N35" s="4"/>
      <c r="R35" s="3"/>
      <c r="S35" s="5"/>
      <c r="T35" s="5"/>
      <c r="U35" s="5"/>
    </row>
    <row r="36" spans="1:21" x14ac:dyDescent="0.25">
      <c r="R36" s="3"/>
      <c r="S36" s="5"/>
      <c r="T36" s="5"/>
      <c r="U36" s="5"/>
    </row>
    <row r="37" spans="1:21" ht="14.5" x14ac:dyDescent="0.25">
      <c r="A37" s="13" t="s">
        <v>20</v>
      </c>
      <c r="R37" s="3"/>
      <c r="S37" s="5"/>
      <c r="T37" s="5"/>
      <c r="U37" s="5"/>
    </row>
    <row r="38" spans="1:21" ht="14.5" x14ac:dyDescent="0.25">
      <c r="A38" s="13" t="s">
        <v>27</v>
      </c>
      <c r="R38" s="3"/>
      <c r="S38" s="5"/>
      <c r="T38" s="5"/>
      <c r="U38" s="5"/>
    </row>
    <row r="39" spans="1:21" ht="14.5" x14ac:dyDescent="0.25">
      <c r="A39" s="13" t="s">
        <v>108</v>
      </c>
      <c r="R39" s="3"/>
      <c r="S39" s="5"/>
      <c r="T39" s="5"/>
      <c r="U39" s="5"/>
    </row>
    <row r="40" spans="1:21" ht="17.5" x14ac:dyDescent="0.4">
      <c r="A40" s="13" t="s">
        <v>130</v>
      </c>
      <c r="R40" s="3"/>
      <c r="S40" s="5"/>
      <c r="T40" s="5"/>
      <c r="U40" s="5"/>
    </row>
    <row r="41" spans="1:21" ht="16" x14ac:dyDescent="0.4">
      <c r="A41" t="s">
        <v>29</v>
      </c>
      <c r="R41" s="3"/>
      <c r="S41" s="5"/>
      <c r="T41" s="5"/>
      <c r="U41" s="5"/>
    </row>
    <row r="42" spans="1:21" ht="14.5" x14ac:dyDescent="0.25">
      <c r="A42" s="13" t="s">
        <v>107</v>
      </c>
    </row>
  </sheetData>
  <mergeCells count="1">
    <mergeCell ref="A1:N1"/>
  </mergeCells>
  <phoneticPr fontId="35" type="noConversion"/>
  <pageMargins left="0.68" right="0.25" top="0.57999999999999996" bottom="0.23" header="0.5" footer="0.27"/>
  <pageSetup firstPageNumber="66" orientation="landscape" useFirstPageNumber="1" r:id="rId1"/>
  <headerFooter alignWithMargins="0">
    <oddFooter>&amp;R&amp;P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>
      <selection activeCell="A2" sqref="A2"/>
    </sheetView>
  </sheetViews>
  <sheetFormatPr defaultRowHeight="12.5" x14ac:dyDescent="0.25"/>
  <cols>
    <col min="2" max="2" width="5.7265625" customWidth="1"/>
    <col min="3" max="3" width="11.453125" customWidth="1"/>
    <col min="4" max="4" width="7.81640625" customWidth="1"/>
    <col min="6" max="6" width="11.453125" customWidth="1"/>
    <col min="7" max="7" width="10.54296875" customWidth="1"/>
    <col min="8" max="8" width="9.54296875" bestFit="1" customWidth="1"/>
    <col min="9" max="9" width="10.81640625" customWidth="1"/>
    <col min="10" max="10" width="7.453125" customWidth="1"/>
    <col min="11" max="11" width="8.453125" customWidth="1"/>
    <col min="12" max="12" width="7.1796875" customWidth="1"/>
    <col min="13" max="13" width="9.26953125" customWidth="1"/>
    <col min="14" max="14" width="6.54296875" customWidth="1"/>
  </cols>
  <sheetData>
    <row r="1" spans="1:23" ht="34.5" customHeight="1" x14ac:dyDescent="0.35">
      <c r="A1" s="160" t="s">
        <v>629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S1" s="5"/>
      <c r="T1" s="5"/>
      <c r="U1" s="5"/>
    </row>
    <row r="2" spans="1:23" ht="12.75" customHeight="1" x14ac:dyDescent="0.35">
      <c r="A2" s="2"/>
      <c r="S2" s="5"/>
      <c r="T2" s="5"/>
      <c r="U2" s="5"/>
    </row>
    <row r="3" spans="1:23" ht="12.75" customHeight="1" x14ac:dyDescent="0.35">
      <c r="A3" s="2"/>
      <c r="S3" s="5"/>
      <c r="T3" s="5"/>
      <c r="U3" s="5"/>
    </row>
    <row r="4" spans="1:23" ht="12.75" customHeight="1" x14ac:dyDescent="0.25">
      <c r="F4" s="3" t="s">
        <v>28</v>
      </c>
      <c r="K4" t="s">
        <v>0</v>
      </c>
      <c r="L4" t="s">
        <v>0</v>
      </c>
      <c r="S4" s="5"/>
      <c r="T4" s="5"/>
      <c r="U4" s="5"/>
    </row>
    <row r="5" spans="1:23" ht="12.75" customHeight="1" x14ac:dyDescent="0.25">
      <c r="A5" s="16" t="s">
        <v>18</v>
      </c>
      <c r="B5" s="16" t="s">
        <v>9</v>
      </c>
      <c r="C5" s="16" t="s">
        <v>10</v>
      </c>
      <c r="D5" s="16" t="s">
        <v>26</v>
      </c>
      <c r="E5" s="16" t="s">
        <v>23</v>
      </c>
      <c r="F5" s="16" t="s">
        <v>22</v>
      </c>
      <c r="G5" s="16" t="s">
        <v>104</v>
      </c>
      <c r="H5" s="16" t="s">
        <v>105</v>
      </c>
      <c r="I5" s="16" t="s">
        <v>106</v>
      </c>
      <c r="J5" s="16" t="s">
        <v>14</v>
      </c>
      <c r="K5" s="16" t="s">
        <v>24</v>
      </c>
      <c r="L5" s="16" t="s">
        <v>16</v>
      </c>
      <c r="M5" s="16" t="s">
        <v>25</v>
      </c>
      <c r="N5" s="16" t="s">
        <v>11</v>
      </c>
      <c r="S5" s="5"/>
      <c r="T5" s="5"/>
      <c r="U5" s="5"/>
    </row>
    <row r="6" spans="1:23" ht="12.7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S6" s="5"/>
      <c r="T6" s="5"/>
      <c r="U6" s="5"/>
    </row>
    <row r="7" spans="1:23" ht="12.75" customHeight="1" x14ac:dyDescent="0.25">
      <c r="A7" s="82">
        <v>40456</v>
      </c>
      <c r="B7" s="101" t="s">
        <v>131</v>
      </c>
      <c r="C7" s="10" t="s">
        <v>120</v>
      </c>
      <c r="D7" s="30" t="s">
        <v>133</v>
      </c>
      <c r="E7" s="11">
        <v>1.5971278919777631E-2</v>
      </c>
      <c r="F7" s="35">
        <v>8.0675277501846537E-3</v>
      </c>
      <c r="G7" s="35">
        <v>4.8000000000000001E-2</v>
      </c>
      <c r="H7" s="66">
        <v>5.3999999999999999E-2</v>
      </c>
      <c r="I7" s="14">
        <f>3.3*H7</f>
        <v>0.1782</v>
      </c>
      <c r="J7" s="15" t="s">
        <v>54</v>
      </c>
      <c r="K7" s="15" t="s">
        <v>17</v>
      </c>
      <c r="L7" s="8" t="s">
        <v>21</v>
      </c>
      <c r="M7" s="31" t="s">
        <v>123</v>
      </c>
      <c r="N7" s="10" t="s">
        <v>6</v>
      </c>
      <c r="S7" s="5"/>
      <c r="T7" s="5"/>
      <c r="U7" s="5"/>
    </row>
    <row r="8" spans="1:23" ht="12.75" customHeight="1" x14ac:dyDescent="0.25">
      <c r="A8" s="82">
        <v>40456</v>
      </c>
      <c r="B8" s="10" t="s">
        <v>101</v>
      </c>
      <c r="C8" s="10" t="s">
        <v>120</v>
      </c>
      <c r="D8" s="30" t="s">
        <v>133</v>
      </c>
      <c r="E8" s="11">
        <v>7.3248252984854823E-2</v>
      </c>
      <c r="F8" s="35">
        <v>4.049836801650137E-2</v>
      </c>
      <c r="G8" s="14">
        <v>0.87</v>
      </c>
      <c r="H8" s="75">
        <v>0.25</v>
      </c>
      <c r="I8" s="14">
        <f>3.3*H8</f>
        <v>0.82499999999999996</v>
      </c>
      <c r="J8" s="15" t="s">
        <v>54</v>
      </c>
      <c r="K8" s="15" t="s">
        <v>17</v>
      </c>
      <c r="L8" s="8" t="s">
        <v>21</v>
      </c>
      <c r="M8" s="31" t="s">
        <v>123</v>
      </c>
      <c r="N8" s="10" t="s">
        <v>6</v>
      </c>
      <c r="S8" s="5"/>
      <c r="T8" s="5"/>
      <c r="U8" s="5"/>
    </row>
    <row r="9" spans="1:23" ht="12.75" customHeight="1" x14ac:dyDescent="0.25">
      <c r="A9" s="82">
        <v>40456</v>
      </c>
      <c r="B9" s="10" t="s">
        <v>100</v>
      </c>
      <c r="C9" s="10" t="s">
        <v>120</v>
      </c>
      <c r="D9" s="30" t="s">
        <v>133</v>
      </c>
      <c r="E9" s="11">
        <v>3.4118189186024125E-3</v>
      </c>
      <c r="F9" s="35">
        <v>1.9652565566188068E-4</v>
      </c>
      <c r="G9" s="35">
        <v>2E-3</v>
      </c>
      <c r="H9" s="66">
        <v>0.01</v>
      </c>
      <c r="I9" s="35">
        <f>3.3*H9</f>
        <v>3.3000000000000002E-2</v>
      </c>
      <c r="J9" s="15" t="s">
        <v>54</v>
      </c>
      <c r="K9" s="15" t="s">
        <v>17</v>
      </c>
      <c r="L9" s="8" t="s">
        <v>21</v>
      </c>
      <c r="M9" s="31" t="s">
        <v>123</v>
      </c>
      <c r="N9" s="10" t="s">
        <v>6</v>
      </c>
      <c r="S9" s="5"/>
      <c r="T9" s="5"/>
      <c r="U9" s="5"/>
    </row>
    <row r="10" spans="1:23" ht="12.75" customHeight="1" x14ac:dyDescent="0.25">
      <c r="A10" s="82">
        <v>40456</v>
      </c>
      <c r="B10" s="10" t="s">
        <v>124</v>
      </c>
      <c r="C10" s="10" t="s">
        <v>120</v>
      </c>
      <c r="D10" s="30" t="s">
        <v>133</v>
      </c>
      <c r="E10" s="11">
        <v>2.4573673582379443E-3</v>
      </c>
      <c r="F10" s="35">
        <v>5.5941974699981207E-3</v>
      </c>
      <c r="G10" s="35">
        <v>4.0000000000000001E-3</v>
      </c>
      <c r="H10" s="66">
        <v>1.7999999999999999E-2</v>
      </c>
      <c r="I10" s="35">
        <f>3.3*H10</f>
        <v>5.9399999999999994E-2</v>
      </c>
      <c r="J10" s="15" t="s">
        <v>54</v>
      </c>
      <c r="K10" s="15" t="s">
        <v>17</v>
      </c>
      <c r="L10" s="8" t="s">
        <v>21</v>
      </c>
      <c r="M10" s="31" t="s">
        <v>123</v>
      </c>
      <c r="N10" s="10" t="s">
        <v>6</v>
      </c>
      <c r="S10" s="5"/>
      <c r="T10" s="5"/>
      <c r="U10" s="5"/>
    </row>
    <row r="11" spans="1:23" x14ac:dyDescent="0.25">
      <c r="A11" s="19"/>
      <c r="B11" s="10"/>
      <c r="C11" s="10"/>
      <c r="D11" s="30"/>
      <c r="E11" s="11"/>
      <c r="F11" s="35"/>
      <c r="G11" s="35"/>
      <c r="H11" s="66"/>
      <c r="I11" s="14"/>
      <c r="P11" s="65"/>
      <c r="S11" s="5"/>
      <c r="T11" s="5"/>
      <c r="U11" s="5"/>
    </row>
    <row r="12" spans="1:23" x14ac:dyDescent="0.25">
      <c r="A12" s="19">
        <v>40465</v>
      </c>
      <c r="B12" s="101" t="s">
        <v>131</v>
      </c>
      <c r="C12" s="10" t="s">
        <v>120</v>
      </c>
      <c r="D12" s="30" t="s">
        <v>133</v>
      </c>
      <c r="E12" s="11">
        <v>1.6614565567597602E-2</v>
      </c>
      <c r="F12" s="35">
        <v>2.2719653019650501E-3</v>
      </c>
      <c r="G12" s="35">
        <v>4.8000000000000001E-2</v>
      </c>
      <c r="H12" s="66">
        <v>0.05</v>
      </c>
      <c r="I12" s="14">
        <f>3.3*H12</f>
        <v>0.16500000000000001</v>
      </c>
      <c r="J12" s="15" t="s">
        <v>54</v>
      </c>
      <c r="K12" s="15" t="s">
        <v>17</v>
      </c>
      <c r="L12" s="8" t="s">
        <v>21</v>
      </c>
      <c r="M12" s="31" t="s">
        <v>123</v>
      </c>
      <c r="N12" s="10" t="s">
        <v>6</v>
      </c>
      <c r="Q12" s="65"/>
      <c r="S12" s="12"/>
    </row>
    <row r="13" spans="1:23" x14ac:dyDescent="0.25">
      <c r="A13" s="19">
        <v>40465</v>
      </c>
      <c r="B13" s="10" t="s">
        <v>101</v>
      </c>
      <c r="C13" s="10" t="s">
        <v>120</v>
      </c>
      <c r="D13" s="30" t="s">
        <v>133</v>
      </c>
      <c r="E13" s="11">
        <v>3.7902996240402949E-2</v>
      </c>
      <c r="F13" s="35">
        <v>4.0566985875216482E-2</v>
      </c>
      <c r="G13" s="14">
        <v>0.87</v>
      </c>
      <c r="H13" s="75">
        <v>0.17</v>
      </c>
      <c r="I13" s="14">
        <f>3.3*H13</f>
        <v>0.56100000000000005</v>
      </c>
      <c r="J13" s="15" t="s">
        <v>54</v>
      </c>
      <c r="K13" s="15" t="s">
        <v>17</v>
      </c>
      <c r="L13" s="8" t="s">
        <v>21</v>
      </c>
      <c r="M13" s="31" t="s">
        <v>123</v>
      </c>
      <c r="N13" s="10" t="s">
        <v>6</v>
      </c>
      <c r="Q13" s="65"/>
      <c r="S13" s="3"/>
      <c r="T13" s="3"/>
      <c r="U13" s="3"/>
      <c r="V13" s="3"/>
      <c r="W13" s="3"/>
    </row>
    <row r="14" spans="1:23" x14ac:dyDescent="0.25">
      <c r="A14" s="19">
        <v>40465</v>
      </c>
      <c r="B14" s="10" t="s">
        <v>100</v>
      </c>
      <c r="C14" s="10" t="s">
        <v>120</v>
      </c>
      <c r="D14" s="30" t="s">
        <v>133</v>
      </c>
      <c r="E14" s="11">
        <v>5.4063514807431209E-3</v>
      </c>
      <c r="F14" s="35">
        <v>1.5440208331927825E-3</v>
      </c>
      <c r="G14" s="35">
        <v>2E-3</v>
      </c>
      <c r="H14" s="66">
        <v>1.7000000000000001E-2</v>
      </c>
      <c r="I14" s="35">
        <f>3.3*H14</f>
        <v>5.6100000000000004E-2</v>
      </c>
      <c r="J14" s="15" t="s">
        <v>54</v>
      </c>
      <c r="K14" s="15" t="s">
        <v>17</v>
      </c>
      <c r="L14" s="8" t="s">
        <v>21</v>
      </c>
      <c r="M14" s="31" t="s">
        <v>123</v>
      </c>
      <c r="N14" s="10" t="s">
        <v>6</v>
      </c>
      <c r="Q14" s="65"/>
      <c r="R14" s="3"/>
      <c r="S14" s="5"/>
      <c r="T14" s="5"/>
      <c r="U14" s="5"/>
    </row>
    <row r="15" spans="1:23" x14ac:dyDescent="0.25">
      <c r="A15" s="19">
        <v>40465</v>
      </c>
      <c r="B15" s="10" t="s">
        <v>124</v>
      </c>
      <c r="C15" s="10" t="s">
        <v>120</v>
      </c>
      <c r="D15" s="30" t="s">
        <v>133</v>
      </c>
      <c r="E15" s="11">
        <v>2.8496949544351818E-3</v>
      </c>
      <c r="F15" s="35">
        <v>2.0730173660633111E-3</v>
      </c>
      <c r="G15" s="35">
        <v>4.0000000000000001E-3</v>
      </c>
      <c r="H15" s="66">
        <v>1.0999999999999999E-2</v>
      </c>
      <c r="I15" s="35">
        <f>3.3*H15</f>
        <v>3.6299999999999999E-2</v>
      </c>
      <c r="J15" s="15" t="s">
        <v>54</v>
      </c>
      <c r="K15" s="15" t="s">
        <v>17</v>
      </c>
      <c r="L15" s="8" t="s">
        <v>21</v>
      </c>
      <c r="M15" s="31" t="s">
        <v>123</v>
      </c>
      <c r="N15" s="10" t="s">
        <v>6</v>
      </c>
      <c r="Q15" s="65"/>
      <c r="R15" s="3"/>
      <c r="S15" s="5"/>
      <c r="T15" s="5"/>
      <c r="U15" s="5"/>
    </row>
    <row r="16" spans="1:23" x14ac:dyDescent="0.25">
      <c r="A16" s="32" t="s">
        <v>0</v>
      </c>
      <c r="B16" s="4"/>
      <c r="C16" s="4"/>
      <c r="D16" s="4"/>
      <c r="E16" s="4"/>
      <c r="F16" s="33"/>
      <c r="G16" s="68"/>
      <c r="H16" s="4"/>
      <c r="I16" s="4"/>
      <c r="J16" s="4"/>
      <c r="K16" s="4"/>
      <c r="L16" s="4"/>
      <c r="M16" s="4"/>
      <c r="N16" s="4"/>
      <c r="R16" s="3"/>
      <c r="S16" s="5"/>
      <c r="T16" s="5"/>
      <c r="U16" s="5"/>
    </row>
    <row r="17" spans="1:21" x14ac:dyDescent="0.25">
      <c r="R17" s="3"/>
      <c r="S17" s="5"/>
      <c r="T17" s="5"/>
      <c r="U17" s="5"/>
    </row>
    <row r="18" spans="1:21" ht="14.5" x14ac:dyDescent="0.25">
      <c r="A18" s="13" t="s">
        <v>20</v>
      </c>
      <c r="R18" s="3"/>
      <c r="S18" s="5"/>
      <c r="T18" s="5"/>
      <c r="U18" s="5"/>
    </row>
    <row r="19" spans="1:21" ht="14.5" x14ac:dyDescent="0.25">
      <c r="A19" s="13" t="s">
        <v>27</v>
      </c>
      <c r="R19" s="3"/>
      <c r="S19" s="5"/>
      <c r="T19" s="5"/>
      <c r="U19" s="5"/>
    </row>
    <row r="20" spans="1:21" ht="14.5" x14ac:dyDescent="0.25">
      <c r="A20" s="13" t="s">
        <v>108</v>
      </c>
      <c r="R20" s="3"/>
      <c r="S20" s="5"/>
      <c r="T20" s="5"/>
      <c r="U20" s="5"/>
    </row>
    <row r="21" spans="1:21" ht="17.5" x14ac:dyDescent="0.4">
      <c r="A21" s="13" t="s">
        <v>130</v>
      </c>
      <c r="R21" s="3"/>
      <c r="S21" s="5"/>
      <c r="T21" s="5"/>
      <c r="U21" s="5"/>
    </row>
    <row r="22" spans="1:21" ht="16" x14ac:dyDescent="0.4">
      <c r="A22" t="s">
        <v>29</v>
      </c>
      <c r="R22" s="3"/>
      <c r="S22" s="5"/>
      <c r="T22" s="5"/>
      <c r="U22" s="5"/>
    </row>
    <row r="23" spans="1:21" ht="14.5" x14ac:dyDescent="0.25">
      <c r="A23" s="13" t="s">
        <v>107</v>
      </c>
    </row>
  </sheetData>
  <mergeCells count="1">
    <mergeCell ref="A1:N1"/>
  </mergeCells>
  <phoneticPr fontId="35" type="noConversion"/>
  <pageMargins left="0.68" right="0.25" top="0.57999999999999996" bottom="0.23" header="0.5" footer="0.27"/>
  <pageSetup firstPageNumber="67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A2" sqref="A2"/>
    </sheetView>
  </sheetViews>
  <sheetFormatPr defaultRowHeight="12.5" x14ac:dyDescent="0.25"/>
  <cols>
    <col min="1" max="1" width="8.81640625" customWidth="1"/>
    <col min="2" max="2" width="7.26953125" customWidth="1"/>
    <col min="4" max="4" width="8.7265625" customWidth="1"/>
    <col min="5" max="5" width="9.7265625" customWidth="1"/>
    <col min="6" max="6" width="3.453125" customWidth="1"/>
    <col min="7" max="7" width="8.81640625" customWidth="1"/>
    <col min="8" max="8" width="8" customWidth="1"/>
    <col min="9" max="9" width="9.7265625" customWidth="1"/>
    <col min="12" max="12" width="9.1796875" hidden="1" customWidth="1"/>
  </cols>
  <sheetData>
    <row r="1" spans="1:13" ht="15.5" x14ac:dyDescent="0.35">
      <c r="A1" s="2" t="s">
        <v>610</v>
      </c>
    </row>
    <row r="2" spans="1:13" ht="15.5" x14ac:dyDescent="0.35">
      <c r="B2" s="2" t="s">
        <v>611</v>
      </c>
      <c r="M2" s="65"/>
    </row>
    <row r="3" spans="1:13" ht="15.5" x14ac:dyDescent="0.35">
      <c r="B3" s="2" t="s">
        <v>609</v>
      </c>
    </row>
    <row r="4" spans="1:13" ht="15.5" x14ac:dyDescent="0.35">
      <c r="B4" s="2" t="s">
        <v>605</v>
      </c>
      <c r="G4" s="9"/>
      <c r="H4" s="9"/>
      <c r="I4" s="9"/>
      <c r="J4" s="9"/>
      <c r="K4" s="9"/>
      <c r="L4" s="9"/>
      <c r="M4" s="85"/>
    </row>
    <row r="5" spans="1:13" ht="15.5" x14ac:dyDescent="0.35">
      <c r="B5" s="2"/>
      <c r="G5" s="9"/>
      <c r="H5" s="9"/>
      <c r="I5" s="9"/>
      <c r="J5" s="9"/>
      <c r="K5" s="9"/>
      <c r="L5" s="9"/>
      <c r="M5" s="85"/>
    </row>
    <row r="6" spans="1:13" x14ac:dyDescent="0.25">
      <c r="A6" s="12"/>
      <c r="B6" s="12"/>
      <c r="C6" s="12"/>
      <c r="D6" s="12"/>
      <c r="E6" s="3" t="s">
        <v>32</v>
      </c>
      <c r="G6" s="12"/>
      <c r="H6" s="12"/>
      <c r="I6" s="12"/>
      <c r="J6" s="12"/>
      <c r="K6" s="3" t="s">
        <v>32</v>
      </c>
      <c r="L6" s="9"/>
      <c r="M6" s="9"/>
    </row>
    <row r="7" spans="1:13" ht="14.5" x14ac:dyDescent="0.25">
      <c r="A7" s="3" t="s">
        <v>18</v>
      </c>
      <c r="B7" s="3" t="s">
        <v>1</v>
      </c>
      <c r="C7" s="3" t="s">
        <v>33</v>
      </c>
      <c r="D7" s="3" t="s">
        <v>34</v>
      </c>
      <c r="E7" s="3" t="s">
        <v>35</v>
      </c>
      <c r="G7" s="3" t="s">
        <v>18</v>
      </c>
      <c r="H7" s="3" t="s">
        <v>1</v>
      </c>
      <c r="I7" s="3" t="s">
        <v>33</v>
      </c>
      <c r="J7" s="3" t="s">
        <v>34</v>
      </c>
      <c r="K7" s="3" t="s">
        <v>35</v>
      </c>
      <c r="L7" s="9"/>
      <c r="M7" s="9"/>
    </row>
    <row r="8" spans="1:13" x14ac:dyDescent="0.25">
      <c r="A8" s="4"/>
      <c r="B8" s="4"/>
      <c r="C8" s="4"/>
      <c r="D8" s="4"/>
      <c r="E8" s="4"/>
      <c r="G8" s="4"/>
      <c r="H8" s="4"/>
      <c r="I8" s="4"/>
      <c r="J8" s="4"/>
      <c r="K8" s="4"/>
      <c r="L8" s="9"/>
      <c r="M8" s="9"/>
    </row>
    <row r="9" spans="1:13" x14ac:dyDescent="0.25">
      <c r="A9" s="9"/>
      <c r="B9" s="9"/>
      <c r="C9" s="9"/>
      <c r="D9" s="9"/>
      <c r="E9" s="9"/>
      <c r="G9" s="9"/>
      <c r="H9" s="9"/>
      <c r="I9" s="9"/>
      <c r="J9" s="9"/>
      <c r="K9" s="9"/>
      <c r="L9" s="9"/>
      <c r="M9" s="9"/>
    </row>
    <row r="10" spans="1:13" x14ac:dyDescent="0.25">
      <c r="A10" s="99">
        <v>40386</v>
      </c>
      <c r="B10" s="97" t="s">
        <v>131</v>
      </c>
      <c r="C10" s="34">
        <v>4.2000000000000002E-4</v>
      </c>
      <c r="D10" s="27">
        <v>14.740339000000001</v>
      </c>
      <c r="E10" s="26">
        <f>D10/15*100</f>
        <v>98.268926666666673</v>
      </c>
      <c r="G10" s="99">
        <v>40408</v>
      </c>
      <c r="H10" s="97" t="s">
        <v>131</v>
      </c>
      <c r="I10" s="34">
        <v>2.183E-3</v>
      </c>
      <c r="J10" s="27">
        <v>14.798161</v>
      </c>
      <c r="K10" s="26">
        <f>J10/15*100</f>
        <v>98.654406666666674</v>
      </c>
      <c r="L10" s="9"/>
      <c r="M10" s="9"/>
    </row>
    <row r="11" spans="1:13" x14ac:dyDescent="0.25">
      <c r="A11" s="48" t="s">
        <v>36</v>
      </c>
      <c r="B11" s="3" t="s">
        <v>101</v>
      </c>
      <c r="C11" s="34">
        <v>2.5300000000000001E-3</v>
      </c>
      <c r="D11" s="26">
        <v>206.72791100000001</v>
      </c>
      <c r="E11" s="26">
        <f>D11/200*100</f>
        <v>103.36395549999999</v>
      </c>
      <c r="G11" s="106" t="s">
        <v>36</v>
      </c>
      <c r="H11" s="3" t="s">
        <v>101</v>
      </c>
      <c r="I11" s="34">
        <v>6.953E-3</v>
      </c>
      <c r="J11" s="26">
        <v>201.95492400000001</v>
      </c>
      <c r="K11" s="26">
        <f>J11/200*100</f>
        <v>100.977462</v>
      </c>
      <c r="L11" s="9"/>
      <c r="M11" s="9"/>
    </row>
    <row r="12" spans="1:13" x14ac:dyDescent="0.25">
      <c r="A12" s="48"/>
      <c r="B12" s="3" t="s">
        <v>100</v>
      </c>
      <c r="C12" s="34">
        <v>1.351E-3</v>
      </c>
      <c r="D12" s="28">
        <v>3.979419</v>
      </c>
      <c r="E12" s="26">
        <f>D12/4*100</f>
        <v>99.485475000000008</v>
      </c>
      <c r="G12" s="48"/>
      <c r="H12" s="3" t="s">
        <v>100</v>
      </c>
      <c r="I12" s="34">
        <v>-5.6300000000000002E-4</v>
      </c>
      <c r="J12" s="28">
        <v>4.0075289999999999</v>
      </c>
      <c r="K12" s="26">
        <f>J12/4*100</f>
        <v>100.188225</v>
      </c>
      <c r="L12" s="9"/>
      <c r="M12" s="9"/>
    </row>
    <row r="13" spans="1:13" x14ac:dyDescent="0.25">
      <c r="A13" s="48"/>
      <c r="B13" s="3" t="s">
        <v>124</v>
      </c>
      <c r="C13" s="34">
        <v>1.273E-3</v>
      </c>
      <c r="D13" s="27">
        <v>14.934001</v>
      </c>
      <c r="E13" s="26">
        <f>D13/15*100</f>
        <v>99.560006666666666</v>
      </c>
      <c r="G13" s="48"/>
      <c r="H13" s="3" t="s">
        <v>124</v>
      </c>
      <c r="I13" s="34">
        <v>2.5089999999999999E-3</v>
      </c>
      <c r="J13" s="27">
        <v>15.249756</v>
      </c>
      <c r="K13" s="26">
        <f>J13/15*100</f>
        <v>101.66504</v>
      </c>
      <c r="L13" s="9"/>
      <c r="M13" s="9"/>
    </row>
    <row r="14" spans="1:13" x14ac:dyDescent="0.25">
      <c r="A14" s="74"/>
      <c r="B14" s="3"/>
      <c r="C14" s="34"/>
      <c r="D14" s="28"/>
      <c r="E14" s="26"/>
      <c r="G14" s="74"/>
      <c r="H14" s="3"/>
      <c r="I14" s="34"/>
      <c r="J14" s="28"/>
      <c r="K14" s="26"/>
      <c r="L14" s="9"/>
      <c r="M14" s="9"/>
    </row>
    <row r="15" spans="1:13" x14ac:dyDescent="0.25">
      <c r="A15" s="99">
        <v>40386</v>
      </c>
      <c r="B15" s="97" t="s">
        <v>131</v>
      </c>
      <c r="C15" s="34">
        <v>1.16E-3</v>
      </c>
      <c r="D15" s="27">
        <v>14.728929000000001</v>
      </c>
      <c r="E15" s="26">
        <f>D15/15*100</f>
        <v>98.19286000000001</v>
      </c>
      <c r="G15" s="99">
        <v>40408</v>
      </c>
      <c r="H15" s="97" t="s">
        <v>131</v>
      </c>
      <c r="I15" s="34">
        <v>3.81E-3</v>
      </c>
      <c r="J15" s="27">
        <v>14.691162</v>
      </c>
      <c r="K15" s="26">
        <f>J15/15*100</f>
        <v>97.941079999999999</v>
      </c>
      <c r="L15" s="9"/>
      <c r="M15" s="9"/>
    </row>
    <row r="16" spans="1:13" x14ac:dyDescent="0.25">
      <c r="A16" s="48" t="s">
        <v>37</v>
      </c>
      <c r="B16" s="3" t="s">
        <v>101</v>
      </c>
      <c r="C16" s="34">
        <v>-8.2159999999999993E-3</v>
      </c>
      <c r="D16" s="26">
        <v>199.78936100000001</v>
      </c>
      <c r="E16" s="26">
        <f>D16/200*100</f>
        <v>99.894680500000007</v>
      </c>
      <c r="G16" s="106" t="s">
        <v>37</v>
      </c>
      <c r="H16" s="3" t="s">
        <v>101</v>
      </c>
      <c r="I16" s="34">
        <v>4.1070000000000004E-3</v>
      </c>
      <c r="J16" s="26">
        <v>202.50467</v>
      </c>
      <c r="K16" s="26">
        <f>J16/200*100</f>
        <v>101.25233499999999</v>
      </c>
      <c r="L16" s="9"/>
      <c r="M16" s="9"/>
    </row>
    <row r="17" spans="1:13" x14ac:dyDescent="0.25">
      <c r="A17" s="48"/>
      <c r="B17" s="3" t="s">
        <v>100</v>
      </c>
      <c r="C17" s="34">
        <v>6.3199999999999997E-4</v>
      </c>
      <c r="D17" s="28">
        <v>3.9656669999999998</v>
      </c>
      <c r="E17" s="26">
        <f>D17/4*100</f>
        <v>99.141674999999992</v>
      </c>
      <c r="G17" s="48"/>
      <c r="H17" s="3" t="s">
        <v>100</v>
      </c>
      <c r="I17" s="34">
        <v>6.7900000000000002E-4</v>
      </c>
      <c r="J17" s="28">
        <v>4.03477</v>
      </c>
      <c r="K17" s="26">
        <f>J17/4*100</f>
        <v>100.86924999999999</v>
      </c>
      <c r="L17" s="9"/>
      <c r="M17" s="9"/>
    </row>
    <row r="18" spans="1:13" x14ac:dyDescent="0.25">
      <c r="A18" s="48"/>
      <c r="B18" s="3" t="s">
        <v>124</v>
      </c>
      <c r="C18" s="34">
        <v>2.1280000000000001E-3</v>
      </c>
      <c r="D18" s="27">
        <v>15.180110000000001</v>
      </c>
      <c r="E18" s="26">
        <f>D18/15*100</f>
        <v>101.20073333333335</v>
      </c>
      <c r="G18" s="48"/>
      <c r="H18" s="3" t="s">
        <v>124</v>
      </c>
      <c r="I18" s="34">
        <v>2.088E-3</v>
      </c>
      <c r="J18" s="27">
        <v>15.182608</v>
      </c>
      <c r="K18" s="26">
        <f>J18/15*100</f>
        <v>101.21738666666667</v>
      </c>
      <c r="L18" s="9"/>
      <c r="M18" s="9"/>
    </row>
    <row r="19" spans="1:13" x14ac:dyDescent="0.25">
      <c r="A19" s="74"/>
      <c r="B19" s="3"/>
      <c r="C19" s="34"/>
      <c r="D19" s="28"/>
      <c r="E19" s="26"/>
      <c r="L19" s="9"/>
      <c r="M19" s="9"/>
    </row>
    <row r="20" spans="1:13" x14ac:dyDescent="0.25">
      <c r="A20" s="99">
        <v>40386</v>
      </c>
      <c r="B20" s="97" t="s">
        <v>131</v>
      </c>
      <c r="C20" s="34">
        <v>-2.186E-3</v>
      </c>
      <c r="D20" s="27">
        <v>14.273045</v>
      </c>
      <c r="E20" s="26">
        <f>D20/15*100</f>
        <v>95.153633333333332</v>
      </c>
      <c r="G20" s="99">
        <v>40408</v>
      </c>
      <c r="H20" s="97" t="s">
        <v>131</v>
      </c>
      <c r="I20" s="34">
        <v>4.6700000000000002E-4</v>
      </c>
      <c r="J20" s="27">
        <v>14.391272000000001</v>
      </c>
      <c r="K20" s="26">
        <f>J20/15*100</f>
        <v>95.941813333333343</v>
      </c>
    </row>
    <row r="21" spans="1:13" x14ac:dyDescent="0.25">
      <c r="A21" s="48" t="s">
        <v>38</v>
      </c>
      <c r="B21" s="3" t="s">
        <v>101</v>
      </c>
      <c r="C21" s="34">
        <v>-8.8249999999999995E-3</v>
      </c>
      <c r="D21" s="26">
        <v>195.396726</v>
      </c>
      <c r="E21" s="26">
        <f>D21/200*100</f>
        <v>97.698363000000001</v>
      </c>
      <c r="G21" s="106" t="s">
        <v>38</v>
      </c>
      <c r="H21" s="3" t="s">
        <v>101</v>
      </c>
      <c r="I21" s="34">
        <v>3.46E-3</v>
      </c>
      <c r="J21" s="26">
        <v>200.08447899999999</v>
      </c>
      <c r="K21" s="26">
        <f>J21/200*100</f>
        <v>100.04223949999999</v>
      </c>
    </row>
    <row r="22" spans="1:13" x14ac:dyDescent="0.25">
      <c r="A22" s="48"/>
      <c r="B22" s="3" t="s">
        <v>100</v>
      </c>
      <c r="C22" s="34">
        <v>6.2000000000000003E-5</v>
      </c>
      <c r="D22" s="28">
        <v>3.9161890000000001</v>
      </c>
      <c r="E22" s="26">
        <f>D22/4*100</f>
        <v>97.904724999999999</v>
      </c>
      <c r="G22" s="48"/>
      <c r="H22" s="3" t="s">
        <v>100</v>
      </c>
      <c r="I22" s="34">
        <v>1.08E-4</v>
      </c>
      <c r="J22" s="28">
        <v>3.9230860000000001</v>
      </c>
      <c r="K22" s="26">
        <f>J22/4*100</f>
        <v>98.077150000000003</v>
      </c>
    </row>
    <row r="23" spans="1:13" x14ac:dyDescent="0.25">
      <c r="A23" s="48"/>
      <c r="B23" s="3" t="s">
        <v>124</v>
      </c>
      <c r="C23" s="34">
        <v>-9.990000000000001E-4</v>
      </c>
      <c r="D23" s="27">
        <v>14.965275999999999</v>
      </c>
      <c r="E23" s="26">
        <f>D23/15*100</f>
        <v>99.768506666666667</v>
      </c>
      <c r="G23" s="48"/>
      <c r="H23" s="3" t="s">
        <v>124</v>
      </c>
      <c r="I23" s="34">
        <v>-5.5900000000000004E-4</v>
      </c>
      <c r="J23" s="27">
        <v>14.954447999999999</v>
      </c>
      <c r="K23" s="26">
        <f>J23/15*100</f>
        <v>99.69632</v>
      </c>
    </row>
    <row r="24" spans="1:13" x14ac:dyDescent="0.25">
      <c r="A24" s="74"/>
      <c r="B24" s="3"/>
      <c r="C24" s="34"/>
      <c r="D24" s="27"/>
      <c r="E24" s="26"/>
    </row>
    <row r="25" spans="1:13" x14ac:dyDescent="0.25">
      <c r="A25" s="99">
        <v>40386</v>
      </c>
      <c r="B25" s="97" t="s">
        <v>131</v>
      </c>
      <c r="C25" s="34">
        <v>1.395E-3</v>
      </c>
      <c r="D25" s="27">
        <v>14.740954</v>
      </c>
      <c r="E25" s="26">
        <f>D25/15*100</f>
        <v>98.273026666666681</v>
      </c>
      <c r="G25" s="99">
        <v>40408</v>
      </c>
      <c r="H25" s="97" t="s">
        <v>131</v>
      </c>
      <c r="I25" s="34">
        <v>7.18E-4</v>
      </c>
      <c r="J25" s="27">
        <v>14.324693</v>
      </c>
      <c r="K25" s="26">
        <f>J25/15*100</f>
        <v>95.497953333333328</v>
      </c>
      <c r="M25" s="65"/>
    </row>
    <row r="26" spans="1:13" x14ac:dyDescent="0.25">
      <c r="A26" s="48" t="s">
        <v>39</v>
      </c>
      <c r="B26" s="3" t="s">
        <v>101</v>
      </c>
      <c r="C26" s="34">
        <v>1.1360000000000001E-3</v>
      </c>
      <c r="D26" s="26">
        <v>202.721621</v>
      </c>
      <c r="E26" s="26">
        <f>D26/200*100</f>
        <v>101.36081050000001</v>
      </c>
      <c r="G26" s="106" t="s">
        <v>39</v>
      </c>
      <c r="H26" s="3" t="s">
        <v>101</v>
      </c>
      <c r="I26" s="34">
        <v>3.3409999999999998E-3</v>
      </c>
      <c r="J26" s="26">
        <v>196.234421</v>
      </c>
      <c r="K26" s="26">
        <f>J26/200*100</f>
        <v>98.117210499999999</v>
      </c>
    </row>
    <row r="27" spans="1:13" ht="12.75" customHeight="1" x14ac:dyDescent="0.25">
      <c r="A27" s="48"/>
      <c r="B27" s="3" t="s">
        <v>100</v>
      </c>
      <c r="C27" s="34">
        <v>5.3300000000000005E-4</v>
      </c>
      <c r="D27" s="28">
        <v>3.9381560000000002</v>
      </c>
      <c r="E27" s="26">
        <f>D27/4*100</f>
        <v>98.453900000000004</v>
      </c>
      <c r="G27" s="48"/>
      <c r="H27" s="3" t="s">
        <v>100</v>
      </c>
      <c r="I27" s="34">
        <v>-4.8999999999999998E-5</v>
      </c>
      <c r="J27" s="28">
        <v>3.9027660000000002</v>
      </c>
      <c r="K27" s="26">
        <f>J27/4*100</f>
        <v>97.569150000000008</v>
      </c>
    </row>
    <row r="28" spans="1:13" x14ac:dyDescent="0.25">
      <c r="A28" s="48"/>
      <c r="B28" s="3" t="s">
        <v>124</v>
      </c>
      <c r="C28" s="34">
        <v>2.3670000000000002E-3</v>
      </c>
      <c r="D28" s="27">
        <v>14.894291000000001</v>
      </c>
      <c r="E28" s="26">
        <f>D28/15*100</f>
        <v>99.295273333333327</v>
      </c>
      <c r="G28" s="48"/>
      <c r="H28" s="3" t="s">
        <v>124</v>
      </c>
      <c r="I28" s="34">
        <v>-3.9599999999999998E-4</v>
      </c>
      <c r="J28" s="27">
        <v>14.79148</v>
      </c>
      <c r="K28" s="26">
        <f>J28/15*100</f>
        <v>98.609866666666662</v>
      </c>
    </row>
    <row r="29" spans="1:13" x14ac:dyDescent="0.25">
      <c r="A29" s="48"/>
      <c r="B29" s="3"/>
      <c r="C29" s="34"/>
      <c r="D29" s="26"/>
      <c r="E29" s="26"/>
      <c r="G29" s="48"/>
      <c r="H29" s="3"/>
      <c r="I29" s="34"/>
      <c r="J29" s="26"/>
      <c r="K29" s="26"/>
    </row>
    <row r="30" spans="1:13" x14ac:dyDescent="0.25">
      <c r="A30" s="99">
        <v>40386</v>
      </c>
      <c r="B30" s="97" t="s">
        <v>131</v>
      </c>
      <c r="C30" s="34">
        <v>-3.6999999999999998E-5</v>
      </c>
      <c r="D30" s="27">
        <v>15.143902000000001</v>
      </c>
      <c r="E30" s="26">
        <f>D30/15*100</f>
        <v>100.95934666666666</v>
      </c>
      <c r="G30" s="99">
        <v>40408</v>
      </c>
      <c r="H30" s="97" t="s">
        <v>131</v>
      </c>
      <c r="I30" s="34">
        <v>-2.4610000000000001E-3</v>
      </c>
      <c r="J30" s="27">
        <v>14.829184</v>
      </c>
      <c r="K30" s="26">
        <f>J30/15*100</f>
        <v>98.861226666666667</v>
      </c>
    </row>
    <row r="31" spans="1:13" x14ac:dyDescent="0.25">
      <c r="A31" s="48" t="s">
        <v>40</v>
      </c>
      <c r="B31" s="3" t="s">
        <v>101</v>
      </c>
      <c r="C31" s="34">
        <v>-2.5048000000000001E-2</v>
      </c>
      <c r="D31" s="26">
        <v>206.34421800000001</v>
      </c>
      <c r="E31" s="26">
        <f>D31/200*100</f>
        <v>103.17210900000001</v>
      </c>
      <c r="G31" s="106" t="s">
        <v>40</v>
      </c>
      <c r="H31" s="3" t="s">
        <v>101</v>
      </c>
      <c r="I31" s="34">
        <v>-9.9558999999999995E-2</v>
      </c>
      <c r="J31" s="26">
        <v>202.791177</v>
      </c>
      <c r="K31" s="26">
        <f>J31/200*100</f>
        <v>101.39558850000002</v>
      </c>
    </row>
    <row r="32" spans="1:13" x14ac:dyDescent="0.25">
      <c r="A32" s="48"/>
      <c r="B32" s="3" t="s">
        <v>100</v>
      </c>
      <c r="C32" s="34">
        <v>-3.1999999999999999E-5</v>
      </c>
      <c r="D32" s="28">
        <v>4.1400569999999997</v>
      </c>
      <c r="E32" s="26">
        <f>D32/4*100</f>
        <v>103.501425</v>
      </c>
      <c r="G32" s="48"/>
      <c r="H32" s="3" t="s">
        <v>100</v>
      </c>
      <c r="I32" s="34">
        <v>-4.8799999999999999E-4</v>
      </c>
      <c r="J32" s="28">
        <v>3.9829590000000001</v>
      </c>
      <c r="K32" s="26">
        <f>J32/4*100</f>
        <v>99.573975000000004</v>
      </c>
    </row>
    <row r="33" spans="1:11" x14ac:dyDescent="0.25">
      <c r="A33" s="48"/>
      <c r="B33" s="3" t="s">
        <v>124</v>
      </c>
      <c r="C33" s="34">
        <v>6.1499999999999999E-4</v>
      </c>
      <c r="D33" s="27">
        <v>15.336826</v>
      </c>
      <c r="E33" s="26">
        <f>D33/15*100</f>
        <v>102.24550666666667</v>
      </c>
      <c r="G33" s="48"/>
      <c r="H33" s="3" t="s">
        <v>124</v>
      </c>
      <c r="I33" s="34">
        <v>-1.2689999999999999E-3</v>
      </c>
      <c r="J33" s="27">
        <v>15.00569</v>
      </c>
      <c r="K33" s="26">
        <f>J33/15*100</f>
        <v>100.03793333333333</v>
      </c>
    </row>
    <row r="34" spans="1:11" x14ac:dyDescent="0.25">
      <c r="A34" s="48"/>
      <c r="B34" s="3"/>
      <c r="C34" s="34"/>
      <c r="D34" s="28"/>
      <c r="E34" s="26"/>
      <c r="G34" s="48"/>
      <c r="H34" s="3"/>
      <c r="I34" s="34"/>
      <c r="J34" s="28"/>
      <c r="K34" s="26"/>
    </row>
    <row r="35" spans="1:11" x14ac:dyDescent="0.25">
      <c r="A35" s="99">
        <v>40386</v>
      </c>
      <c r="B35" s="97" t="s">
        <v>131</v>
      </c>
      <c r="C35" s="34">
        <v>-1.433E-3</v>
      </c>
      <c r="D35" s="27">
        <v>14.328039</v>
      </c>
      <c r="E35" s="26">
        <f>D35/15*100</f>
        <v>95.520260000000007</v>
      </c>
      <c r="G35" s="99">
        <v>40408</v>
      </c>
      <c r="H35" s="97" t="s">
        <v>131</v>
      </c>
      <c r="I35" s="34">
        <v>-3.4999999999999997E-5</v>
      </c>
      <c r="J35" s="27">
        <v>14.7532</v>
      </c>
      <c r="K35" s="26">
        <f>J35/15*100</f>
        <v>98.354666666666674</v>
      </c>
    </row>
    <row r="36" spans="1:11" x14ac:dyDescent="0.25">
      <c r="A36" s="48" t="s">
        <v>41</v>
      </c>
      <c r="B36" s="3" t="s">
        <v>101</v>
      </c>
      <c r="C36" s="34">
        <v>8.7349999999999997E-3</v>
      </c>
      <c r="D36" s="26">
        <v>196.699905</v>
      </c>
      <c r="E36" s="26">
        <f>D36/200*100</f>
        <v>98.349952500000001</v>
      </c>
      <c r="G36" s="106" t="s">
        <v>41</v>
      </c>
      <c r="H36" s="3" t="s">
        <v>101</v>
      </c>
      <c r="I36" s="34">
        <v>-2.3077E-2</v>
      </c>
      <c r="J36" s="26">
        <v>201.59833699999999</v>
      </c>
      <c r="K36" s="26">
        <f>J36/200*100</f>
        <v>100.79916849999999</v>
      </c>
    </row>
    <row r="37" spans="1:11" x14ac:dyDescent="0.25">
      <c r="A37" s="48"/>
      <c r="B37" s="3" t="s">
        <v>100</v>
      </c>
      <c r="C37" s="34">
        <v>3.7800000000000003E-4</v>
      </c>
      <c r="D37" s="28">
        <v>3.9335740000000001</v>
      </c>
      <c r="E37" s="26">
        <f>D37/4*100</f>
        <v>98.339349999999996</v>
      </c>
      <c r="G37" s="48"/>
      <c r="H37" s="3" t="s">
        <v>100</v>
      </c>
      <c r="I37" s="34">
        <v>1.5200000000000001E-4</v>
      </c>
      <c r="J37" s="28">
        <v>4.0050350000000003</v>
      </c>
      <c r="K37" s="26">
        <f>J37/4*100</f>
        <v>100.12587500000001</v>
      </c>
    </row>
    <row r="38" spans="1:11" x14ac:dyDescent="0.25">
      <c r="A38" s="48"/>
      <c r="B38" s="3" t="s">
        <v>124</v>
      </c>
      <c r="C38" s="34">
        <v>-1.5579999999999999E-3</v>
      </c>
      <c r="D38" s="27">
        <v>14.923367000000001</v>
      </c>
      <c r="E38" s="26">
        <f>D38/15*100</f>
        <v>99.489113333333336</v>
      </c>
      <c r="G38" s="48"/>
      <c r="H38" s="3" t="s">
        <v>124</v>
      </c>
      <c r="I38" s="34">
        <v>-9.9700000000000006E-4</v>
      </c>
      <c r="J38" s="27">
        <v>14.938542</v>
      </c>
      <c r="K38" s="26">
        <f>J38/15*100</f>
        <v>99.590279999999993</v>
      </c>
    </row>
    <row r="39" spans="1:11" x14ac:dyDescent="0.25">
      <c r="B39" s="3"/>
      <c r="C39" s="34"/>
      <c r="D39" s="28"/>
      <c r="E39" s="26"/>
      <c r="H39" s="3"/>
      <c r="I39" s="34"/>
      <c r="J39" s="28"/>
      <c r="K39" s="26"/>
    </row>
    <row r="40" spans="1:11" x14ac:dyDescent="0.25">
      <c r="A40" s="99">
        <v>40386</v>
      </c>
      <c r="B40" s="97" t="s">
        <v>131</v>
      </c>
      <c r="C40" s="34">
        <v>-1.029E-3</v>
      </c>
      <c r="D40" s="27">
        <v>14.296863</v>
      </c>
      <c r="E40" s="26">
        <f>D40/15*100</f>
        <v>95.312420000000003</v>
      </c>
      <c r="G40" s="99">
        <v>40408</v>
      </c>
      <c r="H40" s="97" t="s">
        <v>131</v>
      </c>
      <c r="I40" s="34">
        <v>-6.2699999999999995E-4</v>
      </c>
      <c r="J40" s="27">
        <v>14.154643</v>
      </c>
      <c r="K40" s="26">
        <f>J40/15*100</f>
        <v>94.364286666666658</v>
      </c>
    </row>
    <row r="41" spans="1:11" x14ac:dyDescent="0.25">
      <c r="A41" s="48" t="s">
        <v>45</v>
      </c>
      <c r="B41" s="3" t="s">
        <v>101</v>
      </c>
      <c r="C41" s="34">
        <v>4.3070000000000001E-3</v>
      </c>
      <c r="D41" s="26">
        <v>195.049036</v>
      </c>
      <c r="E41" s="26">
        <f>D41/200*100</f>
        <v>97.524518</v>
      </c>
      <c r="G41" s="106" t="s">
        <v>45</v>
      </c>
      <c r="H41" s="3" t="s">
        <v>101</v>
      </c>
      <c r="I41" s="34">
        <v>-1.5443999999999999E-2</v>
      </c>
      <c r="J41" s="26">
        <v>194.11109099999999</v>
      </c>
      <c r="K41" s="26">
        <f>J41/200*100</f>
        <v>97.055545499999994</v>
      </c>
    </row>
    <row r="42" spans="1:11" x14ac:dyDescent="0.25">
      <c r="A42" s="48"/>
      <c r="B42" s="3" t="s">
        <v>100</v>
      </c>
      <c r="C42" s="34">
        <v>-1.0000000000000001E-5</v>
      </c>
      <c r="D42" s="28">
        <v>3.9323250000000001</v>
      </c>
      <c r="E42" s="26">
        <f>D42/4*100</f>
        <v>98.308125000000004</v>
      </c>
      <c r="G42" s="48"/>
      <c r="H42" s="3" t="s">
        <v>100</v>
      </c>
      <c r="I42" s="34">
        <v>-3.5799999999999997E-4</v>
      </c>
      <c r="J42" s="28">
        <v>3.8527640000000001</v>
      </c>
      <c r="K42" s="26">
        <f>J42/4*100</f>
        <v>96.319100000000006</v>
      </c>
    </row>
    <row r="43" spans="1:11" x14ac:dyDescent="0.25">
      <c r="A43" s="48"/>
      <c r="B43" s="3" t="s">
        <v>124</v>
      </c>
      <c r="C43" s="34">
        <v>3.4900000000000003E-4</v>
      </c>
      <c r="D43" s="27">
        <v>14.721287999999999</v>
      </c>
      <c r="E43" s="26">
        <f>D43/15*100</f>
        <v>98.141919999999999</v>
      </c>
      <c r="G43" s="48"/>
      <c r="H43" s="3" t="s">
        <v>124</v>
      </c>
      <c r="I43" s="34">
        <v>-1.323E-3</v>
      </c>
      <c r="J43" s="27">
        <v>14.43085</v>
      </c>
      <c r="K43" s="26">
        <f>J43/15*100</f>
        <v>96.205666666666673</v>
      </c>
    </row>
    <row r="44" spans="1:11" x14ac:dyDescent="0.25">
      <c r="A44" s="74"/>
      <c r="B44" s="3"/>
      <c r="C44" s="34"/>
      <c r="D44" s="27"/>
      <c r="E44" s="26"/>
    </row>
    <row r="45" spans="1:11" x14ac:dyDescent="0.25">
      <c r="A45" s="99">
        <v>40386</v>
      </c>
      <c r="B45" s="97" t="s">
        <v>131</v>
      </c>
      <c r="C45" s="34">
        <v>-1.4829999999999999E-3</v>
      </c>
      <c r="D45" s="27">
        <v>14.250847</v>
      </c>
      <c r="E45" s="26">
        <f>D45/15*100</f>
        <v>95.005646666666664</v>
      </c>
      <c r="G45" s="74"/>
      <c r="H45" s="3"/>
      <c r="I45" s="34"/>
      <c r="J45" s="27"/>
      <c r="K45" s="26"/>
    </row>
    <row r="46" spans="1:11" x14ac:dyDescent="0.25">
      <c r="A46" s="48" t="s">
        <v>109</v>
      </c>
      <c r="B46" s="3" t="s">
        <v>101</v>
      </c>
      <c r="C46" s="34">
        <v>4.3909999999999999E-3</v>
      </c>
      <c r="D46" s="26">
        <v>196.37323799999999</v>
      </c>
      <c r="E46" s="26">
        <f>D46/200*100</f>
        <v>98.186618999999993</v>
      </c>
      <c r="G46" s="48"/>
      <c r="H46" s="3"/>
      <c r="I46" s="34"/>
      <c r="J46" s="26"/>
      <c r="K46" s="26"/>
    </row>
    <row r="47" spans="1:11" x14ac:dyDescent="0.25">
      <c r="A47" s="48"/>
      <c r="B47" s="3" t="s">
        <v>100</v>
      </c>
      <c r="C47" s="34">
        <v>3.3000000000000003E-5</v>
      </c>
      <c r="D47" s="28">
        <v>3.9481830000000002</v>
      </c>
      <c r="E47" s="26">
        <f>D47/4*100</f>
        <v>98.704575000000006</v>
      </c>
      <c r="G47" s="48"/>
      <c r="H47" s="3"/>
      <c r="I47" s="34"/>
      <c r="J47" s="28"/>
      <c r="K47" s="26"/>
    </row>
    <row r="48" spans="1:11" x14ac:dyDescent="0.25">
      <c r="A48" s="48"/>
      <c r="B48" s="3" t="s">
        <v>124</v>
      </c>
      <c r="C48" s="34">
        <v>-1.5269999999999999E-3</v>
      </c>
      <c r="D48" s="27">
        <v>14.667075000000001</v>
      </c>
      <c r="E48" s="26">
        <f>D48/15*100</f>
        <v>97.780500000000004</v>
      </c>
      <c r="G48" s="48"/>
      <c r="H48" s="3"/>
      <c r="I48" s="34"/>
      <c r="J48" s="28"/>
      <c r="K48" s="26"/>
    </row>
    <row r="49" spans="1:11" x14ac:dyDescent="0.25">
      <c r="A49" s="4"/>
      <c r="B49" s="4"/>
      <c r="C49" s="4"/>
      <c r="D49" s="4"/>
      <c r="E49" s="4"/>
      <c r="G49" s="4"/>
      <c r="H49" s="4"/>
      <c r="I49" s="4"/>
      <c r="J49" s="4"/>
      <c r="K49" s="4"/>
    </row>
    <row r="50" spans="1:11" x14ac:dyDescent="0.25">
      <c r="H50" s="3"/>
      <c r="I50" s="34"/>
      <c r="J50" s="27"/>
      <c r="K50" s="26"/>
    </row>
    <row r="51" spans="1:11" ht="14.5" x14ac:dyDescent="0.25">
      <c r="A51" s="13" t="s">
        <v>42</v>
      </c>
      <c r="H51" s="3"/>
      <c r="I51" s="34"/>
      <c r="J51" s="28"/>
      <c r="K51" s="26"/>
    </row>
    <row r="52" spans="1:11" x14ac:dyDescent="0.25">
      <c r="A52" s="37" t="s">
        <v>98</v>
      </c>
      <c r="H52" s="3"/>
      <c r="I52" s="34"/>
      <c r="J52" s="27"/>
      <c r="K52" s="26"/>
    </row>
    <row r="53" spans="1:11" ht="14.5" x14ac:dyDescent="0.25">
      <c r="A53" s="13" t="s">
        <v>43</v>
      </c>
      <c r="H53" s="3"/>
      <c r="I53" s="34"/>
      <c r="J53" s="27"/>
      <c r="K53" s="26"/>
    </row>
    <row r="54" spans="1:11" ht="14.5" x14ac:dyDescent="0.25">
      <c r="A54" s="13" t="s">
        <v>44</v>
      </c>
      <c r="H54" s="3"/>
      <c r="I54" s="34"/>
      <c r="J54" s="26"/>
      <c r="K54" s="26"/>
    </row>
    <row r="55" spans="1:11" ht="14.5" x14ac:dyDescent="0.25">
      <c r="A55" t="s">
        <v>137</v>
      </c>
      <c r="G55" s="13"/>
      <c r="H55" s="3"/>
      <c r="I55" s="34"/>
      <c r="J55" s="28"/>
      <c r="K55" s="26"/>
    </row>
    <row r="56" spans="1:11" x14ac:dyDescent="0.25">
      <c r="H56" s="3"/>
      <c r="I56" s="34"/>
      <c r="J56" s="27"/>
      <c r="K56" s="26"/>
    </row>
    <row r="57" spans="1:11" x14ac:dyDescent="0.25">
      <c r="G57" s="74"/>
      <c r="H57" s="3"/>
      <c r="I57" s="34"/>
      <c r="J57" s="28"/>
      <c r="K57" s="26"/>
    </row>
    <row r="58" spans="1:11" x14ac:dyDescent="0.25">
      <c r="G58" s="48"/>
      <c r="H58" s="3"/>
      <c r="I58" s="34"/>
      <c r="J58" s="27"/>
      <c r="K58" s="26"/>
    </row>
    <row r="59" spans="1:11" x14ac:dyDescent="0.25">
      <c r="G59" s="48"/>
      <c r="H59" s="3"/>
      <c r="I59" s="34"/>
      <c r="J59" s="27"/>
      <c r="K59" s="26"/>
    </row>
    <row r="60" spans="1:11" x14ac:dyDescent="0.25">
      <c r="G60" s="48"/>
      <c r="H60" s="3"/>
      <c r="I60" s="34"/>
      <c r="J60" s="26"/>
      <c r="K60" s="26"/>
    </row>
    <row r="61" spans="1:11" x14ac:dyDescent="0.25">
      <c r="H61" s="3"/>
      <c r="I61" s="34"/>
      <c r="J61" s="28"/>
      <c r="K61" s="26"/>
    </row>
    <row r="62" spans="1:11" x14ac:dyDescent="0.25">
      <c r="G62" s="74"/>
      <c r="H62" s="3"/>
      <c r="I62" s="34"/>
      <c r="J62" s="27"/>
      <c r="K62" s="26"/>
    </row>
    <row r="65" spans="7:11" ht="14.5" x14ac:dyDescent="0.25">
      <c r="G65" s="13"/>
    </row>
    <row r="66" spans="7:11" x14ac:dyDescent="0.25">
      <c r="G66" s="37"/>
    </row>
    <row r="67" spans="7:11" ht="14.5" x14ac:dyDescent="0.25">
      <c r="G67" s="13"/>
    </row>
    <row r="68" spans="7:11" ht="14.5" x14ac:dyDescent="0.25">
      <c r="G68" s="13"/>
    </row>
    <row r="69" spans="7:11" ht="14.5" x14ac:dyDescent="0.25">
      <c r="K69" s="13"/>
    </row>
    <row r="70" spans="7:11" ht="14.5" x14ac:dyDescent="0.25">
      <c r="G70" s="13"/>
      <c r="H70" s="10"/>
      <c r="I70" s="70"/>
      <c r="J70" s="71"/>
      <c r="K70" s="36"/>
    </row>
    <row r="71" spans="7:11" x14ac:dyDescent="0.25">
      <c r="H71" s="10"/>
      <c r="I71" s="70"/>
      <c r="J71" s="71"/>
      <c r="K71" s="36"/>
    </row>
    <row r="72" spans="7:11" x14ac:dyDescent="0.25">
      <c r="H72" s="10"/>
      <c r="I72" s="70"/>
      <c r="J72" s="71"/>
      <c r="K72" s="36"/>
    </row>
    <row r="73" spans="7:11" x14ac:dyDescent="0.25">
      <c r="H73" s="10"/>
      <c r="I73" s="70"/>
      <c r="J73" s="71"/>
      <c r="K73" s="36"/>
    </row>
    <row r="74" spans="7:11" x14ac:dyDescent="0.25">
      <c r="H74" s="10"/>
      <c r="I74" s="70"/>
      <c r="J74" s="71"/>
      <c r="K74" s="36"/>
    </row>
    <row r="75" spans="7:11" x14ac:dyDescent="0.25">
      <c r="H75" s="10"/>
      <c r="I75" s="70"/>
      <c r="J75" s="71"/>
      <c r="K75" s="36"/>
    </row>
    <row r="76" spans="7:11" x14ac:dyDescent="0.25">
      <c r="H76" s="10"/>
      <c r="I76" s="70"/>
      <c r="J76" s="72"/>
      <c r="K76" s="36"/>
    </row>
    <row r="77" spans="7:11" x14ac:dyDescent="0.25">
      <c r="H77" s="10"/>
      <c r="I77" s="70"/>
      <c r="J77" s="72"/>
      <c r="K77" s="36"/>
    </row>
    <row r="78" spans="7:11" x14ac:dyDescent="0.25">
      <c r="H78" s="3"/>
      <c r="I78" s="34"/>
      <c r="J78" s="26"/>
      <c r="K78" s="36"/>
    </row>
    <row r="79" spans="7:11" x14ac:dyDescent="0.25">
      <c r="H79" s="10"/>
      <c r="I79" s="9"/>
      <c r="J79" s="9"/>
      <c r="K79" s="26"/>
    </row>
    <row r="80" spans="7:11" x14ac:dyDescent="0.25">
      <c r="K80" s="36"/>
    </row>
  </sheetData>
  <phoneticPr fontId="0" type="noConversion"/>
  <pageMargins left="0.91" right="0.28999999999999998" top="0.45" bottom="0.31" header="0.35" footer="0.27"/>
  <pageSetup firstPageNumber="23" orientation="portrait" useFirstPageNumber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7" sqref="L27"/>
    </sheetView>
  </sheetViews>
  <sheetFormatPr defaultRowHeight="12.5" x14ac:dyDescent="0.25"/>
  <sheetData/>
  <phoneticPr fontId="3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A2" sqref="A2"/>
    </sheetView>
  </sheetViews>
  <sheetFormatPr defaultRowHeight="12.5" x14ac:dyDescent="0.25"/>
  <cols>
    <col min="1" max="1" width="8.81640625" customWidth="1"/>
    <col min="2" max="2" width="7.26953125" customWidth="1"/>
    <col min="4" max="4" width="8.7265625" customWidth="1"/>
    <col min="5" max="5" width="9.7265625" customWidth="1"/>
    <col min="6" max="6" width="3.453125" customWidth="1"/>
    <col min="7" max="7" width="8.81640625" customWidth="1"/>
    <col min="8" max="8" width="8" customWidth="1"/>
    <col min="9" max="9" width="9.7265625" customWidth="1"/>
    <col min="12" max="12" width="9.1796875" hidden="1" customWidth="1"/>
  </cols>
  <sheetData>
    <row r="1" spans="1:13" ht="15.5" x14ac:dyDescent="0.35">
      <c r="A1" s="2" t="s">
        <v>610</v>
      </c>
    </row>
    <row r="2" spans="1:13" ht="15.5" x14ac:dyDescent="0.35">
      <c r="B2" s="2" t="s">
        <v>611</v>
      </c>
      <c r="M2" s="65"/>
    </row>
    <row r="3" spans="1:13" ht="15.5" x14ac:dyDescent="0.35">
      <c r="B3" s="2" t="s">
        <v>609</v>
      </c>
    </row>
    <row r="4" spans="1:13" ht="15.5" x14ac:dyDescent="0.35">
      <c r="B4" s="2" t="s">
        <v>605</v>
      </c>
      <c r="G4" s="9"/>
      <c r="H4" s="9"/>
      <c r="I4" s="9"/>
      <c r="J4" s="9"/>
      <c r="K4" s="9"/>
      <c r="L4" s="9"/>
      <c r="M4" s="85"/>
    </row>
    <row r="5" spans="1:13" ht="15.5" x14ac:dyDescent="0.35">
      <c r="B5" s="2"/>
      <c r="G5" s="9"/>
      <c r="H5" s="9"/>
      <c r="I5" s="9"/>
      <c r="J5" s="9"/>
      <c r="K5" s="9"/>
      <c r="L5" s="9"/>
      <c r="M5" s="85"/>
    </row>
    <row r="6" spans="1:13" x14ac:dyDescent="0.25">
      <c r="A6" s="12"/>
      <c r="B6" s="12"/>
      <c r="C6" s="12"/>
      <c r="D6" s="12"/>
      <c r="E6" s="3" t="s">
        <v>32</v>
      </c>
      <c r="G6" s="12"/>
      <c r="H6" s="12"/>
      <c r="I6" s="12"/>
      <c r="J6" s="12"/>
      <c r="K6" s="3" t="s">
        <v>32</v>
      </c>
      <c r="L6" s="9"/>
      <c r="M6" s="9"/>
    </row>
    <row r="7" spans="1:13" ht="14.5" x14ac:dyDescent="0.25">
      <c r="A7" s="3" t="s">
        <v>18</v>
      </c>
      <c r="B7" s="3" t="s">
        <v>1</v>
      </c>
      <c r="C7" s="3" t="s">
        <v>33</v>
      </c>
      <c r="D7" s="3" t="s">
        <v>34</v>
      </c>
      <c r="E7" s="3" t="s">
        <v>35</v>
      </c>
      <c r="G7" s="3" t="s">
        <v>18</v>
      </c>
      <c r="H7" s="3" t="s">
        <v>1</v>
      </c>
      <c r="I7" s="3" t="s">
        <v>33</v>
      </c>
      <c r="J7" s="3" t="s">
        <v>34</v>
      </c>
      <c r="K7" s="3" t="s">
        <v>35</v>
      </c>
      <c r="L7" s="9"/>
      <c r="M7" s="9"/>
    </row>
    <row r="8" spans="1:13" x14ac:dyDescent="0.25">
      <c r="A8" s="4"/>
      <c r="B8" s="4"/>
      <c r="C8" s="4"/>
      <c r="D8" s="4"/>
      <c r="E8" s="4"/>
      <c r="G8" s="4"/>
      <c r="H8" s="4"/>
      <c r="I8" s="4"/>
      <c r="J8" s="4"/>
      <c r="K8" s="4"/>
      <c r="L8" s="9"/>
      <c r="M8" s="9"/>
    </row>
    <row r="9" spans="1:13" x14ac:dyDescent="0.25">
      <c r="A9" s="9"/>
      <c r="B9" s="9"/>
      <c r="C9" s="9"/>
      <c r="D9" s="9"/>
      <c r="E9" s="9"/>
      <c r="G9" s="9"/>
      <c r="H9" s="9"/>
      <c r="I9" s="9"/>
      <c r="J9" s="9"/>
      <c r="K9" s="9"/>
      <c r="L9" s="9"/>
      <c r="M9" s="9"/>
    </row>
    <row r="10" spans="1:13" x14ac:dyDescent="0.25">
      <c r="A10" s="99">
        <v>40388</v>
      </c>
      <c r="B10" s="97" t="s">
        <v>131</v>
      </c>
      <c r="C10" s="34">
        <v>2.104E-3</v>
      </c>
      <c r="D10" s="27">
        <v>14.868027</v>
      </c>
      <c r="E10" s="26">
        <f>D10/15*100</f>
        <v>99.120180000000005</v>
      </c>
      <c r="G10" s="99">
        <v>40456</v>
      </c>
      <c r="H10" s="97" t="s">
        <v>131</v>
      </c>
      <c r="I10" s="34">
        <v>7.4600000000000003E-4</v>
      </c>
      <c r="J10" s="27">
        <v>14.76261</v>
      </c>
      <c r="K10" s="26">
        <f>J10/15*100</f>
        <v>98.417400000000001</v>
      </c>
      <c r="L10" s="9"/>
      <c r="M10" s="9"/>
    </row>
    <row r="11" spans="1:13" x14ac:dyDescent="0.25">
      <c r="A11" s="48" t="s">
        <v>36</v>
      </c>
      <c r="B11" s="3" t="s">
        <v>101</v>
      </c>
      <c r="C11" s="34">
        <v>-4.8760000000000001E-3</v>
      </c>
      <c r="D11" s="26">
        <v>202.623918</v>
      </c>
      <c r="E11" s="26">
        <f>D11/200*100</f>
        <v>101.311959</v>
      </c>
      <c r="G11" s="146" t="s">
        <v>36</v>
      </c>
      <c r="H11" s="3" t="s">
        <v>101</v>
      </c>
      <c r="I11" s="34">
        <v>5.3579999999999999E-3</v>
      </c>
      <c r="J11" s="26">
        <v>202.747882</v>
      </c>
      <c r="K11" s="26">
        <f>J11/200*100</f>
        <v>101.37394100000002</v>
      </c>
      <c r="L11" s="9"/>
      <c r="M11" s="9"/>
    </row>
    <row r="12" spans="1:13" x14ac:dyDescent="0.25">
      <c r="A12" s="48"/>
      <c r="B12" s="3" t="s">
        <v>100</v>
      </c>
      <c r="C12" s="34">
        <v>-2.3800000000000001E-4</v>
      </c>
      <c r="D12" s="28">
        <v>4.0132029999999999</v>
      </c>
      <c r="E12" s="26">
        <f>D12/4*100</f>
        <v>100.33007499999999</v>
      </c>
      <c r="H12" s="3" t="s">
        <v>100</v>
      </c>
      <c r="I12" s="34">
        <v>3.59E-4</v>
      </c>
      <c r="J12" s="28">
        <v>3.996318</v>
      </c>
      <c r="K12" s="26">
        <f>J12/4*100</f>
        <v>99.90795</v>
      </c>
      <c r="L12" s="9"/>
      <c r="M12" s="9"/>
    </row>
    <row r="13" spans="1:13" x14ac:dyDescent="0.25">
      <c r="A13" s="74"/>
      <c r="B13" s="3"/>
      <c r="C13" s="34"/>
      <c r="D13" s="28"/>
      <c r="E13" s="26"/>
      <c r="H13" s="3"/>
      <c r="I13" s="34"/>
      <c r="J13" s="28"/>
      <c r="K13" s="26"/>
      <c r="L13" s="9"/>
      <c r="M13" s="9"/>
    </row>
    <row r="14" spans="1:13" x14ac:dyDescent="0.25">
      <c r="A14" s="99">
        <v>40388</v>
      </c>
      <c r="B14" s="97" t="s">
        <v>131</v>
      </c>
      <c r="C14" s="34">
        <v>4.4999999999999999E-4</v>
      </c>
      <c r="D14" s="27">
        <v>14.730596999999999</v>
      </c>
      <c r="E14" s="26">
        <f>D14/15*100</f>
        <v>98.203980000000001</v>
      </c>
      <c r="G14" s="99">
        <v>40456</v>
      </c>
      <c r="H14" s="97" t="s">
        <v>131</v>
      </c>
      <c r="I14" s="34">
        <v>-1.4480000000000001E-3</v>
      </c>
      <c r="J14" s="27">
        <v>14.889915</v>
      </c>
      <c r="K14" s="26">
        <f>J14/15*100</f>
        <v>99.266099999999994</v>
      </c>
      <c r="L14" s="9"/>
      <c r="M14" s="9"/>
    </row>
    <row r="15" spans="1:13" x14ac:dyDescent="0.25">
      <c r="A15" s="48" t="s">
        <v>37</v>
      </c>
      <c r="B15" s="3" t="s">
        <v>101</v>
      </c>
      <c r="C15" s="34">
        <v>-4.9439999999999996E-3</v>
      </c>
      <c r="D15" s="26">
        <v>201.75468000000001</v>
      </c>
      <c r="E15" s="26">
        <f>D15/200*100</f>
        <v>100.87733999999999</v>
      </c>
      <c r="G15" s="146" t="s">
        <v>37</v>
      </c>
      <c r="H15" s="3" t="s">
        <v>101</v>
      </c>
      <c r="I15" s="34">
        <v>-3.016E-3</v>
      </c>
      <c r="J15" s="26">
        <v>203.543128</v>
      </c>
      <c r="K15" s="26">
        <f>J15/200*100</f>
        <v>101.771564</v>
      </c>
      <c r="L15" s="9"/>
      <c r="M15" s="9"/>
    </row>
    <row r="16" spans="1:13" x14ac:dyDescent="0.25">
      <c r="A16" s="48"/>
      <c r="B16" s="3" t="s">
        <v>100</v>
      </c>
      <c r="C16" s="34">
        <v>3.7399999999999998E-4</v>
      </c>
      <c r="D16" s="28">
        <v>3.9691269999999998</v>
      </c>
      <c r="E16" s="26">
        <f>D16/4*100</f>
        <v>99.228174999999993</v>
      </c>
      <c r="H16" s="3" t="s">
        <v>100</v>
      </c>
      <c r="I16" s="34">
        <v>-4.08E-4</v>
      </c>
      <c r="J16" s="28">
        <v>4.0762700000000001</v>
      </c>
      <c r="K16" s="26">
        <f>J16/4*100</f>
        <v>101.90675</v>
      </c>
      <c r="L16" s="9"/>
      <c r="M16" s="9"/>
    </row>
    <row r="17" spans="1:13" x14ac:dyDescent="0.25">
      <c r="A17" s="74"/>
      <c r="B17" s="3"/>
      <c r="C17" s="34"/>
      <c r="D17" s="28"/>
      <c r="E17" s="26"/>
      <c r="L17" s="9"/>
      <c r="M17" s="9"/>
    </row>
    <row r="18" spans="1:13" x14ac:dyDescent="0.25">
      <c r="A18" s="99">
        <v>40388</v>
      </c>
      <c r="B18" s="97" t="s">
        <v>131</v>
      </c>
      <c r="C18" s="34">
        <v>-2.9999999999999997E-4</v>
      </c>
      <c r="D18" s="27">
        <v>14.566660000000001</v>
      </c>
      <c r="E18" s="26">
        <f>D18/15*100</f>
        <v>97.111066666666673</v>
      </c>
      <c r="G18" s="99">
        <v>40456</v>
      </c>
      <c r="H18" s="97" t="s">
        <v>131</v>
      </c>
      <c r="I18" s="34">
        <v>-9.6299999999999999E-4</v>
      </c>
      <c r="J18" s="27">
        <v>14.851437000000001</v>
      </c>
      <c r="K18" s="26">
        <f>J18/15*100</f>
        <v>99.009580000000014</v>
      </c>
    </row>
    <row r="19" spans="1:13" x14ac:dyDescent="0.25">
      <c r="A19" s="48" t="s">
        <v>38</v>
      </c>
      <c r="B19" s="3" t="s">
        <v>101</v>
      </c>
      <c r="C19" s="34">
        <v>4.4039999999999999E-3</v>
      </c>
      <c r="D19" s="26">
        <v>200.573757</v>
      </c>
      <c r="E19" s="26">
        <f>D19/200*100</f>
        <v>100.2868785</v>
      </c>
      <c r="G19" s="146" t="s">
        <v>38</v>
      </c>
      <c r="H19" s="3" t="s">
        <v>101</v>
      </c>
      <c r="I19" s="34">
        <v>1.475E-3</v>
      </c>
      <c r="J19" s="26">
        <v>201.085711</v>
      </c>
      <c r="K19" s="26">
        <f>J19/200*100</f>
        <v>100.5428555</v>
      </c>
    </row>
    <row r="20" spans="1:13" x14ac:dyDescent="0.25">
      <c r="A20" s="48"/>
      <c r="B20" s="3" t="s">
        <v>100</v>
      </c>
      <c r="C20" s="34">
        <v>9.8999999999999994E-5</v>
      </c>
      <c r="D20" s="28">
        <v>3.9854310000000002</v>
      </c>
      <c r="E20" s="26">
        <f>D20/4*100</f>
        <v>99.63577500000001</v>
      </c>
      <c r="H20" s="3" t="s">
        <v>100</v>
      </c>
      <c r="I20" s="34">
        <v>4.2200000000000001E-4</v>
      </c>
      <c r="J20" s="28">
        <v>4.0520310000000004</v>
      </c>
      <c r="K20" s="26">
        <f>J20/4*100</f>
        <v>101.30077500000002</v>
      </c>
    </row>
    <row r="21" spans="1:13" x14ac:dyDescent="0.25">
      <c r="A21" s="74"/>
      <c r="B21" s="3"/>
      <c r="C21" s="34"/>
      <c r="D21" s="27"/>
      <c r="E21" s="26"/>
    </row>
    <row r="22" spans="1:13" x14ac:dyDescent="0.25">
      <c r="A22" s="99">
        <v>40388</v>
      </c>
      <c r="B22" s="97" t="s">
        <v>131</v>
      </c>
      <c r="C22" s="34">
        <v>5.6499999999999996E-4</v>
      </c>
      <c r="D22" s="27">
        <v>14.503492</v>
      </c>
      <c r="E22" s="26">
        <f>D22/15*100</f>
        <v>96.689946666666657</v>
      </c>
      <c r="G22" s="99">
        <v>40456</v>
      </c>
      <c r="H22" s="97" t="s">
        <v>131</v>
      </c>
      <c r="I22" s="34">
        <v>-1.31E-3</v>
      </c>
      <c r="J22" s="27">
        <v>14.768497999999999</v>
      </c>
      <c r="K22" s="26">
        <f>J22/15*100</f>
        <v>98.456653333333335</v>
      </c>
      <c r="M22" s="65"/>
    </row>
    <row r="23" spans="1:13" x14ac:dyDescent="0.25">
      <c r="A23" s="48" t="s">
        <v>39</v>
      </c>
      <c r="B23" s="3" t="s">
        <v>101</v>
      </c>
      <c r="C23" s="34">
        <v>-5.7580000000000001E-3</v>
      </c>
      <c r="D23" s="26">
        <v>197.74595400000001</v>
      </c>
      <c r="E23" s="26">
        <f>D23/200*100</f>
        <v>98.872977000000006</v>
      </c>
      <c r="G23" s="146" t="s">
        <v>39</v>
      </c>
      <c r="H23" s="3" t="s">
        <v>101</v>
      </c>
      <c r="I23" s="34">
        <v>1.8990000000000001E-3</v>
      </c>
      <c r="J23" s="26">
        <v>200.023461</v>
      </c>
      <c r="K23" s="26">
        <f>J23/200*100</f>
        <v>100.01173050000001</v>
      </c>
    </row>
    <row r="24" spans="1:13" ht="12.75" customHeight="1" x14ac:dyDescent="0.25">
      <c r="A24" s="48"/>
      <c r="B24" s="3" t="s">
        <v>100</v>
      </c>
      <c r="C24" s="34">
        <v>-7.9799999999999999E-4</v>
      </c>
      <c r="D24" s="28">
        <v>3.9478650000000002</v>
      </c>
      <c r="E24" s="26">
        <f>D24/4*100</f>
        <v>98.696625000000012</v>
      </c>
      <c r="H24" s="3" t="s">
        <v>100</v>
      </c>
      <c r="I24" s="34">
        <v>2.9599999999999998E-4</v>
      </c>
      <c r="J24" s="28">
        <v>4.0168400000000002</v>
      </c>
      <c r="K24" s="26">
        <f>J24/4*100</f>
        <v>100.42100000000001</v>
      </c>
    </row>
    <row r="25" spans="1:13" x14ac:dyDescent="0.25">
      <c r="A25" s="48"/>
      <c r="B25" s="3"/>
      <c r="C25" s="34"/>
      <c r="D25" s="26"/>
      <c r="E25" s="26"/>
      <c r="H25" s="3"/>
      <c r="I25" s="34"/>
      <c r="J25" s="26"/>
      <c r="K25" s="26"/>
    </row>
    <row r="26" spans="1:13" x14ac:dyDescent="0.25">
      <c r="A26" s="99">
        <v>40388</v>
      </c>
      <c r="B26" s="97" t="s">
        <v>131</v>
      </c>
      <c r="C26" s="34">
        <v>1.3079999999999999E-3</v>
      </c>
      <c r="D26" s="27">
        <v>14.570522</v>
      </c>
      <c r="E26" s="26">
        <f>D26/15*100</f>
        <v>97.136813333333336</v>
      </c>
      <c r="G26" s="99">
        <v>40456</v>
      </c>
      <c r="H26" s="97" t="s">
        <v>131</v>
      </c>
      <c r="I26" s="34">
        <v>-2.019E-3</v>
      </c>
      <c r="J26" s="27">
        <v>14.442095999999999</v>
      </c>
      <c r="K26" s="26">
        <f>J26/15*100</f>
        <v>96.280639999999991</v>
      </c>
    </row>
    <row r="27" spans="1:13" x14ac:dyDescent="0.25">
      <c r="A27" s="48" t="s">
        <v>40</v>
      </c>
      <c r="B27" s="3" t="s">
        <v>101</v>
      </c>
      <c r="C27" s="34">
        <v>-1.3722E-2</v>
      </c>
      <c r="D27" s="26">
        <v>200.653561</v>
      </c>
      <c r="E27" s="26">
        <f>D27/200*100</f>
        <v>100.32678049999998</v>
      </c>
      <c r="G27" s="146" t="s">
        <v>40</v>
      </c>
      <c r="H27" s="3" t="s">
        <v>101</v>
      </c>
      <c r="I27" s="34">
        <v>1.9000000000000001E-5</v>
      </c>
      <c r="J27" s="26">
        <v>197.489712</v>
      </c>
      <c r="K27" s="26">
        <f>J27/200*100</f>
        <v>98.744855999999999</v>
      </c>
    </row>
    <row r="28" spans="1:13" x14ac:dyDescent="0.25">
      <c r="A28" s="48"/>
      <c r="B28" s="3" t="s">
        <v>100</v>
      </c>
      <c r="C28" s="34">
        <v>1.2440000000000001E-3</v>
      </c>
      <c r="D28" s="28">
        <v>3.9611550000000002</v>
      </c>
      <c r="E28" s="26">
        <f>D28/4*100</f>
        <v>99.028874999999999</v>
      </c>
      <c r="H28" s="3" t="s">
        <v>100</v>
      </c>
      <c r="I28" s="34">
        <v>3.3500000000000001E-4</v>
      </c>
      <c r="J28" s="28">
        <v>3.9231180000000001</v>
      </c>
      <c r="K28" s="26">
        <f>J28/4*100</f>
        <v>98.077950000000001</v>
      </c>
    </row>
    <row r="29" spans="1:13" x14ac:dyDescent="0.25">
      <c r="A29" s="48"/>
      <c r="B29" s="3"/>
      <c r="C29" s="34"/>
      <c r="D29" s="28"/>
      <c r="E29" s="26"/>
      <c r="G29" s="48"/>
      <c r="H29" s="3"/>
      <c r="I29" s="34"/>
      <c r="J29" s="28"/>
      <c r="K29" s="26"/>
    </row>
    <row r="30" spans="1:13" x14ac:dyDescent="0.25">
      <c r="A30" s="99">
        <v>40388</v>
      </c>
      <c r="B30" s="97" t="s">
        <v>131</v>
      </c>
      <c r="C30" s="34">
        <v>-1.3100000000000001E-4</v>
      </c>
      <c r="D30" s="27">
        <v>14.507059999999999</v>
      </c>
      <c r="E30" s="26">
        <f>D30/15*100</f>
        <v>96.713733333333323</v>
      </c>
      <c r="G30" s="99">
        <v>40456</v>
      </c>
      <c r="H30" s="97" t="s">
        <v>131</v>
      </c>
      <c r="I30" s="34">
        <v>-5.3399999999999997E-4</v>
      </c>
      <c r="J30" s="27">
        <v>14.309566</v>
      </c>
      <c r="K30" s="26">
        <f>J30/15*100</f>
        <v>95.397106666666659</v>
      </c>
    </row>
    <row r="31" spans="1:13" x14ac:dyDescent="0.25">
      <c r="A31" s="48" t="s">
        <v>41</v>
      </c>
      <c r="B31" s="3" t="s">
        <v>101</v>
      </c>
      <c r="C31" s="34">
        <v>-5.4140000000000004E-3</v>
      </c>
      <c r="D31" s="26">
        <v>200.61443600000001</v>
      </c>
      <c r="E31" s="26">
        <f>D31/200*100</f>
        <v>100.30721799999999</v>
      </c>
      <c r="G31" s="146" t="s">
        <v>41</v>
      </c>
      <c r="H31" s="3" t="s">
        <v>101</v>
      </c>
      <c r="I31" s="34">
        <v>-1.0300999999999999E-2</v>
      </c>
      <c r="J31" s="26">
        <v>193.900859</v>
      </c>
      <c r="K31" s="26">
        <f>J31/200*100</f>
        <v>96.950429499999998</v>
      </c>
    </row>
    <row r="32" spans="1:13" x14ac:dyDescent="0.25">
      <c r="A32" s="48"/>
      <c r="B32" s="3" t="s">
        <v>100</v>
      </c>
      <c r="C32" s="34">
        <v>5.3799999999999996E-4</v>
      </c>
      <c r="D32" s="28">
        <v>3.9420069999999998</v>
      </c>
      <c r="E32" s="26">
        <f>D32/4*100</f>
        <v>98.550174999999996</v>
      </c>
      <c r="G32" s="48"/>
      <c r="H32" s="3" t="s">
        <v>100</v>
      </c>
      <c r="I32" s="34">
        <v>5.1000000000000004E-4</v>
      </c>
      <c r="J32" s="28">
        <v>3.8972199999999999</v>
      </c>
      <c r="K32" s="26">
        <f>J32/4*100</f>
        <v>97.430499999999995</v>
      </c>
    </row>
    <row r="33" spans="1:11" x14ac:dyDescent="0.25">
      <c r="B33" s="3"/>
      <c r="C33" s="34"/>
      <c r="D33" s="28"/>
      <c r="E33" s="26"/>
      <c r="H33" s="3"/>
      <c r="I33" s="34"/>
      <c r="J33" s="28"/>
      <c r="K33" s="26"/>
    </row>
    <row r="34" spans="1:11" x14ac:dyDescent="0.25">
      <c r="A34" s="99">
        <v>40388</v>
      </c>
      <c r="B34" s="97" t="s">
        <v>131</v>
      </c>
      <c r="C34" s="34">
        <v>-2.2100000000000001E-4</v>
      </c>
      <c r="D34" s="27">
        <v>14.368942000000001</v>
      </c>
      <c r="E34" s="26">
        <f>D34/15*100</f>
        <v>95.792946666666666</v>
      </c>
      <c r="G34" s="74"/>
      <c r="H34" s="3"/>
      <c r="I34" s="34"/>
      <c r="J34" s="27"/>
      <c r="K34" s="26"/>
    </row>
    <row r="35" spans="1:11" x14ac:dyDescent="0.25">
      <c r="A35" s="48" t="s">
        <v>45</v>
      </c>
      <c r="B35" s="3" t="s">
        <v>101</v>
      </c>
      <c r="C35" s="34">
        <v>-2.9399999999999999E-3</v>
      </c>
      <c r="D35" s="26">
        <v>197.24276900000001</v>
      </c>
      <c r="E35" s="26">
        <f>D35/200*100</f>
        <v>98.621384500000005</v>
      </c>
      <c r="G35" s="48"/>
      <c r="H35" s="3"/>
      <c r="I35" s="34"/>
      <c r="J35" s="26"/>
      <c r="K35" s="26"/>
    </row>
    <row r="36" spans="1:11" x14ac:dyDescent="0.25">
      <c r="A36" s="48"/>
      <c r="B36" s="3" t="s">
        <v>100</v>
      </c>
      <c r="C36" s="34">
        <v>1.036E-3</v>
      </c>
      <c r="D36" s="28">
        <v>3.9026809999999998</v>
      </c>
      <c r="E36" s="26">
        <f>D36/4*100</f>
        <v>97.567025000000001</v>
      </c>
      <c r="G36" s="48"/>
      <c r="H36" s="3"/>
      <c r="I36" s="34"/>
      <c r="J36" s="28"/>
      <c r="K36" s="26"/>
    </row>
    <row r="37" spans="1:11" x14ac:dyDescent="0.25">
      <c r="A37" s="74"/>
      <c r="B37" s="3"/>
      <c r="C37" s="34"/>
      <c r="D37" s="27"/>
      <c r="E37" s="26"/>
      <c r="G37" s="74"/>
      <c r="H37" s="3"/>
      <c r="I37" s="34"/>
      <c r="J37" s="27"/>
      <c r="K37" s="26"/>
    </row>
    <row r="38" spans="1:11" x14ac:dyDescent="0.25">
      <c r="A38" s="99">
        <v>40388</v>
      </c>
      <c r="B38" s="97" t="s">
        <v>131</v>
      </c>
      <c r="C38" s="34">
        <v>1.397E-3</v>
      </c>
      <c r="D38" s="27">
        <v>14.495343</v>
      </c>
      <c r="E38" s="26">
        <f>D38/15*100</f>
        <v>96.635620000000003</v>
      </c>
      <c r="G38" s="74"/>
      <c r="H38" s="3"/>
      <c r="I38" s="34"/>
      <c r="J38" s="27"/>
      <c r="K38" s="26"/>
    </row>
    <row r="39" spans="1:11" x14ac:dyDescent="0.25">
      <c r="A39" s="48" t="s">
        <v>109</v>
      </c>
      <c r="B39" s="3" t="s">
        <v>101</v>
      </c>
      <c r="C39" s="34">
        <v>-2.6749999999999999E-3</v>
      </c>
      <c r="D39" s="26">
        <v>199.87503000000001</v>
      </c>
      <c r="E39" s="26">
        <f>D39/200*100</f>
        <v>99.937515000000005</v>
      </c>
      <c r="G39" s="48"/>
      <c r="H39" s="3"/>
      <c r="I39" s="34"/>
      <c r="J39" s="26"/>
      <c r="K39" s="26"/>
    </row>
    <row r="40" spans="1:11" x14ac:dyDescent="0.25">
      <c r="A40" s="48"/>
      <c r="B40" s="3" t="s">
        <v>100</v>
      </c>
      <c r="C40" s="34">
        <v>9.8200000000000002E-4</v>
      </c>
      <c r="D40" s="28">
        <v>3.9293360000000002</v>
      </c>
      <c r="E40" s="26">
        <f>D40/4*100</f>
        <v>98.233400000000003</v>
      </c>
      <c r="G40" s="48"/>
      <c r="H40" s="3"/>
      <c r="I40" s="34"/>
      <c r="J40" s="28"/>
      <c r="K40" s="26"/>
    </row>
    <row r="41" spans="1:11" x14ac:dyDescent="0.25">
      <c r="A41" s="48"/>
      <c r="B41" s="3"/>
      <c r="C41" s="34"/>
      <c r="D41" s="28"/>
      <c r="E41" s="26"/>
      <c r="G41" s="48"/>
      <c r="H41" s="3"/>
      <c r="I41" s="34"/>
      <c r="J41" s="28"/>
      <c r="K41" s="26"/>
    </row>
    <row r="42" spans="1:11" x14ac:dyDescent="0.25">
      <c r="A42" s="99">
        <v>40388</v>
      </c>
      <c r="B42" s="97" t="s">
        <v>131</v>
      </c>
      <c r="C42" s="34">
        <v>1.756E-3</v>
      </c>
      <c r="D42" s="27">
        <v>14.702139000000001</v>
      </c>
      <c r="E42" s="26">
        <f>D42/15*100</f>
        <v>98.014260000000007</v>
      </c>
      <c r="G42" s="48"/>
      <c r="H42" s="3"/>
      <c r="I42" s="34"/>
      <c r="J42" s="28"/>
      <c r="K42" s="26"/>
    </row>
    <row r="43" spans="1:11" x14ac:dyDescent="0.25">
      <c r="A43" s="106" t="s">
        <v>128</v>
      </c>
      <c r="B43" s="3" t="s">
        <v>101</v>
      </c>
      <c r="C43" s="34">
        <v>-5.457E-3</v>
      </c>
      <c r="D43" s="26">
        <v>198.18325899999999</v>
      </c>
      <c r="E43" s="26">
        <f>D43/200*100</f>
        <v>99.091629499999996</v>
      </c>
      <c r="G43" s="48"/>
      <c r="H43" s="3"/>
      <c r="I43" s="34"/>
      <c r="J43" s="28"/>
      <c r="K43" s="26"/>
    </row>
    <row r="44" spans="1:11" x14ac:dyDescent="0.25">
      <c r="A44" s="48"/>
      <c r="B44" s="3" t="s">
        <v>100</v>
      </c>
      <c r="C44" s="34">
        <v>-7.0600000000000003E-4</v>
      </c>
      <c r="D44" s="28">
        <v>3.8720780000000001</v>
      </c>
      <c r="E44" s="26">
        <f>D44/4*100</f>
        <v>96.801950000000005</v>
      </c>
      <c r="G44" s="48"/>
      <c r="H44" s="3"/>
      <c r="I44" s="34"/>
      <c r="J44" s="28"/>
      <c r="K44" s="26"/>
    </row>
    <row r="45" spans="1:11" x14ac:dyDescent="0.25">
      <c r="A45" s="74"/>
      <c r="B45" s="3"/>
      <c r="C45" s="34"/>
      <c r="D45" s="28"/>
      <c r="E45" s="26"/>
      <c r="G45" s="48"/>
      <c r="H45" s="3"/>
      <c r="I45" s="34"/>
      <c r="J45" s="28"/>
      <c r="K45" s="26"/>
    </row>
    <row r="46" spans="1:11" x14ac:dyDescent="0.25">
      <c r="A46" s="99">
        <v>40388</v>
      </c>
      <c r="B46" s="97" t="s">
        <v>131</v>
      </c>
      <c r="C46" s="34">
        <v>6.3400000000000001E-4</v>
      </c>
      <c r="D46" s="27">
        <v>14.350687000000001</v>
      </c>
      <c r="E46" s="26">
        <f>D46/15*100</f>
        <v>95.671246666666676</v>
      </c>
      <c r="G46" s="48"/>
      <c r="H46" s="3"/>
      <c r="I46" s="34"/>
      <c r="J46" s="28"/>
      <c r="K46" s="26"/>
    </row>
    <row r="47" spans="1:11" x14ac:dyDescent="0.25">
      <c r="A47" s="106" t="s">
        <v>270</v>
      </c>
      <c r="B47" s="3" t="s">
        <v>101</v>
      </c>
      <c r="C47" s="34">
        <v>-4.437E-3</v>
      </c>
      <c r="D47" s="26">
        <v>197.452519</v>
      </c>
      <c r="E47" s="26">
        <f>D47/200*100</f>
        <v>98.726259499999998</v>
      </c>
      <c r="G47" s="48"/>
      <c r="H47" s="3"/>
      <c r="I47" s="34"/>
      <c r="J47" s="28"/>
      <c r="K47" s="26"/>
    </row>
    <row r="48" spans="1:11" x14ac:dyDescent="0.25">
      <c r="A48" s="48"/>
      <c r="B48" s="3" t="s">
        <v>100</v>
      </c>
      <c r="C48" s="34">
        <v>-4.0499999999999998E-4</v>
      </c>
      <c r="D48" s="28">
        <v>3.9223479999999999</v>
      </c>
      <c r="E48" s="26">
        <f>D48/4*100</f>
        <v>98.058700000000002</v>
      </c>
      <c r="G48" s="48"/>
      <c r="H48" s="3"/>
      <c r="I48" s="34"/>
      <c r="J48" s="28"/>
      <c r="K48" s="26"/>
    </row>
    <row r="49" spans="1:11" x14ac:dyDescent="0.25">
      <c r="A49" s="4"/>
      <c r="B49" s="4"/>
      <c r="C49" s="4"/>
      <c r="D49" s="4"/>
      <c r="E49" s="4"/>
      <c r="G49" s="4"/>
      <c r="H49" s="4"/>
      <c r="I49" s="4"/>
      <c r="J49" s="4"/>
      <c r="K49" s="4"/>
    </row>
    <row r="50" spans="1:11" x14ac:dyDescent="0.25">
      <c r="H50" s="3"/>
      <c r="I50" s="34"/>
      <c r="J50" s="27"/>
      <c r="K50" s="26"/>
    </row>
    <row r="51" spans="1:11" ht="14.5" x14ac:dyDescent="0.25">
      <c r="A51" s="13" t="s">
        <v>42</v>
      </c>
      <c r="H51" s="3"/>
      <c r="I51" s="34"/>
      <c r="J51" s="28"/>
      <c r="K51" s="26"/>
    </row>
    <row r="52" spans="1:11" x14ac:dyDescent="0.25">
      <c r="A52" s="37" t="s">
        <v>98</v>
      </c>
      <c r="H52" s="3"/>
      <c r="I52" s="34"/>
      <c r="J52" s="27"/>
      <c r="K52" s="26"/>
    </row>
    <row r="53" spans="1:11" ht="14.5" x14ac:dyDescent="0.25">
      <c r="A53" s="13" t="s">
        <v>43</v>
      </c>
      <c r="H53" s="3"/>
      <c r="I53" s="34"/>
      <c r="J53" s="27"/>
      <c r="K53" s="26"/>
    </row>
    <row r="54" spans="1:11" ht="14.5" x14ac:dyDescent="0.25">
      <c r="A54" s="13" t="s">
        <v>44</v>
      </c>
      <c r="H54" s="3"/>
      <c r="I54" s="34"/>
      <c r="J54" s="26"/>
      <c r="K54" s="26"/>
    </row>
    <row r="55" spans="1:11" ht="14.5" x14ac:dyDescent="0.25">
      <c r="A55" t="s">
        <v>137</v>
      </c>
      <c r="G55" s="13"/>
      <c r="H55" s="3"/>
      <c r="I55" s="34"/>
      <c r="J55" s="28"/>
      <c r="K55" s="26"/>
    </row>
    <row r="56" spans="1:11" x14ac:dyDescent="0.25">
      <c r="H56" s="3"/>
      <c r="I56" s="34"/>
      <c r="J56" s="27"/>
      <c r="K56" s="26"/>
    </row>
    <row r="57" spans="1:11" x14ac:dyDescent="0.25">
      <c r="G57" s="74"/>
      <c r="H57" s="3"/>
      <c r="I57" s="34"/>
      <c r="J57" s="28"/>
      <c r="K57" s="26"/>
    </row>
    <row r="58" spans="1:11" x14ac:dyDescent="0.25">
      <c r="G58" s="48"/>
      <c r="H58" s="3"/>
      <c r="I58" s="34"/>
      <c r="J58" s="27"/>
      <c r="K58" s="26"/>
    </row>
    <row r="59" spans="1:11" x14ac:dyDescent="0.25">
      <c r="G59" s="48"/>
      <c r="H59" s="3"/>
      <c r="I59" s="34"/>
      <c r="J59" s="27"/>
      <c r="K59" s="26"/>
    </row>
    <row r="60" spans="1:11" x14ac:dyDescent="0.25">
      <c r="G60" s="48"/>
      <c r="H60" s="3"/>
      <c r="I60" s="34"/>
      <c r="J60" s="26"/>
      <c r="K60" s="26"/>
    </row>
    <row r="61" spans="1:11" x14ac:dyDescent="0.25">
      <c r="H61" s="3"/>
      <c r="I61" s="34"/>
      <c r="J61" s="28"/>
      <c r="K61" s="26"/>
    </row>
    <row r="62" spans="1:11" x14ac:dyDescent="0.25">
      <c r="G62" s="74"/>
      <c r="H62" s="3"/>
      <c r="I62" s="34"/>
      <c r="J62" s="27"/>
      <c r="K62" s="26"/>
    </row>
    <row r="65" spans="7:11" ht="14.5" x14ac:dyDescent="0.25">
      <c r="G65" s="13"/>
    </row>
    <row r="66" spans="7:11" x14ac:dyDescent="0.25">
      <c r="G66" s="37"/>
    </row>
    <row r="67" spans="7:11" ht="14.5" x14ac:dyDescent="0.25">
      <c r="G67" s="13"/>
    </row>
    <row r="68" spans="7:11" ht="14.5" x14ac:dyDescent="0.25">
      <c r="G68" s="13"/>
    </row>
    <row r="69" spans="7:11" ht="14.5" x14ac:dyDescent="0.25">
      <c r="K69" s="13"/>
    </row>
    <row r="70" spans="7:11" ht="14.5" x14ac:dyDescent="0.25">
      <c r="G70" s="13"/>
      <c r="H70" s="10"/>
      <c r="I70" s="70"/>
      <c r="J70" s="71"/>
      <c r="K70" s="36"/>
    </row>
    <row r="71" spans="7:11" x14ac:dyDescent="0.25">
      <c r="H71" s="10"/>
      <c r="I71" s="70"/>
      <c r="J71" s="71"/>
      <c r="K71" s="36"/>
    </row>
    <row r="72" spans="7:11" x14ac:dyDescent="0.25">
      <c r="H72" s="10"/>
      <c r="I72" s="70"/>
      <c r="J72" s="71"/>
      <c r="K72" s="36"/>
    </row>
    <row r="73" spans="7:11" x14ac:dyDescent="0.25">
      <c r="H73" s="10"/>
      <c r="I73" s="70"/>
      <c r="J73" s="71"/>
      <c r="K73" s="36"/>
    </row>
    <row r="74" spans="7:11" x14ac:dyDescent="0.25">
      <c r="H74" s="10"/>
      <c r="I74" s="70"/>
      <c r="J74" s="71"/>
      <c r="K74" s="36"/>
    </row>
    <row r="75" spans="7:11" x14ac:dyDescent="0.25">
      <c r="H75" s="10"/>
      <c r="I75" s="70"/>
      <c r="J75" s="71"/>
      <c r="K75" s="36"/>
    </row>
    <row r="76" spans="7:11" x14ac:dyDescent="0.25">
      <c r="H76" s="10"/>
      <c r="I76" s="70"/>
      <c r="J76" s="72"/>
      <c r="K76" s="36"/>
    </row>
    <row r="77" spans="7:11" x14ac:dyDescent="0.25">
      <c r="H77" s="10"/>
      <c r="I77" s="70"/>
      <c r="J77" s="72"/>
      <c r="K77" s="36"/>
    </row>
    <row r="78" spans="7:11" x14ac:dyDescent="0.25">
      <c r="H78" s="3"/>
      <c r="I78" s="34"/>
      <c r="J78" s="26"/>
      <c r="K78" s="36"/>
    </row>
    <row r="79" spans="7:11" x14ac:dyDescent="0.25">
      <c r="H79" s="10"/>
      <c r="I79" s="9"/>
      <c r="J79" s="9"/>
      <c r="K79" s="26"/>
    </row>
    <row r="80" spans="7:11" x14ac:dyDescent="0.25">
      <c r="K80" s="36"/>
    </row>
  </sheetData>
  <phoneticPr fontId="0" type="noConversion"/>
  <pageMargins left="0.91" right="0.28999999999999998" top="0.45" bottom="0.31" header="0.35" footer="0.27"/>
  <pageSetup firstPageNumber="24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A2" sqref="A2"/>
    </sheetView>
  </sheetViews>
  <sheetFormatPr defaultRowHeight="12.5" x14ac:dyDescent="0.25"/>
  <cols>
    <col min="1" max="1" width="8.81640625" customWidth="1"/>
    <col min="2" max="2" width="7.26953125" customWidth="1"/>
    <col min="4" max="4" width="8.7265625" customWidth="1"/>
    <col min="5" max="5" width="9.7265625" customWidth="1"/>
    <col min="6" max="6" width="3.453125" customWidth="1"/>
    <col min="7" max="7" width="8.81640625" customWidth="1"/>
    <col min="8" max="8" width="8" customWidth="1"/>
    <col min="9" max="9" width="9.7265625" customWidth="1"/>
    <col min="12" max="12" width="9.1796875" hidden="1" customWidth="1"/>
  </cols>
  <sheetData>
    <row r="1" spans="1:13" ht="15.5" x14ac:dyDescent="0.35">
      <c r="A1" s="2" t="s">
        <v>610</v>
      </c>
    </row>
    <row r="2" spans="1:13" ht="15.5" x14ac:dyDescent="0.35">
      <c r="B2" s="2" t="s">
        <v>611</v>
      </c>
      <c r="M2" s="65"/>
    </row>
    <row r="3" spans="1:13" ht="15.5" x14ac:dyDescent="0.35">
      <c r="B3" s="2" t="s">
        <v>609</v>
      </c>
    </row>
    <row r="4" spans="1:13" ht="15.5" x14ac:dyDescent="0.35">
      <c r="B4" s="2" t="s">
        <v>605</v>
      </c>
      <c r="G4" s="9"/>
      <c r="H4" s="9"/>
      <c r="I4" s="9"/>
      <c r="J4" s="9"/>
      <c r="K4" s="9"/>
      <c r="L4" s="9"/>
      <c r="M4" s="85"/>
    </row>
    <row r="5" spans="1:13" ht="15.5" x14ac:dyDescent="0.35">
      <c r="B5" s="2"/>
      <c r="G5" s="9"/>
      <c r="H5" s="9"/>
      <c r="I5" s="9"/>
      <c r="J5" s="9"/>
      <c r="K5" s="9"/>
      <c r="L5" s="9"/>
      <c r="M5" s="85"/>
    </row>
    <row r="6" spans="1:13" x14ac:dyDescent="0.25">
      <c r="A6" s="12"/>
      <c r="B6" s="12"/>
      <c r="C6" s="12"/>
      <c r="D6" s="12"/>
      <c r="E6" s="3" t="s">
        <v>32</v>
      </c>
      <c r="G6" s="12"/>
      <c r="H6" s="12"/>
      <c r="I6" s="12"/>
      <c r="J6" s="12"/>
      <c r="K6" s="3" t="s">
        <v>32</v>
      </c>
      <c r="L6" s="9"/>
      <c r="M6" s="9"/>
    </row>
    <row r="7" spans="1:13" ht="14.5" x14ac:dyDescent="0.25">
      <c r="A7" s="3" t="s">
        <v>18</v>
      </c>
      <c r="B7" s="3" t="s">
        <v>1</v>
      </c>
      <c r="C7" s="3" t="s">
        <v>33</v>
      </c>
      <c r="D7" s="3" t="s">
        <v>34</v>
      </c>
      <c r="E7" s="3" t="s">
        <v>35</v>
      </c>
      <c r="G7" s="3" t="s">
        <v>18</v>
      </c>
      <c r="H7" s="3" t="s">
        <v>1</v>
      </c>
      <c r="I7" s="3" t="s">
        <v>33</v>
      </c>
      <c r="J7" s="3" t="s">
        <v>34</v>
      </c>
      <c r="K7" s="3" t="s">
        <v>35</v>
      </c>
      <c r="L7" s="9"/>
      <c r="M7" s="9"/>
    </row>
    <row r="8" spans="1:13" x14ac:dyDescent="0.25">
      <c r="A8" s="4"/>
      <c r="B8" s="4"/>
      <c r="C8" s="4"/>
      <c r="D8" s="4"/>
      <c r="E8" s="4"/>
      <c r="G8" s="4"/>
      <c r="H8" s="4"/>
      <c r="I8" s="4"/>
      <c r="J8" s="4"/>
      <c r="K8" s="4"/>
      <c r="L8" s="9"/>
      <c r="M8" s="9"/>
    </row>
    <row r="9" spans="1:13" x14ac:dyDescent="0.25">
      <c r="A9" s="9"/>
      <c r="B9" s="9"/>
      <c r="C9" s="9"/>
      <c r="D9" s="9"/>
      <c r="E9" s="9"/>
      <c r="G9" s="9"/>
      <c r="H9" s="9"/>
      <c r="I9" s="9"/>
      <c r="J9" s="9"/>
      <c r="K9" s="9"/>
      <c r="L9" s="9"/>
      <c r="M9" s="9"/>
    </row>
    <row r="10" spans="1:13" x14ac:dyDescent="0.25">
      <c r="A10" s="99">
        <v>40393</v>
      </c>
      <c r="B10" s="97" t="s">
        <v>131</v>
      </c>
      <c r="C10" s="34">
        <v>-3.8990000000000001E-3</v>
      </c>
      <c r="D10" s="27">
        <v>14.692545000000001</v>
      </c>
      <c r="E10" s="26">
        <f>D10/15*100</f>
        <v>97.950299999999999</v>
      </c>
      <c r="G10" s="99">
        <v>40393</v>
      </c>
      <c r="H10" s="97" t="s">
        <v>131</v>
      </c>
      <c r="I10" s="34">
        <v>8.6000000000000003E-5</v>
      </c>
      <c r="J10" s="27">
        <v>15.228265</v>
      </c>
      <c r="K10" s="26">
        <f>J10/15*100</f>
        <v>101.52176666666668</v>
      </c>
      <c r="L10" s="9"/>
      <c r="M10" s="9"/>
    </row>
    <row r="11" spans="1:13" x14ac:dyDescent="0.25">
      <c r="A11" s="48" t="s">
        <v>36</v>
      </c>
      <c r="B11" s="3" t="s">
        <v>101</v>
      </c>
      <c r="C11" s="34">
        <v>-6.1399999999999996E-4</v>
      </c>
      <c r="D11" s="26">
        <v>200.627376</v>
      </c>
      <c r="E11" s="26">
        <f>D11/200*100</f>
        <v>100.313688</v>
      </c>
      <c r="G11" s="48" t="s">
        <v>128</v>
      </c>
      <c r="H11" s="3" t="s">
        <v>101</v>
      </c>
      <c r="I11" s="34">
        <v>-1.3407000000000001E-2</v>
      </c>
      <c r="J11" s="26">
        <v>207.52649099999999</v>
      </c>
      <c r="K11" s="26">
        <f>J11/200*100</f>
        <v>103.7632455</v>
      </c>
      <c r="L11" s="9"/>
      <c r="M11" s="9"/>
    </row>
    <row r="12" spans="1:13" x14ac:dyDescent="0.25">
      <c r="A12" s="48"/>
      <c r="B12" s="3" t="s">
        <v>100</v>
      </c>
      <c r="C12" s="34">
        <v>5.6800000000000004E-4</v>
      </c>
      <c r="D12" s="28">
        <v>3.9810599999999998</v>
      </c>
      <c r="E12" s="26">
        <f>D12/4*100</f>
        <v>99.526499999999999</v>
      </c>
      <c r="G12" s="48"/>
      <c r="H12" s="3" t="s">
        <v>100</v>
      </c>
      <c r="I12" s="34">
        <v>-3.8699999999999997E-4</v>
      </c>
      <c r="J12" s="28">
        <v>3.9491139999999998</v>
      </c>
      <c r="K12" s="26">
        <f>J12/4*100</f>
        <v>98.727849999999989</v>
      </c>
      <c r="L12" s="9"/>
      <c r="M12" s="9"/>
    </row>
    <row r="13" spans="1:13" x14ac:dyDescent="0.25">
      <c r="A13" s="48"/>
      <c r="B13" s="3" t="s">
        <v>124</v>
      </c>
      <c r="C13" s="34">
        <v>2.784E-3</v>
      </c>
      <c r="D13" s="27">
        <v>15.015926</v>
      </c>
      <c r="E13" s="26">
        <f>D13/15*100</f>
        <v>100.10617333333333</v>
      </c>
      <c r="G13" s="48"/>
      <c r="H13" s="3" t="s">
        <v>124</v>
      </c>
      <c r="I13" s="34">
        <v>-3.8099999999999999E-4</v>
      </c>
      <c r="J13" s="27">
        <v>15.021207</v>
      </c>
      <c r="K13" s="26">
        <f>J13/15*100</f>
        <v>100.14138000000001</v>
      </c>
      <c r="L13" s="9"/>
      <c r="M13" s="9"/>
    </row>
    <row r="14" spans="1:13" x14ac:dyDescent="0.25">
      <c r="A14" s="74"/>
      <c r="B14" s="3"/>
      <c r="C14" s="34"/>
      <c r="D14" s="28"/>
      <c r="E14" s="26"/>
      <c r="G14" s="74"/>
      <c r="H14" s="3"/>
      <c r="I14" s="34"/>
      <c r="J14" s="28"/>
      <c r="K14" s="26"/>
      <c r="L14" s="9"/>
      <c r="M14" s="9"/>
    </row>
    <row r="15" spans="1:13" x14ac:dyDescent="0.25">
      <c r="A15" s="99">
        <v>40393</v>
      </c>
      <c r="B15" s="97" t="s">
        <v>131</v>
      </c>
      <c r="C15" s="34">
        <v>4.6700000000000002E-4</v>
      </c>
      <c r="D15" s="27">
        <v>14.922003999999999</v>
      </c>
      <c r="E15" s="26">
        <f>D15/15*100</f>
        <v>99.48002666666666</v>
      </c>
      <c r="G15" s="99">
        <v>40393</v>
      </c>
      <c r="H15" s="97" t="s">
        <v>131</v>
      </c>
      <c r="I15" s="34">
        <v>4.8799999999999999E-4</v>
      </c>
      <c r="J15" s="27">
        <v>14.926245</v>
      </c>
      <c r="K15" s="26">
        <f>J15/15*100</f>
        <v>99.508299999999991</v>
      </c>
      <c r="L15" s="9"/>
      <c r="M15" s="9"/>
    </row>
    <row r="16" spans="1:13" x14ac:dyDescent="0.25">
      <c r="A16" s="48" t="s">
        <v>37</v>
      </c>
      <c r="B16" s="3" t="s">
        <v>101</v>
      </c>
      <c r="C16" s="34">
        <v>-2.1926999999999999E-2</v>
      </c>
      <c r="D16" s="26">
        <v>203.25984299999999</v>
      </c>
      <c r="E16" s="26">
        <f>D16/200*100</f>
        <v>101.62992149999998</v>
      </c>
      <c r="G16" s="106" t="s">
        <v>270</v>
      </c>
      <c r="H16" s="3" t="s">
        <v>101</v>
      </c>
      <c r="I16" s="34">
        <v>-1.4338E-2</v>
      </c>
      <c r="J16" s="26">
        <v>205.527998</v>
      </c>
      <c r="K16" s="26">
        <f>J16/200*100</f>
        <v>102.763999</v>
      </c>
      <c r="L16" s="9"/>
      <c r="M16" s="9"/>
    </row>
    <row r="17" spans="1:13" x14ac:dyDescent="0.25">
      <c r="A17" s="48"/>
      <c r="B17" s="3" t="s">
        <v>100</v>
      </c>
      <c r="C17" s="34">
        <v>2.0000000000000001E-4</v>
      </c>
      <c r="D17" s="28">
        <v>3.9697119999999999</v>
      </c>
      <c r="E17" s="26">
        <f>D17/4*100</f>
        <v>99.242800000000003</v>
      </c>
      <c r="G17" s="48"/>
      <c r="H17" s="3" t="s">
        <v>100</v>
      </c>
      <c r="I17" s="34">
        <v>-2.9100000000000003E-4</v>
      </c>
      <c r="J17" s="28">
        <v>3.8972349999999998</v>
      </c>
      <c r="K17" s="26">
        <f>J17/4*100</f>
        <v>97.430875</v>
      </c>
      <c r="L17" s="9"/>
      <c r="M17" s="9"/>
    </row>
    <row r="18" spans="1:13" x14ac:dyDescent="0.25">
      <c r="A18" s="48"/>
      <c r="B18" s="3" t="s">
        <v>124</v>
      </c>
      <c r="C18" s="34">
        <v>2.4109999999999999E-3</v>
      </c>
      <c r="D18" s="27">
        <v>15.045621000000001</v>
      </c>
      <c r="E18" s="26">
        <f>D18/15*100</f>
        <v>100.30414</v>
      </c>
      <c r="G18" s="48"/>
      <c r="H18" s="3" t="s">
        <v>124</v>
      </c>
      <c r="I18" s="34">
        <v>1.2300000000000001E-4</v>
      </c>
      <c r="J18" s="27">
        <v>15.061406</v>
      </c>
      <c r="K18" s="26">
        <f>J18/15*100</f>
        <v>100.40937333333333</v>
      </c>
      <c r="L18" s="9"/>
      <c r="M18" s="9"/>
    </row>
    <row r="19" spans="1:13" x14ac:dyDescent="0.25">
      <c r="A19" s="74"/>
      <c r="B19" s="3"/>
      <c r="C19" s="34"/>
      <c r="D19" s="28"/>
      <c r="E19" s="26"/>
      <c r="L19" s="9"/>
      <c r="M19" s="9"/>
    </row>
    <row r="20" spans="1:13" x14ac:dyDescent="0.25">
      <c r="A20" s="99">
        <v>40393</v>
      </c>
      <c r="B20" s="97" t="s">
        <v>131</v>
      </c>
      <c r="C20" s="34">
        <v>-5.7320000000000001E-3</v>
      </c>
      <c r="D20" s="27">
        <v>14.539529999999999</v>
      </c>
      <c r="E20" s="26">
        <f>D20/15*100</f>
        <v>96.930199999999999</v>
      </c>
      <c r="G20" s="99">
        <v>40393</v>
      </c>
      <c r="H20" s="97" t="s">
        <v>131</v>
      </c>
      <c r="I20" s="34">
        <v>-9.9400000000000009E-4</v>
      </c>
      <c r="J20" s="27">
        <v>14.849335999999999</v>
      </c>
      <c r="K20" s="26">
        <f>J20/15*100</f>
        <v>98.995573333333326</v>
      </c>
    </row>
    <row r="21" spans="1:13" x14ac:dyDescent="0.25">
      <c r="A21" s="48" t="s">
        <v>38</v>
      </c>
      <c r="B21" s="3" t="s">
        <v>101</v>
      </c>
      <c r="C21" s="34">
        <v>-3.2051000000000003E-2</v>
      </c>
      <c r="D21" s="26">
        <v>199.89683299999999</v>
      </c>
      <c r="E21" s="26">
        <f>D21/200*100</f>
        <v>99.948416499999993</v>
      </c>
      <c r="G21" s="106" t="s">
        <v>281</v>
      </c>
      <c r="H21" s="3" t="s">
        <v>101</v>
      </c>
      <c r="I21" s="34">
        <v>-1.1846000000000001E-2</v>
      </c>
      <c r="J21" s="26">
        <v>203.69846100000001</v>
      </c>
      <c r="K21" s="26">
        <f>J21/200*100</f>
        <v>101.8492305</v>
      </c>
    </row>
    <row r="22" spans="1:13" x14ac:dyDescent="0.25">
      <c r="A22" s="48"/>
      <c r="B22" s="3" t="s">
        <v>100</v>
      </c>
      <c r="C22" s="34">
        <v>-5.1199999999999998E-4</v>
      </c>
      <c r="D22" s="28">
        <v>3.9390420000000002</v>
      </c>
      <c r="E22" s="26">
        <f>D22/4*100</f>
        <v>98.476050000000001</v>
      </c>
      <c r="G22" s="48"/>
      <c r="H22" s="3" t="s">
        <v>100</v>
      </c>
      <c r="I22" s="34">
        <v>1.6799999999999999E-4</v>
      </c>
      <c r="J22" s="28">
        <v>3.9199480000000002</v>
      </c>
      <c r="K22" s="26">
        <f>J22/4*100</f>
        <v>97.998699999999999</v>
      </c>
    </row>
    <row r="23" spans="1:13" x14ac:dyDescent="0.25">
      <c r="A23" s="48"/>
      <c r="B23" s="3" t="s">
        <v>124</v>
      </c>
      <c r="C23" s="34">
        <v>-5.6499999999999996E-4</v>
      </c>
      <c r="D23" s="27">
        <v>14.751552</v>
      </c>
      <c r="E23" s="26">
        <f>D23/15*100</f>
        <v>98.343680000000006</v>
      </c>
      <c r="G23" s="48"/>
      <c r="H23" s="3" t="s">
        <v>124</v>
      </c>
      <c r="I23" s="34">
        <v>-7.3399999999999995E-4</v>
      </c>
      <c r="J23" s="27">
        <v>15.201629000000001</v>
      </c>
      <c r="K23" s="26">
        <f>J23/15*100</f>
        <v>101.34419333333334</v>
      </c>
    </row>
    <row r="24" spans="1:13" x14ac:dyDescent="0.25">
      <c r="A24" s="74"/>
      <c r="B24" s="3"/>
      <c r="C24" s="34"/>
      <c r="D24" s="27"/>
      <c r="E24" s="26"/>
    </row>
    <row r="25" spans="1:13" x14ac:dyDescent="0.25">
      <c r="A25" s="99">
        <v>40393</v>
      </c>
      <c r="B25" s="97" t="s">
        <v>131</v>
      </c>
      <c r="C25" s="34">
        <v>-5.3639999999999998E-3</v>
      </c>
      <c r="D25" s="27">
        <v>14.435886</v>
      </c>
      <c r="E25" s="26">
        <f>D25/15*100</f>
        <v>96.239240000000009</v>
      </c>
      <c r="G25" s="99"/>
      <c r="H25" s="97"/>
      <c r="I25" s="34"/>
      <c r="J25" s="27"/>
      <c r="K25" s="26"/>
      <c r="M25" s="65"/>
    </row>
    <row r="26" spans="1:13" x14ac:dyDescent="0.25">
      <c r="A26" s="48" t="s">
        <v>39</v>
      </c>
      <c r="B26" s="3" t="s">
        <v>101</v>
      </c>
      <c r="C26" s="34">
        <v>-2.6190000000000001E-2</v>
      </c>
      <c r="D26" s="26">
        <v>198.40376599999999</v>
      </c>
      <c r="E26" s="26">
        <f>D26/200*100</f>
        <v>99.201882999999995</v>
      </c>
      <c r="G26" s="106"/>
      <c r="H26" s="3"/>
      <c r="I26" s="34"/>
      <c r="J26" s="26"/>
      <c r="K26" s="26"/>
    </row>
    <row r="27" spans="1:13" ht="12.75" customHeight="1" x14ac:dyDescent="0.25">
      <c r="A27" s="48"/>
      <c r="B27" s="3" t="s">
        <v>100</v>
      </c>
      <c r="C27" s="34">
        <v>-4.4000000000000002E-4</v>
      </c>
      <c r="D27" s="28">
        <v>3.97506</v>
      </c>
      <c r="E27" s="26">
        <f>D27/4*100</f>
        <v>99.376500000000007</v>
      </c>
      <c r="G27" s="48"/>
      <c r="H27" s="3"/>
      <c r="I27" s="34"/>
      <c r="J27" s="28"/>
      <c r="K27" s="26"/>
    </row>
    <row r="28" spans="1:13" x14ac:dyDescent="0.25">
      <c r="A28" s="48"/>
      <c r="B28" s="3" t="s">
        <v>124</v>
      </c>
      <c r="C28" s="34">
        <v>-7.4700000000000005E-4</v>
      </c>
      <c r="D28" s="27">
        <v>14.929144000000001</v>
      </c>
      <c r="E28" s="26">
        <f>D28/15*100</f>
        <v>99.527626666666663</v>
      </c>
      <c r="G28" s="48"/>
      <c r="H28" s="3"/>
      <c r="I28" s="34"/>
      <c r="J28" s="27"/>
      <c r="K28" s="26"/>
    </row>
    <row r="29" spans="1:13" x14ac:dyDescent="0.25">
      <c r="A29" s="48"/>
      <c r="B29" s="3"/>
      <c r="C29" s="34"/>
      <c r="D29" s="26"/>
      <c r="E29" s="26"/>
      <c r="G29" s="48"/>
      <c r="H29" s="3"/>
      <c r="I29" s="34"/>
      <c r="J29" s="26"/>
      <c r="K29" s="26"/>
    </row>
    <row r="30" spans="1:13" x14ac:dyDescent="0.25">
      <c r="A30" s="99">
        <v>40393</v>
      </c>
      <c r="B30" s="97" t="s">
        <v>131</v>
      </c>
      <c r="C30" s="34">
        <v>-1.0749E-2</v>
      </c>
      <c r="D30" s="27">
        <v>14.171875999999999</v>
      </c>
      <c r="E30" s="26">
        <f>D30/15*100</f>
        <v>94.479173333333335</v>
      </c>
      <c r="G30" s="99"/>
      <c r="H30" s="97"/>
      <c r="I30" s="34"/>
      <c r="J30" s="27"/>
      <c r="K30" s="26"/>
    </row>
    <row r="31" spans="1:13" x14ac:dyDescent="0.25">
      <c r="A31" s="48" t="s">
        <v>40</v>
      </c>
      <c r="B31" s="3" t="s">
        <v>101</v>
      </c>
      <c r="C31" s="34">
        <v>-4.0330999999999999E-2</v>
      </c>
      <c r="D31" s="26">
        <v>194.23944399999999</v>
      </c>
      <c r="E31" s="26">
        <f>D31/200*100</f>
        <v>97.119721999999996</v>
      </c>
      <c r="G31" s="48"/>
      <c r="H31" s="3"/>
      <c r="I31" s="34"/>
      <c r="J31" s="26"/>
      <c r="K31" s="26"/>
    </row>
    <row r="32" spans="1:13" x14ac:dyDescent="0.25">
      <c r="A32" s="48"/>
      <c r="B32" s="3" t="s">
        <v>100</v>
      </c>
      <c r="C32" s="34">
        <v>-4.1899999999999999E-4</v>
      </c>
      <c r="D32" s="28">
        <v>3.9241670000000002</v>
      </c>
      <c r="E32" s="26">
        <f>D32/4*100</f>
        <v>98.104174999999998</v>
      </c>
      <c r="G32" s="48"/>
      <c r="H32" s="3"/>
      <c r="I32" s="34"/>
      <c r="J32" s="28"/>
      <c r="K32" s="26"/>
    </row>
    <row r="33" spans="1:11" x14ac:dyDescent="0.25">
      <c r="A33" s="48"/>
      <c r="B33" s="3" t="s">
        <v>124</v>
      </c>
      <c r="C33" s="34">
        <v>-2.7E-4</v>
      </c>
      <c r="D33" s="27">
        <v>14.887276999999999</v>
      </c>
      <c r="E33" s="26">
        <f>D33/15*100</f>
        <v>99.248513333333335</v>
      </c>
      <c r="G33" s="48"/>
      <c r="H33" s="3"/>
      <c r="I33" s="34"/>
      <c r="J33" s="27"/>
      <c r="K33" s="26"/>
    </row>
    <row r="34" spans="1:11" x14ac:dyDescent="0.25">
      <c r="A34" s="48"/>
      <c r="B34" s="3"/>
      <c r="C34" s="34"/>
      <c r="D34" s="28"/>
      <c r="E34" s="26"/>
      <c r="G34" s="48"/>
      <c r="H34" s="3"/>
      <c r="I34" s="34"/>
      <c r="J34" s="28"/>
      <c r="K34" s="26"/>
    </row>
    <row r="35" spans="1:11" x14ac:dyDescent="0.25">
      <c r="A35" s="99">
        <v>40393</v>
      </c>
      <c r="B35" s="97" t="s">
        <v>131</v>
      </c>
      <c r="C35" s="34">
        <v>-1.4305E-2</v>
      </c>
      <c r="D35" s="27">
        <v>14.000734</v>
      </c>
      <c r="E35" s="26">
        <f>D35/15*100</f>
        <v>93.338226666666671</v>
      </c>
      <c r="G35" s="74"/>
      <c r="H35" s="3"/>
      <c r="I35" s="34"/>
      <c r="J35" s="27"/>
      <c r="K35" s="26"/>
    </row>
    <row r="36" spans="1:11" x14ac:dyDescent="0.25">
      <c r="A36" s="48" t="s">
        <v>41</v>
      </c>
      <c r="B36" s="3" t="s">
        <v>101</v>
      </c>
      <c r="C36" s="34">
        <v>-5.8971999999999997E-2</v>
      </c>
      <c r="D36" s="26">
        <v>190.31113999999999</v>
      </c>
      <c r="E36" s="26">
        <f>D36/200*100</f>
        <v>95.155569999999997</v>
      </c>
      <c r="G36" s="48"/>
      <c r="H36" s="3"/>
      <c r="I36" s="34"/>
      <c r="J36" s="26"/>
      <c r="K36" s="26"/>
    </row>
    <row r="37" spans="1:11" x14ac:dyDescent="0.25">
      <c r="A37" s="48"/>
      <c r="B37" s="3" t="s">
        <v>100</v>
      </c>
      <c r="C37" s="34">
        <v>-5.9599999999999996E-4</v>
      </c>
      <c r="D37" s="28">
        <v>3.95912</v>
      </c>
      <c r="E37" s="26">
        <f>D37/4*100</f>
        <v>98.977999999999994</v>
      </c>
      <c r="G37" s="48"/>
      <c r="H37" s="3"/>
      <c r="I37" s="34"/>
      <c r="J37" s="28"/>
      <c r="K37" s="26"/>
    </row>
    <row r="38" spans="1:11" x14ac:dyDescent="0.25">
      <c r="A38" s="48"/>
      <c r="B38" s="3" t="s">
        <v>124</v>
      </c>
      <c r="C38" s="34">
        <v>9.6000000000000002E-5</v>
      </c>
      <c r="D38" s="27">
        <v>14.878118000000001</v>
      </c>
      <c r="E38" s="26">
        <f>D38/15*100</f>
        <v>99.187453333333337</v>
      </c>
      <c r="G38" s="48"/>
      <c r="H38" s="3"/>
      <c r="I38" s="34"/>
      <c r="J38" s="28"/>
      <c r="K38" s="26"/>
    </row>
    <row r="39" spans="1:11" x14ac:dyDescent="0.25">
      <c r="B39" s="3"/>
      <c r="C39" s="34"/>
      <c r="D39" s="28"/>
      <c r="E39" s="26"/>
      <c r="H39" s="3"/>
      <c r="I39" s="34"/>
      <c r="J39" s="28"/>
      <c r="K39" s="26"/>
    </row>
    <row r="40" spans="1:11" x14ac:dyDescent="0.25">
      <c r="A40" s="99">
        <v>40393</v>
      </c>
      <c r="B40" s="97" t="s">
        <v>131</v>
      </c>
      <c r="C40" s="34">
        <v>-1.6735E-2</v>
      </c>
      <c r="D40" s="27">
        <v>13.913601</v>
      </c>
      <c r="E40" s="26">
        <f>D40/15*100</f>
        <v>92.757339999999999</v>
      </c>
      <c r="G40" s="74"/>
      <c r="H40" s="3"/>
      <c r="I40" s="34"/>
      <c r="J40" s="27"/>
      <c r="K40" s="26"/>
    </row>
    <row r="41" spans="1:11" x14ac:dyDescent="0.25">
      <c r="A41" s="48" t="s">
        <v>45</v>
      </c>
      <c r="B41" s="3" t="s">
        <v>101</v>
      </c>
      <c r="C41" s="34">
        <v>-5.7270000000000001E-2</v>
      </c>
      <c r="D41" s="26">
        <v>190.030508</v>
      </c>
      <c r="E41" s="26">
        <f>D41/200*100</f>
        <v>95.015253999999999</v>
      </c>
      <c r="G41" s="48"/>
      <c r="H41" s="3"/>
      <c r="I41" s="34"/>
      <c r="J41" s="26"/>
      <c r="K41" s="26"/>
    </row>
    <row r="42" spans="1:11" x14ac:dyDescent="0.25">
      <c r="A42" s="48"/>
      <c r="B42" s="3" t="s">
        <v>100</v>
      </c>
      <c r="C42" s="34">
        <v>-1.6799999999999999E-4</v>
      </c>
      <c r="D42" s="28">
        <v>3.9711020000000001</v>
      </c>
      <c r="E42" s="26">
        <f>D42/4*100</f>
        <v>99.277550000000005</v>
      </c>
      <c r="G42" s="48"/>
      <c r="H42" s="3"/>
      <c r="I42" s="34"/>
      <c r="J42" s="28"/>
      <c r="K42" s="26"/>
    </row>
    <row r="43" spans="1:11" x14ac:dyDescent="0.25">
      <c r="A43" s="48"/>
      <c r="B43" s="3" t="s">
        <v>124</v>
      </c>
      <c r="C43" s="34">
        <v>-1.3439999999999999E-3</v>
      </c>
      <c r="D43" s="27">
        <v>14.569872999999999</v>
      </c>
      <c r="E43" s="26">
        <f>D43/15*100</f>
        <v>97.132486666666665</v>
      </c>
      <c r="G43" s="48"/>
      <c r="H43" s="3"/>
      <c r="I43" s="34"/>
      <c r="J43" s="28"/>
      <c r="K43" s="26"/>
    </row>
    <row r="44" spans="1:11" x14ac:dyDescent="0.25">
      <c r="A44" s="74"/>
      <c r="B44" s="3"/>
      <c r="C44" s="34"/>
      <c r="D44" s="27"/>
      <c r="E44" s="26"/>
      <c r="G44" s="74"/>
      <c r="H44" s="3"/>
      <c r="I44" s="34"/>
      <c r="J44" s="27"/>
      <c r="K44" s="26"/>
    </row>
    <row r="45" spans="1:11" x14ac:dyDescent="0.25">
      <c r="A45" s="99">
        <v>40393</v>
      </c>
      <c r="B45" s="97" t="s">
        <v>131</v>
      </c>
      <c r="C45" s="34">
        <v>9.7499999999999996E-4</v>
      </c>
      <c r="D45" s="27">
        <v>14.697943</v>
      </c>
      <c r="E45" s="26">
        <f>D45/15*100</f>
        <v>97.986286666666672</v>
      </c>
      <c r="G45" s="74"/>
      <c r="H45" s="3"/>
      <c r="I45" s="34"/>
      <c r="J45" s="27"/>
      <c r="K45" s="26"/>
    </row>
    <row r="46" spans="1:11" x14ac:dyDescent="0.25">
      <c r="A46" s="48" t="s">
        <v>109</v>
      </c>
      <c r="B46" s="3" t="s">
        <v>101</v>
      </c>
      <c r="C46" s="34">
        <v>-1.9498999999999999E-2</v>
      </c>
      <c r="D46" s="26">
        <v>199.317545</v>
      </c>
      <c r="E46" s="26">
        <f>D46/200*100</f>
        <v>99.658772499999998</v>
      </c>
      <c r="G46" s="48"/>
      <c r="H46" s="3"/>
      <c r="I46" s="34"/>
      <c r="J46" s="26"/>
      <c r="K46" s="26"/>
    </row>
    <row r="47" spans="1:11" x14ac:dyDescent="0.25">
      <c r="A47" s="48"/>
      <c r="B47" s="3" t="s">
        <v>100</v>
      </c>
      <c r="C47" s="34">
        <v>8.8400000000000002E-4</v>
      </c>
      <c r="D47" s="28">
        <v>3.9774699999999998</v>
      </c>
      <c r="E47" s="26">
        <f>D47/4*100</f>
        <v>99.436749999999989</v>
      </c>
      <c r="G47" s="48"/>
      <c r="H47" s="3"/>
      <c r="I47" s="34"/>
      <c r="J47" s="28"/>
      <c r="K47" s="26"/>
    </row>
    <row r="48" spans="1:11" x14ac:dyDescent="0.25">
      <c r="A48" s="48"/>
      <c r="B48" s="3" t="s">
        <v>124</v>
      </c>
      <c r="C48" s="34">
        <v>2.1540000000000001E-3</v>
      </c>
      <c r="D48" s="27">
        <v>15.180445000000001</v>
      </c>
      <c r="E48" s="26">
        <f>D48/15*100</f>
        <v>101.20296666666665</v>
      </c>
      <c r="G48" s="48"/>
      <c r="H48" s="3"/>
      <c r="I48" s="34"/>
      <c r="J48" s="28"/>
      <c r="K48" s="26"/>
    </row>
    <row r="49" spans="1:11" x14ac:dyDescent="0.25">
      <c r="A49" s="4"/>
      <c r="B49" s="4"/>
      <c r="C49" s="4"/>
      <c r="D49" s="4"/>
      <c r="E49" s="4"/>
      <c r="G49" s="4"/>
      <c r="H49" s="4"/>
      <c r="I49" s="4"/>
      <c r="J49" s="4"/>
      <c r="K49" s="4"/>
    </row>
    <row r="50" spans="1:11" x14ac:dyDescent="0.25">
      <c r="H50" s="3"/>
      <c r="I50" s="34"/>
      <c r="J50" s="27"/>
      <c r="K50" s="26"/>
    </row>
    <row r="51" spans="1:11" ht="14.5" x14ac:dyDescent="0.25">
      <c r="A51" s="13" t="s">
        <v>42</v>
      </c>
      <c r="H51" s="3"/>
      <c r="I51" s="34"/>
      <c r="J51" s="28"/>
      <c r="K51" s="26"/>
    </row>
    <row r="52" spans="1:11" x14ac:dyDescent="0.25">
      <c r="A52" s="37" t="s">
        <v>98</v>
      </c>
      <c r="H52" s="3"/>
      <c r="I52" s="34"/>
      <c r="J52" s="27"/>
      <c r="K52" s="26"/>
    </row>
    <row r="53" spans="1:11" ht="14.5" x14ac:dyDescent="0.25">
      <c r="A53" s="13" t="s">
        <v>43</v>
      </c>
      <c r="H53" s="3"/>
      <c r="I53" s="34"/>
      <c r="J53" s="27"/>
      <c r="K53" s="26"/>
    </row>
    <row r="54" spans="1:11" ht="14.5" x14ac:dyDescent="0.25">
      <c r="A54" s="13" t="s">
        <v>44</v>
      </c>
      <c r="H54" s="3"/>
      <c r="I54" s="34"/>
      <c r="J54" s="26"/>
      <c r="K54" s="26"/>
    </row>
    <row r="55" spans="1:11" ht="14.5" x14ac:dyDescent="0.25">
      <c r="A55" t="s">
        <v>137</v>
      </c>
      <c r="G55" s="13"/>
      <c r="H55" s="3"/>
      <c r="I55" s="34"/>
      <c r="J55" s="28"/>
      <c r="K55" s="26"/>
    </row>
    <row r="56" spans="1:11" x14ac:dyDescent="0.25">
      <c r="H56" s="3"/>
      <c r="I56" s="34"/>
      <c r="J56" s="27"/>
      <c r="K56" s="26"/>
    </row>
    <row r="57" spans="1:11" x14ac:dyDescent="0.25">
      <c r="G57" s="74"/>
      <c r="H57" s="3"/>
      <c r="I57" s="34"/>
      <c r="J57" s="28"/>
      <c r="K57" s="26"/>
    </row>
    <row r="58" spans="1:11" x14ac:dyDescent="0.25">
      <c r="G58" s="48"/>
      <c r="H58" s="3"/>
      <c r="I58" s="34"/>
      <c r="J58" s="27"/>
      <c r="K58" s="26"/>
    </row>
    <row r="59" spans="1:11" x14ac:dyDescent="0.25">
      <c r="G59" s="48"/>
      <c r="H59" s="3"/>
      <c r="I59" s="34"/>
      <c r="J59" s="27"/>
      <c r="K59" s="26"/>
    </row>
    <row r="60" spans="1:11" x14ac:dyDescent="0.25">
      <c r="G60" s="48"/>
      <c r="H60" s="3"/>
      <c r="I60" s="34"/>
      <c r="J60" s="26"/>
      <c r="K60" s="26"/>
    </row>
    <row r="61" spans="1:11" x14ac:dyDescent="0.25">
      <c r="H61" s="3"/>
      <c r="I61" s="34"/>
      <c r="J61" s="28"/>
      <c r="K61" s="26"/>
    </row>
    <row r="62" spans="1:11" x14ac:dyDescent="0.25">
      <c r="G62" s="74"/>
      <c r="H62" s="3"/>
      <c r="I62" s="34"/>
      <c r="J62" s="27"/>
      <c r="K62" s="26"/>
    </row>
    <row r="65" spans="7:11" ht="14.5" x14ac:dyDescent="0.25">
      <c r="G65" s="13"/>
    </row>
    <row r="66" spans="7:11" x14ac:dyDescent="0.25">
      <c r="G66" s="37"/>
    </row>
    <row r="67" spans="7:11" ht="14.5" x14ac:dyDescent="0.25">
      <c r="G67" s="13"/>
    </row>
    <row r="68" spans="7:11" ht="14.5" x14ac:dyDescent="0.25">
      <c r="G68" s="13"/>
    </row>
    <row r="69" spans="7:11" ht="14.5" x14ac:dyDescent="0.25">
      <c r="K69" s="13"/>
    </row>
    <row r="70" spans="7:11" ht="14.5" x14ac:dyDescent="0.25">
      <c r="G70" s="13"/>
      <c r="H70" s="10"/>
      <c r="I70" s="70"/>
      <c r="J70" s="71"/>
      <c r="K70" s="36"/>
    </row>
    <row r="71" spans="7:11" x14ac:dyDescent="0.25">
      <c r="H71" s="10"/>
      <c r="I71" s="70"/>
      <c r="J71" s="71"/>
      <c r="K71" s="36"/>
    </row>
    <row r="72" spans="7:11" x14ac:dyDescent="0.25">
      <c r="H72" s="10"/>
      <c r="I72" s="70"/>
      <c r="J72" s="71"/>
      <c r="K72" s="36"/>
    </row>
    <row r="73" spans="7:11" x14ac:dyDescent="0.25">
      <c r="H73" s="10"/>
      <c r="I73" s="70"/>
      <c r="J73" s="71"/>
      <c r="K73" s="36"/>
    </row>
    <row r="74" spans="7:11" x14ac:dyDescent="0.25">
      <c r="H74" s="10"/>
      <c r="I74" s="70"/>
      <c r="J74" s="71"/>
      <c r="K74" s="36"/>
    </row>
    <row r="75" spans="7:11" x14ac:dyDescent="0.25">
      <c r="H75" s="10"/>
      <c r="I75" s="70"/>
      <c r="J75" s="71"/>
      <c r="K75" s="36"/>
    </row>
    <row r="76" spans="7:11" x14ac:dyDescent="0.25">
      <c r="H76" s="10"/>
      <c r="I76" s="70"/>
      <c r="J76" s="72"/>
      <c r="K76" s="36"/>
    </row>
    <row r="77" spans="7:11" x14ac:dyDescent="0.25">
      <c r="H77" s="10"/>
      <c r="I77" s="70"/>
      <c r="J77" s="72"/>
      <c r="K77" s="36"/>
    </row>
    <row r="78" spans="7:11" x14ac:dyDescent="0.25">
      <c r="H78" s="3"/>
      <c r="I78" s="34"/>
      <c r="J78" s="26"/>
      <c r="K78" s="36"/>
    </row>
    <row r="79" spans="7:11" x14ac:dyDescent="0.25">
      <c r="H79" s="10"/>
      <c r="I79" s="9"/>
      <c r="J79" s="9"/>
      <c r="K79" s="26"/>
    </row>
    <row r="80" spans="7:11" x14ac:dyDescent="0.25">
      <c r="K80" s="36"/>
    </row>
  </sheetData>
  <phoneticPr fontId="0" type="noConversion"/>
  <pageMargins left="0.91" right="0.28999999999999998" top="0.45" bottom="0.31" header="0.35" footer="0.27"/>
  <pageSetup firstPageNumber="25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O34" sqref="O34"/>
    </sheetView>
  </sheetViews>
  <sheetFormatPr defaultRowHeight="12.5" x14ac:dyDescent="0.25"/>
  <cols>
    <col min="1" max="1" width="8.81640625" customWidth="1"/>
    <col min="2" max="2" width="7.26953125" customWidth="1"/>
    <col min="4" max="4" width="8.7265625" customWidth="1"/>
    <col min="5" max="5" width="9.7265625" customWidth="1"/>
    <col min="6" max="6" width="3.453125" customWidth="1"/>
    <col min="7" max="7" width="8.81640625" customWidth="1"/>
    <col min="8" max="8" width="8" customWidth="1"/>
    <col min="9" max="9" width="9.7265625" customWidth="1"/>
    <col min="12" max="12" width="9.1796875" hidden="1" customWidth="1"/>
  </cols>
  <sheetData>
    <row r="1" spans="1:13" ht="15.5" x14ac:dyDescent="0.35">
      <c r="A1" s="2" t="s">
        <v>610</v>
      </c>
    </row>
    <row r="2" spans="1:13" ht="15.5" x14ac:dyDescent="0.35">
      <c r="B2" s="2" t="s">
        <v>611</v>
      </c>
      <c r="M2" s="65"/>
    </row>
    <row r="3" spans="1:13" ht="15.5" x14ac:dyDescent="0.35">
      <c r="B3" s="2" t="s">
        <v>609</v>
      </c>
    </row>
    <row r="4" spans="1:13" ht="15.5" x14ac:dyDescent="0.35">
      <c r="B4" s="2" t="s">
        <v>605</v>
      </c>
      <c r="G4" s="9"/>
      <c r="H4" s="9"/>
      <c r="I4" s="9"/>
      <c r="J4" s="9"/>
      <c r="K4" s="9"/>
      <c r="L4" s="9"/>
      <c r="M4" s="85"/>
    </row>
    <row r="5" spans="1:13" ht="15.5" x14ac:dyDescent="0.35">
      <c r="B5" s="2"/>
      <c r="G5" s="9"/>
      <c r="H5" s="9"/>
      <c r="I5" s="9"/>
      <c r="J5" s="9"/>
      <c r="K5" s="9"/>
      <c r="L5" s="9"/>
      <c r="M5" s="85"/>
    </row>
    <row r="6" spans="1:13" x14ac:dyDescent="0.25">
      <c r="A6" s="12"/>
      <c r="B6" s="12"/>
      <c r="C6" s="12"/>
      <c r="D6" s="12"/>
      <c r="E6" s="3" t="s">
        <v>32</v>
      </c>
      <c r="G6" s="12"/>
      <c r="H6" s="12"/>
      <c r="I6" s="12"/>
      <c r="J6" s="12"/>
      <c r="K6" s="3" t="s">
        <v>32</v>
      </c>
      <c r="L6" s="9"/>
      <c r="M6" s="9"/>
    </row>
    <row r="7" spans="1:13" ht="14.5" x14ac:dyDescent="0.25">
      <c r="A7" s="3" t="s">
        <v>18</v>
      </c>
      <c r="B7" s="3" t="s">
        <v>1</v>
      </c>
      <c r="C7" s="3" t="s">
        <v>33</v>
      </c>
      <c r="D7" s="3" t="s">
        <v>34</v>
      </c>
      <c r="E7" s="3" t="s">
        <v>35</v>
      </c>
      <c r="G7" s="3" t="s">
        <v>18</v>
      </c>
      <c r="H7" s="3" t="s">
        <v>1</v>
      </c>
      <c r="I7" s="3" t="s">
        <v>33</v>
      </c>
      <c r="J7" s="3" t="s">
        <v>34</v>
      </c>
      <c r="K7" s="3" t="s">
        <v>35</v>
      </c>
      <c r="L7" s="9"/>
      <c r="M7" s="9"/>
    </row>
    <row r="8" spans="1:13" x14ac:dyDescent="0.25">
      <c r="A8" s="4"/>
      <c r="B8" s="4"/>
      <c r="C8" s="4"/>
      <c r="D8" s="4"/>
      <c r="E8" s="4"/>
      <c r="G8" s="4"/>
      <c r="H8" s="4"/>
      <c r="I8" s="4"/>
      <c r="J8" s="4"/>
      <c r="K8" s="4"/>
      <c r="L8" s="9"/>
      <c r="M8" s="9"/>
    </row>
    <row r="9" spans="1:13" x14ac:dyDescent="0.25">
      <c r="A9" s="9"/>
      <c r="B9" s="9"/>
      <c r="C9" s="9"/>
      <c r="D9" s="9"/>
      <c r="E9" s="9"/>
      <c r="G9" s="9"/>
      <c r="H9" s="9"/>
      <c r="I9" s="9"/>
      <c r="J9" s="9"/>
      <c r="K9" s="9"/>
      <c r="L9" s="9"/>
      <c r="M9" s="9"/>
    </row>
    <row r="10" spans="1:13" x14ac:dyDescent="0.25">
      <c r="A10" s="99">
        <v>40399</v>
      </c>
      <c r="B10" s="97" t="s">
        <v>131</v>
      </c>
      <c r="C10" s="34">
        <v>4.0569999999999998E-3</v>
      </c>
      <c r="D10" s="27">
        <v>14.777214000000001</v>
      </c>
      <c r="E10" s="26">
        <f>D10/15*100</f>
        <v>98.514759999999995</v>
      </c>
      <c r="G10" s="99">
        <v>40399</v>
      </c>
      <c r="H10" s="97" t="s">
        <v>131</v>
      </c>
      <c r="I10" s="34">
        <v>9.990000000000001E-4</v>
      </c>
      <c r="J10" s="27">
        <v>14.377829</v>
      </c>
      <c r="K10" s="26">
        <f>J10/15*100</f>
        <v>95.852193333333332</v>
      </c>
      <c r="L10" s="9"/>
      <c r="M10" s="9"/>
    </row>
    <row r="11" spans="1:13" x14ac:dyDescent="0.25">
      <c r="A11" s="48" t="s">
        <v>36</v>
      </c>
      <c r="B11" s="3" t="s">
        <v>101</v>
      </c>
      <c r="C11" s="34">
        <v>2.33E-4</v>
      </c>
      <c r="D11" s="26">
        <v>202.557537</v>
      </c>
      <c r="E11" s="26">
        <f>D11/200*100</f>
        <v>101.2787685</v>
      </c>
      <c r="G11" s="48" t="s">
        <v>128</v>
      </c>
      <c r="H11" s="3" t="s">
        <v>101</v>
      </c>
      <c r="I11" s="34">
        <v>-8.0400000000000003E-4</v>
      </c>
      <c r="J11" s="26">
        <v>200.63119</v>
      </c>
      <c r="K11" s="26">
        <f>J11/200*100</f>
        <v>100.315595</v>
      </c>
      <c r="L11" s="9"/>
      <c r="M11" s="9"/>
    </row>
    <row r="12" spans="1:13" x14ac:dyDescent="0.25">
      <c r="A12" s="48"/>
      <c r="B12" s="3" t="s">
        <v>100</v>
      </c>
      <c r="C12" s="34">
        <v>4.2400000000000001E-4</v>
      </c>
      <c r="D12" s="28">
        <v>3.9548779999999999</v>
      </c>
      <c r="E12" s="26">
        <f>D12/4*100</f>
        <v>98.871949999999998</v>
      </c>
      <c r="G12" s="48"/>
      <c r="H12" s="3" t="s">
        <v>100</v>
      </c>
      <c r="I12" s="34">
        <v>-2.4000000000000001E-4</v>
      </c>
      <c r="J12" s="28">
        <v>3.919921</v>
      </c>
      <c r="K12" s="26">
        <f>J12/4*100</f>
        <v>97.998024999999998</v>
      </c>
      <c r="L12" s="9"/>
      <c r="M12" s="9"/>
    </row>
    <row r="13" spans="1:13" x14ac:dyDescent="0.25">
      <c r="A13" s="48"/>
      <c r="B13" s="3" t="s">
        <v>124</v>
      </c>
      <c r="C13" s="34">
        <v>4.2810000000000001E-3</v>
      </c>
      <c r="D13" s="27">
        <v>15.073948</v>
      </c>
      <c r="E13" s="26">
        <f>D13/15*100</f>
        <v>100.49298666666667</v>
      </c>
      <c r="G13" s="48"/>
      <c r="H13" s="3" t="s">
        <v>124</v>
      </c>
      <c r="I13" s="34">
        <v>2.4870000000000001E-3</v>
      </c>
      <c r="J13" s="27">
        <v>15.104263</v>
      </c>
      <c r="K13" s="26">
        <f>J13/15*100</f>
        <v>100.69508666666667</v>
      </c>
      <c r="L13" s="9"/>
      <c r="M13" s="9"/>
    </row>
    <row r="14" spans="1:13" x14ac:dyDescent="0.25">
      <c r="A14" s="74"/>
      <c r="B14" s="3"/>
      <c r="C14" s="34"/>
      <c r="D14" s="28"/>
      <c r="E14" s="26"/>
      <c r="G14" s="74"/>
      <c r="H14" s="3"/>
      <c r="I14" s="34"/>
      <c r="J14" s="28"/>
      <c r="K14" s="26"/>
      <c r="L14" s="9"/>
      <c r="M14" s="9"/>
    </row>
    <row r="15" spans="1:13" x14ac:dyDescent="0.25">
      <c r="A15" s="99">
        <v>40399</v>
      </c>
      <c r="B15" s="97" t="s">
        <v>131</v>
      </c>
      <c r="C15" s="34">
        <v>8.8500000000000004E-4</v>
      </c>
      <c r="D15" s="27">
        <v>15.326482</v>
      </c>
      <c r="E15" s="26">
        <f>D15/15*100</f>
        <v>102.17654666666667</v>
      </c>
      <c r="G15" s="99">
        <v>40399</v>
      </c>
      <c r="H15" s="97" t="s">
        <v>131</v>
      </c>
      <c r="I15" s="34">
        <v>-7.4200000000000004E-4</v>
      </c>
      <c r="J15" s="27">
        <v>14.105491000000001</v>
      </c>
      <c r="K15" s="26">
        <f>J15/15*100</f>
        <v>94.036606666666671</v>
      </c>
      <c r="L15" s="9"/>
      <c r="M15" s="9"/>
    </row>
    <row r="16" spans="1:13" x14ac:dyDescent="0.25">
      <c r="A16" s="48" t="s">
        <v>37</v>
      </c>
      <c r="B16" s="3" t="s">
        <v>101</v>
      </c>
      <c r="C16" s="34">
        <v>5.914E-3</v>
      </c>
      <c r="D16" s="26">
        <v>210.387708</v>
      </c>
      <c r="E16" s="26">
        <f>D16/200*100</f>
        <v>105.19385400000002</v>
      </c>
      <c r="G16" s="106" t="s">
        <v>270</v>
      </c>
      <c r="H16" s="3" t="s">
        <v>101</v>
      </c>
      <c r="I16" s="34">
        <v>-7.4710000000000002E-3</v>
      </c>
      <c r="J16" s="26">
        <v>196.11883700000001</v>
      </c>
      <c r="K16" s="26">
        <f>J16/200*100</f>
        <v>98.059418500000007</v>
      </c>
      <c r="L16" s="9"/>
      <c r="M16" s="9"/>
    </row>
    <row r="17" spans="1:13" x14ac:dyDescent="0.25">
      <c r="A17" s="48"/>
      <c r="B17" s="3" t="s">
        <v>100</v>
      </c>
      <c r="C17" s="34">
        <v>4.6099999999999998E-4</v>
      </c>
      <c r="D17" s="28">
        <v>4.0394350000000001</v>
      </c>
      <c r="E17" s="26">
        <f>D17/4*100</f>
        <v>100.98587500000001</v>
      </c>
      <c r="G17" s="48"/>
      <c r="H17" s="3" t="s">
        <v>100</v>
      </c>
      <c r="I17" s="34">
        <v>-4.3999999999999999E-5</v>
      </c>
      <c r="J17" s="28">
        <v>3.9213770000000001</v>
      </c>
      <c r="K17" s="26">
        <f>J17/4*100</f>
        <v>98.034424999999999</v>
      </c>
      <c r="L17" s="9"/>
      <c r="M17" s="9"/>
    </row>
    <row r="18" spans="1:13" x14ac:dyDescent="0.25">
      <c r="A18" s="48"/>
      <c r="B18" s="3" t="s">
        <v>124</v>
      </c>
      <c r="C18" s="34">
        <v>-3.6299999999999999E-4</v>
      </c>
      <c r="D18" s="27">
        <v>15.230492999999999</v>
      </c>
      <c r="E18" s="26">
        <f>D18/15*100</f>
        <v>101.53661999999998</v>
      </c>
      <c r="G18" s="48"/>
      <c r="H18" s="3" t="s">
        <v>124</v>
      </c>
      <c r="I18" s="34">
        <v>1.176E-3</v>
      </c>
      <c r="J18" s="27">
        <v>14.720382000000001</v>
      </c>
      <c r="K18" s="26">
        <f>J18/15*100</f>
        <v>98.135880000000014</v>
      </c>
      <c r="L18" s="9"/>
      <c r="M18" s="9"/>
    </row>
    <row r="19" spans="1:13" x14ac:dyDescent="0.25">
      <c r="A19" s="74"/>
      <c r="B19" s="3"/>
      <c r="C19" s="34"/>
      <c r="D19" s="28"/>
      <c r="E19" s="26"/>
      <c r="L19" s="9"/>
      <c r="M19" s="9"/>
    </row>
    <row r="20" spans="1:13" x14ac:dyDescent="0.25">
      <c r="A20" s="99">
        <v>40399</v>
      </c>
      <c r="B20" s="97" t="s">
        <v>131</v>
      </c>
      <c r="C20" s="34">
        <v>1.22E-4</v>
      </c>
      <c r="D20" s="27">
        <v>14.927209</v>
      </c>
      <c r="E20" s="26">
        <f>D20/15*100</f>
        <v>99.514726666666661</v>
      </c>
      <c r="G20" s="99">
        <v>40399</v>
      </c>
      <c r="H20" s="97" t="s">
        <v>131</v>
      </c>
      <c r="I20" s="34">
        <v>1.098E-3</v>
      </c>
      <c r="J20" s="27">
        <v>14.224055999999999</v>
      </c>
      <c r="K20" s="26">
        <f>J20/15*100</f>
        <v>94.827039999999997</v>
      </c>
    </row>
    <row r="21" spans="1:13" x14ac:dyDescent="0.25">
      <c r="A21" s="48" t="s">
        <v>38</v>
      </c>
      <c r="B21" s="3" t="s">
        <v>101</v>
      </c>
      <c r="C21" s="34">
        <v>-4.1349999999999998E-3</v>
      </c>
      <c r="D21" s="26">
        <v>205.227024</v>
      </c>
      <c r="E21" s="26">
        <f>D21/200*100</f>
        <v>102.613512</v>
      </c>
      <c r="G21" s="106" t="s">
        <v>281</v>
      </c>
      <c r="H21" s="3" t="s">
        <v>101</v>
      </c>
      <c r="I21" s="34">
        <v>-3.0899999999999998E-4</v>
      </c>
      <c r="J21" s="26">
        <v>197.02042800000001</v>
      </c>
      <c r="K21" s="26">
        <f>J21/200*100</f>
        <v>98.510214000000005</v>
      </c>
    </row>
    <row r="22" spans="1:13" x14ac:dyDescent="0.25">
      <c r="A22" s="48"/>
      <c r="B22" s="3" t="s">
        <v>100</v>
      </c>
      <c r="C22" s="34">
        <v>3.1E-4</v>
      </c>
      <c r="D22" s="28">
        <v>4.0256100000000004</v>
      </c>
      <c r="E22" s="26">
        <f>D22/4*100</f>
        <v>100.64025000000001</v>
      </c>
      <c r="G22" s="48"/>
      <c r="H22" s="3" t="s">
        <v>100</v>
      </c>
      <c r="I22" s="34">
        <v>-2.4600000000000002E-4</v>
      </c>
      <c r="J22" s="28">
        <v>3.9294739999999999</v>
      </c>
      <c r="K22" s="26">
        <f>J22/4*100</f>
        <v>98.236850000000004</v>
      </c>
    </row>
    <row r="23" spans="1:13" x14ac:dyDescent="0.25">
      <c r="A23" s="48"/>
      <c r="B23" s="3" t="s">
        <v>124</v>
      </c>
      <c r="C23" s="34">
        <v>-8.0199999999999998E-4</v>
      </c>
      <c r="D23" s="27">
        <v>15.03698</v>
      </c>
      <c r="E23" s="26">
        <f>D23/15*100</f>
        <v>100.24653333333333</v>
      </c>
      <c r="G23" s="48"/>
      <c r="H23" s="3" t="s">
        <v>124</v>
      </c>
      <c r="I23" s="34">
        <v>9.9799999999999997E-4</v>
      </c>
      <c r="J23" s="27">
        <v>14.766745999999999</v>
      </c>
      <c r="K23" s="26">
        <f>J23/15*100</f>
        <v>98.444973333333337</v>
      </c>
    </row>
    <row r="24" spans="1:13" x14ac:dyDescent="0.25">
      <c r="A24" s="74"/>
      <c r="B24" s="3"/>
      <c r="C24" s="34"/>
      <c r="D24" s="27"/>
      <c r="E24" s="26"/>
    </row>
    <row r="25" spans="1:13" x14ac:dyDescent="0.25">
      <c r="A25" s="99">
        <v>40399</v>
      </c>
      <c r="B25" s="97" t="s">
        <v>131</v>
      </c>
      <c r="C25" s="34">
        <v>1.096E-3</v>
      </c>
      <c r="D25" s="27">
        <v>14.701534000000001</v>
      </c>
      <c r="E25" s="26">
        <f>D25/15*100</f>
        <v>98.010226666666668</v>
      </c>
      <c r="G25" s="99">
        <v>40399</v>
      </c>
      <c r="H25" s="97" t="s">
        <v>131</v>
      </c>
      <c r="I25" s="34">
        <v>-1.5300000000000001E-4</v>
      </c>
      <c r="J25" s="27">
        <v>13.753701</v>
      </c>
      <c r="K25" s="26">
        <f>J25/15*100</f>
        <v>91.691339999999997</v>
      </c>
      <c r="M25" s="65"/>
    </row>
    <row r="26" spans="1:13" x14ac:dyDescent="0.25">
      <c r="A26" s="48" t="s">
        <v>39</v>
      </c>
      <c r="B26" s="3" t="s">
        <v>101</v>
      </c>
      <c r="C26" s="34">
        <v>4.8260000000000004E-3</v>
      </c>
      <c r="D26" s="26">
        <v>202.39874499999999</v>
      </c>
      <c r="E26" s="26">
        <f>D26/200*100</f>
        <v>101.1993725</v>
      </c>
      <c r="G26" s="106" t="s">
        <v>296</v>
      </c>
      <c r="H26" s="3" t="s">
        <v>101</v>
      </c>
      <c r="I26" s="34">
        <v>-7.0629999999999998E-3</v>
      </c>
      <c r="J26" s="26">
        <v>191.09975900000001</v>
      </c>
      <c r="K26" s="26">
        <f>J26/200*100</f>
        <v>95.549879500000003</v>
      </c>
    </row>
    <row r="27" spans="1:13" ht="12.75" customHeight="1" x14ac:dyDescent="0.25">
      <c r="A27" s="48"/>
      <c r="B27" s="3" t="s">
        <v>100</v>
      </c>
      <c r="C27" s="34">
        <v>5.7200000000000003E-4</v>
      </c>
      <c r="D27" s="28">
        <v>3.9521540000000002</v>
      </c>
      <c r="E27" s="26">
        <f>D27/4*100</f>
        <v>98.803850000000011</v>
      </c>
      <c r="G27" s="48"/>
      <c r="H27" s="3" t="s">
        <v>100</v>
      </c>
      <c r="I27" s="34">
        <v>-5.2599999999999999E-4</v>
      </c>
      <c r="J27" s="28">
        <v>3.7357909999999999</v>
      </c>
      <c r="K27" s="26">
        <f>J27/4*100</f>
        <v>93.394774999999996</v>
      </c>
    </row>
    <row r="28" spans="1:13" x14ac:dyDescent="0.25">
      <c r="A28" s="48"/>
      <c r="B28" s="3" t="s">
        <v>124</v>
      </c>
      <c r="C28" s="34">
        <v>-9.9200000000000004E-4</v>
      </c>
      <c r="D28" s="27">
        <v>14.827805</v>
      </c>
      <c r="E28" s="26">
        <f>D28/15*100</f>
        <v>98.852033333333338</v>
      </c>
      <c r="G28" s="48"/>
      <c r="H28" s="3" t="s">
        <v>124</v>
      </c>
      <c r="I28" s="34">
        <v>1.27E-4</v>
      </c>
      <c r="J28" s="27">
        <v>14.245677000000001</v>
      </c>
      <c r="K28" s="26">
        <f>J28/15*100</f>
        <v>94.971180000000004</v>
      </c>
    </row>
    <row r="29" spans="1:13" x14ac:dyDescent="0.25">
      <c r="A29" s="48"/>
      <c r="B29" s="3"/>
      <c r="C29" s="34"/>
      <c r="D29" s="26"/>
      <c r="E29" s="26"/>
      <c r="G29" s="48"/>
      <c r="H29" s="3"/>
      <c r="I29" s="34"/>
      <c r="J29" s="26"/>
      <c r="K29" s="26"/>
    </row>
    <row r="30" spans="1:13" x14ac:dyDescent="0.25">
      <c r="A30" s="99">
        <v>40399</v>
      </c>
      <c r="B30" s="97" t="s">
        <v>131</v>
      </c>
      <c r="C30" s="34">
        <v>1.8100000000000001E-4</v>
      </c>
      <c r="D30" s="27">
        <v>14.096883999999999</v>
      </c>
      <c r="E30" s="26">
        <f>D30/15*100</f>
        <v>93.979226666666662</v>
      </c>
      <c r="G30" s="99"/>
      <c r="H30" s="97"/>
      <c r="I30" s="34"/>
      <c r="J30" s="27"/>
      <c r="K30" s="26"/>
    </row>
    <row r="31" spans="1:13" x14ac:dyDescent="0.25">
      <c r="A31" s="48" t="s">
        <v>40</v>
      </c>
      <c r="B31" s="3" t="s">
        <v>101</v>
      </c>
      <c r="C31" s="34">
        <v>-8.2109999999999995E-3</v>
      </c>
      <c r="D31" s="26">
        <v>193.63727499999999</v>
      </c>
      <c r="E31" s="26">
        <f>D31/200*100</f>
        <v>96.818637499999994</v>
      </c>
      <c r="G31" s="48"/>
      <c r="H31" s="3"/>
      <c r="I31" s="34"/>
      <c r="J31" s="26"/>
      <c r="K31" s="26"/>
    </row>
    <row r="32" spans="1:13" x14ac:dyDescent="0.25">
      <c r="A32" s="48"/>
      <c r="B32" s="3" t="s">
        <v>100</v>
      </c>
      <c r="C32" s="34">
        <v>3.3599999999999998E-4</v>
      </c>
      <c r="D32" s="28">
        <v>3.8494380000000001</v>
      </c>
      <c r="E32" s="26">
        <f>D32/4*100</f>
        <v>96.235950000000003</v>
      </c>
      <c r="G32" s="48"/>
      <c r="H32" s="3"/>
      <c r="I32" s="34"/>
      <c r="J32" s="28"/>
      <c r="K32" s="26"/>
    </row>
    <row r="33" spans="1:11" x14ac:dyDescent="0.25">
      <c r="A33" s="48"/>
      <c r="B33" s="3" t="s">
        <v>124</v>
      </c>
      <c r="C33" s="34">
        <v>-8.3900000000000001E-4</v>
      </c>
      <c r="D33" s="27">
        <v>14.393295</v>
      </c>
      <c r="E33" s="26">
        <f>D33/15*100</f>
        <v>95.955299999999994</v>
      </c>
      <c r="G33" s="48"/>
      <c r="H33" s="3"/>
      <c r="I33" s="34"/>
      <c r="J33" s="27"/>
      <c r="K33" s="26"/>
    </row>
    <row r="34" spans="1:11" x14ac:dyDescent="0.25">
      <c r="A34" s="48"/>
      <c r="B34" s="3"/>
      <c r="C34" s="34"/>
      <c r="D34" s="28"/>
      <c r="E34" s="26"/>
      <c r="G34" s="48"/>
      <c r="H34" s="3"/>
      <c r="I34" s="34"/>
      <c r="J34" s="28"/>
      <c r="K34" s="26"/>
    </row>
    <row r="35" spans="1:11" x14ac:dyDescent="0.25">
      <c r="A35" s="99">
        <v>40399</v>
      </c>
      <c r="B35" s="97" t="s">
        <v>131</v>
      </c>
      <c r="C35" s="34">
        <v>2.2769999999999999E-3</v>
      </c>
      <c r="D35" s="27">
        <v>14.55452</v>
      </c>
      <c r="E35" s="26">
        <f>D35/15*100</f>
        <v>97.030133333333339</v>
      </c>
      <c r="G35" s="74"/>
      <c r="H35" s="3"/>
      <c r="I35" s="34"/>
      <c r="J35" s="27"/>
      <c r="K35" s="26"/>
    </row>
    <row r="36" spans="1:11" x14ac:dyDescent="0.25">
      <c r="A36" s="48" t="s">
        <v>41</v>
      </c>
      <c r="B36" s="3" t="s">
        <v>101</v>
      </c>
      <c r="C36" s="34">
        <v>3.7100000000000002E-3</v>
      </c>
      <c r="D36" s="26">
        <v>201.88416000000001</v>
      </c>
      <c r="E36" s="26">
        <f>D36/200*100</f>
        <v>100.94208</v>
      </c>
      <c r="G36" s="48"/>
      <c r="H36" s="3"/>
      <c r="I36" s="34"/>
      <c r="J36" s="26"/>
      <c r="K36" s="26"/>
    </row>
    <row r="37" spans="1:11" x14ac:dyDescent="0.25">
      <c r="A37" s="48"/>
      <c r="B37" s="3" t="s">
        <v>100</v>
      </c>
      <c r="C37" s="34">
        <v>5.4100000000000003E-4</v>
      </c>
      <c r="D37" s="28">
        <v>3.9210959999999999</v>
      </c>
      <c r="E37" s="26">
        <f>D37/4*100</f>
        <v>98.0274</v>
      </c>
      <c r="G37" s="48"/>
      <c r="H37" s="3"/>
      <c r="I37" s="34"/>
      <c r="J37" s="28"/>
      <c r="K37" s="26"/>
    </row>
    <row r="38" spans="1:11" x14ac:dyDescent="0.25">
      <c r="A38" s="48"/>
      <c r="B38" s="3" t="s">
        <v>124</v>
      </c>
      <c r="C38" s="34">
        <v>2.183E-3</v>
      </c>
      <c r="D38" s="27">
        <v>15.054519000000001</v>
      </c>
      <c r="E38" s="26">
        <f>D38/15*100</f>
        <v>100.36346</v>
      </c>
      <c r="G38" s="48"/>
      <c r="H38" s="3"/>
      <c r="I38" s="34"/>
      <c r="J38" s="28"/>
      <c r="K38" s="26"/>
    </row>
    <row r="39" spans="1:11" x14ac:dyDescent="0.25">
      <c r="B39" s="3"/>
      <c r="C39" s="34"/>
      <c r="D39" s="28"/>
      <c r="E39" s="26"/>
      <c r="H39" s="3"/>
      <c r="I39" s="34"/>
      <c r="J39" s="28"/>
      <c r="K39" s="26"/>
    </row>
    <row r="40" spans="1:11" x14ac:dyDescent="0.25">
      <c r="A40" s="99">
        <v>40399</v>
      </c>
      <c r="B40" s="97" t="s">
        <v>131</v>
      </c>
      <c r="C40" s="34">
        <v>3.6000000000000002E-4</v>
      </c>
      <c r="D40" s="27">
        <v>14.366372</v>
      </c>
      <c r="E40" s="26">
        <f>D40/15*100</f>
        <v>95.775813333333332</v>
      </c>
      <c r="G40" s="74"/>
      <c r="H40" s="3"/>
      <c r="I40" s="34"/>
      <c r="J40" s="27"/>
      <c r="K40" s="26"/>
    </row>
    <row r="41" spans="1:11" x14ac:dyDescent="0.25">
      <c r="A41" s="48" t="s">
        <v>45</v>
      </c>
      <c r="B41" s="3" t="s">
        <v>101</v>
      </c>
      <c r="C41" s="34">
        <v>-1.005E-3</v>
      </c>
      <c r="D41" s="26">
        <v>199.372469</v>
      </c>
      <c r="E41" s="26">
        <f>D41/200*100</f>
        <v>99.686234499999998</v>
      </c>
      <c r="G41" s="48"/>
      <c r="H41" s="3"/>
      <c r="I41" s="34"/>
      <c r="J41" s="26"/>
      <c r="K41" s="26"/>
    </row>
    <row r="42" spans="1:11" x14ac:dyDescent="0.25">
      <c r="A42" s="48"/>
      <c r="B42" s="3" t="s">
        <v>100</v>
      </c>
      <c r="C42" s="34">
        <v>5.2700000000000002E-4</v>
      </c>
      <c r="D42" s="28">
        <v>3.8250760000000001</v>
      </c>
      <c r="E42" s="26">
        <f>D42/4*100</f>
        <v>95.626900000000006</v>
      </c>
      <c r="G42" s="48"/>
      <c r="H42" s="3"/>
      <c r="I42" s="34"/>
      <c r="J42" s="28"/>
      <c r="K42" s="26"/>
    </row>
    <row r="43" spans="1:11" x14ac:dyDescent="0.25">
      <c r="A43" s="48"/>
      <c r="B43" s="3" t="s">
        <v>124</v>
      </c>
      <c r="C43" s="34">
        <v>-7.1199999999999996E-4</v>
      </c>
      <c r="D43" s="27">
        <v>14.653624000000001</v>
      </c>
      <c r="E43" s="26">
        <f>D43/15*100</f>
        <v>97.69082666666668</v>
      </c>
      <c r="G43" s="48"/>
      <c r="H43" s="3"/>
      <c r="I43" s="34"/>
      <c r="J43" s="28"/>
      <c r="K43" s="26"/>
    </row>
    <row r="44" spans="1:11" x14ac:dyDescent="0.25">
      <c r="A44" s="74"/>
      <c r="B44" s="3"/>
      <c r="C44" s="34"/>
      <c r="D44" s="27"/>
      <c r="E44" s="26"/>
      <c r="G44" s="74"/>
      <c r="H44" s="3"/>
      <c r="I44" s="34"/>
      <c r="J44" s="27"/>
      <c r="K44" s="26"/>
    </row>
    <row r="45" spans="1:11" x14ac:dyDescent="0.25">
      <c r="A45" s="99">
        <v>40399</v>
      </c>
      <c r="B45" s="97" t="s">
        <v>131</v>
      </c>
      <c r="C45" s="34">
        <v>3.3000000000000003E-5</v>
      </c>
      <c r="D45" s="27">
        <v>14.035762</v>
      </c>
      <c r="E45" s="26">
        <f>D45/15*100</f>
        <v>93.57174666666667</v>
      </c>
      <c r="G45" s="74"/>
      <c r="H45" s="3"/>
      <c r="I45" s="34"/>
      <c r="J45" s="27"/>
      <c r="K45" s="26"/>
    </row>
    <row r="46" spans="1:11" x14ac:dyDescent="0.25">
      <c r="A46" s="48" t="s">
        <v>109</v>
      </c>
      <c r="B46" s="3" t="s">
        <v>101</v>
      </c>
      <c r="C46" s="34">
        <v>-4.7959999999999999E-3</v>
      </c>
      <c r="D46" s="26">
        <v>193.79791700000001</v>
      </c>
      <c r="E46" s="26">
        <f>D46/200*100</f>
        <v>96.898958500000006</v>
      </c>
      <c r="G46" s="48"/>
      <c r="H46" s="3"/>
      <c r="I46" s="34"/>
      <c r="J46" s="26"/>
      <c r="K46" s="26"/>
    </row>
    <row r="47" spans="1:11" x14ac:dyDescent="0.25">
      <c r="A47" s="48"/>
      <c r="B47" s="3" t="s">
        <v>100</v>
      </c>
      <c r="C47" s="34">
        <v>6.5300000000000004E-4</v>
      </c>
      <c r="D47" s="28">
        <v>3.84544</v>
      </c>
      <c r="E47" s="26">
        <f>D47/4*100</f>
        <v>96.135999999999996</v>
      </c>
      <c r="G47" s="48"/>
      <c r="H47" s="3"/>
      <c r="I47" s="34"/>
      <c r="J47" s="28"/>
      <c r="K47" s="26"/>
    </row>
    <row r="48" spans="1:11" x14ac:dyDescent="0.25">
      <c r="A48" s="48"/>
      <c r="B48" s="3" t="s">
        <v>124</v>
      </c>
      <c r="C48" s="34">
        <v>-7.1199999999999996E-4</v>
      </c>
      <c r="D48" s="27">
        <v>14.406825</v>
      </c>
      <c r="E48" s="26">
        <f>D48/15*100</f>
        <v>96.04549999999999</v>
      </c>
      <c r="G48" s="48"/>
      <c r="H48" s="3"/>
      <c r="I48" s="34"/>
      <c r="J48" s="28"/>
      <c r="K48" s="26"/>
    </row>
    <row r="49" spans="1:11" x14ac:dyDescent="0.25">
      <c r="A49" s="4"/>
      <c r="B49" s="4"/>
      <c r="C49" s="4"/>
      <c r="D49" s="4"/>
      <c r="E49" s="4"/>
      <c r="G49" s="4"/>
      <c r="H49" s="4"/>
      <c r="I49" s="4"/>
      <c r="J49" s="4"/>
      <c r="K49" s="4"/>
    </row>
    <row r="50" spans="1:11" x14ac:dyDescent="0.25">
      <c r="H50" s="3"/>
      <c r="I50" s="34"/>
      <c r="J50" s="27"/>
      <c r="K50" s="26"/>
    </row>
    <row r="51" spans="1:11" ht="14.5" x14ac:dyDescent="0.25">
      <c r="A51" s="13" t="s">
        <v>42</v>
      </c>
      <c r="H51" s="3"/>
      <c r="I51" s="34"/>
      <c r="J51" s="28"/>
      <c r="K51" s="26"/>
    </row>
    <row r="52" spans="1:11" x14ac:dyDescent="0.25">
      <c r="A52" s="37" t="s">
        <v>98</v>
      </c>
      <c r="H52" s="3"/>
      <c r="I52" s="34"/>
      <c r="J52" s="27"/>
      <c r="K52" s="26"/>
    </row>
    <row r="53" spans="1:11" ht="14.5" x14ac:dyDescent="0.25">
      <c r="A53" s="13" t="s">
        <v>43</v>
      </c>
      <c r="H53" s="3"/>
      <c r="I53" s="34"/>
      <c r="J53" s="27"/>
      <c r="K53" s="26"/>
    </row>
    <row r="54" spans="1:11" ht="14.5" x14ac:dyDescent="0.25">
      <c r="A54" s="13" t="s">
        <v>44</v>
      </c>
      <c r="H54" s="3"/>
      <c r="I54" s="34"/>
      <c r="J54" s="26"/>
      <c r="K54" s="26"/>
    </row>
    <row r="55" spans="1:11" ht="14.5" x14ac:dyDescent="0.25">
      <c r="A55" t="s">
        <v>137</v>
      </c>
      <c r="G55" s="13"/>
      <c r="H55" s="3"/>
      <c r="I55" s="34"/>
      <c r="J55" s="28"/>
      <c r="K55" s="26"/>
    </row>
    <row r="56" spans="1:11" x14ac:dyDescent="0.25">
      <c r="H56" s="3"/>
      <c r="I56" s="34"/>
      <c r="J56" s="27"/>
      <c r="K56" s="26"/>
    </row>
    <row r="57" spans="1:11" x14ac:dyDescent="0.25">
      <c r="G57" s="74"/>
      <c r="H57" s="3"/>
      <c r="I57" s="34"/>
      <c r="J57" s="28"/>
      <c r="K57" s="26"/>
    </row>
    <row r="58" spans="1:11" x14ac:dyDescent="0.25">
      <c r="G58" s="48"/>
      <c r="H58" s="3"/>
      <c r="I58" s="34"/>
      <c r="J58" s="27"/>
      <c r="K58" s="26"/>
    </row>
    <row r="59" spans="1:11" x14ac:dyDescent="0.25">
      <c r="G59" s="48"/>
      <c r="H59" s="3"/>
      <c r="I59" s="34"/>
      <c r="J59" s="27"/>
      <c r="K59" s="26"/>
    </row>
    <row r="60" spans="1:11" x14ac:dyDescent="0.25">
      <c r="G60" s="48"/>
      <c r="H60" s="3"/>
      <c r="I60" s="34"/>
      <c r="J60" s="26"/>
      <c r="K60" s="26"/>
    </row>
    <row r="61" spans="1:11" x14ac:dyDescent="0.25">
      <c r="H61" s="3"/>
      <c r="I61" s="34"/>
      <c r="J61" s="28"/>
      <c r="K61" s="26"/>
    </row>
    <row r="62" spans="1:11" x14ac:dyDescent="0.25">
      <c r="G62" s="74"/>
      <c r="H62" s="3"/>
      <c r="I62" s="34"/>
      <c r="J62" s="27"/>
      <c r="K62" s="26"/>
    </row>
    <row r="65" spans="7:11" ht="14.5" x14ac:dyDescent="0.25">
      <c r="G65" s="13"/>
    </row>
    <row r="66" spans="7:11" x14ac:dyDescent="0.25">
      <c r="G66" s="37"/>
    </row>
    <row r="67" spans="7:11" ht="14.5" x14ac:dyDescent="0.25">
      <c r="G67" s="13"/>
    </row>
    <row r="68" spans="7:11" ht="14.5" x14ac:dyDescent="0.25">
      <c r="G68" s="13"/>
    </row>
    <row r="69" spans="7:11" ht="14.5" x14ac:dyDescent="0.25">
      <c r="K69" s="13"/>
    </row>
    <row r="70" spans="7:11" ht="14.5" x14ac:dyDescent="0.25">
      <c r="G70" s="13"/>
      <c r="H70" s="10"/>
      <c r="I70" s="70"/>
      <c r="J70" s="71"/>
      <c r="K70" s="36"/>
    </row>
    <row r="71" spans="7:11" x14ac:dyDescent="0.25">
      <c r="H71" s="10"/>
      <c r="I71" s="70"/>
      <c r="J71" s="71"/>
      <c r="K71" s="36"/>
    </row>
    <row r="72" spans="7:11" x14ac:dyDescent="0.25">
      <c r="H72" s="10"/>
      <c r="I72" s="70"/>
      <c r="J72" s="71"/>
      <c r="K72" s="36"/>
    </row>
    <row r="73" spans="7:11" x14ac:dyDescent="0.25">
      <c r="H73" s="10"/>
      <c r="I73" s="70"/>
      <c r="J73" s="71"/>
      <c r="K73" s="36"/>
    </row>
    <row r="74" spans="7:11" x14ac:dyDescent="0.25">
      <c r="H74" s="10"/>
      <c r="I74" s="70"/>
      <c r="J74" s="71"/>
      <c r="K74" s="36"/>
    </row>
    <row r="75" spans="7:11" x14ac:dyDescent="0.25">
      <c r="H75" s="10"/>
      <c r="I75" s="70"/>
      <c r="J75" s="71"/>
      <c r="K75" s="36"/>
    </row>
    <row r="76" spans="7:11" x14ac:dyDescent="0.25">
      <c r="H76" s="10"/>
      <c r="I76" s="70"/>
      <c r="J76" s="72"/>
      <c r="K76" s="36"/>
    </row>
    <row r="77" spans="7:11" x14ac:dyDescent="0.25">
      <c r="H77" s="10"/>
      <c r="I77" s="70"/>
      <c r="J77" s="72"/>
      <c r="K77" s="36"/>
    </row>
    <row r="78" spans="7:11" x14ac:dyDescent="0.25">
      <c r="H78" s="3"/>
      <c r="I78" s="34"/>
      <c r="J78" s="26"/>
      <c r="K78" s="36"/>
    </row>
    <row r="79" spans="7:11" x14ac:dyDescent="0.25">
      <c r="H79" s="10"/>
      <c r="I79" s="9"/>
      <c r="J79" s="9"/>
      <c r="K79" s="26"/>
    </row>
    <row r="80" spans="7:11" x14ac:dyDescent="0.25">
      <c r="K80" s="36"/>
    </row>
  </sheetData>
  <phoneticPr fontId="33" type="noConversion"/>
  <pageMargins left="0.91" right="0.28999999999999998" top="0.45" bottom="0.31" header="0.35" footer="0.27"/>
  <pageSetup firstPageNumber="2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A2" sqref="A2"/>
    </sheetView>
  </sheetViews>
  <sheetFormatPr defaultRowHeight="12.5" x14ac:dyDescent="0.25"/>
  <cols>
    <col min="1" max="1" width="8.81640625" customWidth="1"/>
    <col min="2" max="2" width="7.26953125" customWidth="1"/>
    <col min="4" max="4" width="8.7265625" customWidth="1"/>
    <col min="5" max="5" width="9.7265625" customWidth="1"/>
    <col min="6" max="6" width="3.453125" customWidth="1"/>
    <col min="7" max="7" width="8.81640625" customWidth="1"/>
    <col min="8" max="8" width="8" customWidth="1"/>
    <col min="9" max="9" width="9.7265625" customWidth="1"/>
    <col min="12" max="12" width="9.1796875" hidden="1" customWidth="1"/>
  </cols>
  <sheetData>
    <row r="1" spans="1:13" ht="15.5" x14ac:dyDescent="0.35">
      <c r="A1" s="2" t="s">
        <v>610</v>
      </c>
    </row>
    <row r="2" spans="1:13" ht="15.5" x14ac:dyDescent="0.35">
      <c r="B2" s="2" t="s">
        <v>611</v>
      </c>
      <c r="M2" s="65"/>
    </row>
    <row r="3" spans="1:13" ht="15.5" x14ac:dyDescent="0.35">
      <c r="B3" s="2" t="s">
        <v>609</v>
      </c>
    </row>
    <row r="4" spans="1:13" ht="15.5" x14ac:dyDescent="0.35">
      <c r="B4" s="2" t="s">
        <v>605</v>
      </c>
      <c r="G4" s="9"/>
      <c r="H4" s="9"/>
      <c r="I4" s="9"/>
      <c r="J4" s="9"/>
      <c r="K4" s="9"/>
      <c r="L4" s="9"/>
      <c r="M4" s="85"/>
    </row>
    <row r="5" spans="1:13" ht="15.5" x14ac:dyDescent="0.35">
      <c r="B5" s="2"/>
      <c r="G5" s="9"/>
      <c r="H5" s="9"/>
      <c r="I5" s="9"/>
      <c r="J5" s="9"/>
      <c r="K5" s="9"/>
      <c r="L5" s="9"/>
      <c r="M5" s="85"/>
    </row>
    <row r="6" spans="1:13" x14ac:dyDescent="0.25">
      <c r="A6" s="12"/>
      <c r="B6" s="12"/>
      <c r="C6" s="12"/>
      <c r="D6" s="12"/>
      <c r="E6" s="3" t="s">
        <v>32</v>
      </c>
      <c r="G6" s="12"/>
      <c r="H6" s="12"/>
      <c r="I6" s="12"/>
      <c r="J6" s="12"/>
      <c r="K6" s="3" t="s">
        <v>32</v>
      </c>
      <c r="L6" s="9"/>
      <c r="M6" s="9"/>
    </row>
    <row r="7" spans="1:13" ht="14.5" x14ac:dyDescent="0.25">
      <c r="A7" s="3" t="s">
        <v>18</v>
      </c>
      <c r="B7" s="3" t="s">
        <v>1</v>
      </c>
      <c r="C7" s="3" t="s">
        <v>33</v>
      </c>
      <c r="D7" s="3" t="s">
        <v>34</v>
      </c>
      <c r="E7" s="3" t="s">
        <v>35</v>
      </c>
      <c r="G7" s="3" t="s">
        <v>18</v>
      </c>
      <c r="H7" s="3" t="s">
        <v>1</v>
      </c>
      <c r="I7" s="3" t="s">
        <v>33</v>
      </c>
      <c r="J7" s="3" t="s">
        <v>34</v>
      </c>
      <c r="K7" s="3" t="s">
        <v>35</v>
      </c>
      <c r="L7" s="9"/>
      <c r="M7" s="9"/>
    </row>
    <row r="8" spans="1:13" x14ac:dyDescent="0.25">
      <c r="A8" s="4"/>
      <c r="B8" s="4"/>
      <c r="C8" s="4"/>
      <c r="D8" s="4"/>
      <c r="E8" s="4"/>
      <c r="G8" s="4"/>
      <c r="H8" s="4"/>
      <c r="I8" s="4"/>
      <c r="J8" s="4"/>
      <c r="K8" s="4"/>
      <c r="L8" s="9"/>
      <c r="M8" s="9"/>
    </row>
    <row r="9" spans="1:13" x14ac:dyDescent="0.25">
      <c r="A9" s="9"/>
      <c r="B9" s="9"/>
      <c r="C9" s="9"/>
      <c r="D9" s="9"/>
      <c r="E9" s="9"/>
      <c r="G9" s="9"/>
      <c r="H9" s="9"/>
      <c r="I9" s="9"/>
      <c r="J9" s="9"/>
      <c r="K9" s="9"/>
      <c r="L9" s="9"/>
      <c r="M9" s="9"/>
    </row>
    <row r="10" spans="1:13" x14ac:dyDescent="0.25">
      <c r="A10" s="99">
        <v>40403</v>
      </c>
      <c r="B10" s="97" t="s">
        <v>131</v>
      </c>
      <c r="C10" s="34">
        <v>2.4599999999999999E-3</v>
      </c>
      <c r="D10" s="27">
        <v>15.467148</v>
      </c>
      <c r="E10" s="26">
        <f>D10/15*100</f>
        <v>103.11432000000001</v>
      </c>
      <c r="G10" s="99">
        <v>40403</v>
      </c>
      <c r="H10" s="97" t="s">
        <v>131</v>
      </c>
      <c r="I10" s="34">
        <v>2.2900000000000001E-4</v>
      </c>
      <c r="J10" s="27">
        <v>14.556642999999999</v>
      </c>
      <c r="K10" s="26">
        <f>J10/15*100</f>
        <v>97.04428666666665</v>
      </c>
      <c r="L10" s="9"/>
      <c r="M10" s="9"/>
    </row>
    <row r="11" spans="1:13" x14ac:dyDescent="0.25">
      <c r="A11" s="48" t="s">
        <v>36</v>
      </c>
      <c r="B11" s="3" t="s">
        <v>101</v>
      </c>
      <c r="C11" s="34">
        <v>-1.0820000000000001E-3</v>
      </c>
      <c r="D11" s="26">
        <v>213.92014399999999</v>
      </c>
      <c r="E11" s="26">
        <f>D11/200*100</f>
        <v>106.960072</v>
      </c>
      <c r="G11" s="48" t="s">
        <v>128</v>
      </c>
      <c r="H11" s="3" t="s">
        <v>101</v>
      </c>
      <c r="I11" s="34">
        <v>-9.7959999999999992E-3</v>
      </c>
      <c r="J11" s="26">
        <v>198.90735799999999</v>
      </c>
      <c r="K11" s="26">
        <f>J11/200*100</f>
        <v>99.453678999999994</v>
      </c>
      <c r="L11" s="9"/>
      <c r="M11" s="9"/>
    </row>
    <row r="12" spans="1:13" x14ac:dyDescent="0.25">
      <c r="A12" s="48"/>
      <c r="B12" s="3" t="s">
        <v>100</v>
      </c>
      <c r="C12" s="34">
        <v>4.0999999999999999E-4</v>
      </c>
      <c r="D12" s="28">
        <v>3.8946990000000001</v>
      </c>
      <c r="E12" s="26">
        <f>D12/4*100</f>
        <v>97.367474999999999</v>
      </c>
      <c r="G12" s="48"/>
      <c r="H12" s="3" t="s">
        <v>100</v>
      </c>
      <c r="I12" s="34">
        <v>6.5200000000000002E-4</v>
      </c>
      <c r="J12" s="28">
        <v>3.9017680000000001</v>
      </c>
      <c r="K12" s="26">
        <f>J12/4*100</f>
        <v>97.544200000000004</v>
      </c>
      <c r="L12" s="9"/>
      <c r="M12" s="9"/>
    </row>
    <row r="13" spans="1:13" x14ac:dyDescent="0.25">
      <c r="A13" s="48"/>
      <c r="B13" s="3" t="s">
        <v>124</v>
      </c>
      <c r="C13" s="34">
        <v>2.3749999999999999E-3</v>
      </c>
      <c r="D13" s="27">
        <v>14.939087000000001</v>
      </c>
      <c r="E13" s="26">
        <f>D13/15*100</f>
        <v>99.593913333333333</v>
      </c>
      <c r="G13" s="48"/>
      <c r="H13" s="3" t="s">
        <v>124</v>
      </c>
      <c r="I13" s="34">
        <v>-1.2949999999999999E-3</v>
      </c>
      <c r="J13" s="27">
        <v>14.544378999999999</v>
      </c>
      <c r="K13" s="26">
        <f>J13/15*100</f>
        <v>96.962526666666662</v>
      </c>
      <c r="L13" s="9"/>
      <c r="M13" s="9"/>
    </row>
    <row r="14" spans="1:13" x14ac:dyDescent="0.25">
      <c r="A14" s="74"/>
      <c r="B14" s="3"/>
      <c r="C14" s="34"/>
      <c r="D14" s="28"/>
      <c r="E14" s="26"/>
      <c r="G14" s="74"/>
      <c r="H14" s="3"/>
      <c r="I14" s="34"/>
      <c r="J14" s="28"/>
      <c r="K14" s="26"/>
      <c r="L14" s="9"/>
      <c r="M14" s="9"/>
    </row>
    <row r="15" spans="1:13" x14ac:dyDescent="0.25">
      <c r="A15" s="99">
        <v>40403</v>
      </c>
      <c r="B15" s="97" t="s">
        <v>131</v>
      </c>
      <c r="C15" s="34">
        <v>2.477E-3</v>
      </c>
      <c r="D15" s="27">
        <v>14.813646</v>
      </c>
      <c r="E15" s="26">
        <f>D15/15*100</f>
        <v>98.757640000000009</v>
      </c>
      <c r="G15" s="99">
        <v>40403</v>
      </c>
      <c r="H15" s="97" t="s">
        <v>131</v>
      </c>
      <c r="I15" s="34">
        <v>-3.6000000000000001E-5</v>
      </c>
      <c r="J15" s="27">
        <v>14.467064000000001</v>
      </c>
      <c r="K15" s="26">
        <f>J15/15*100</f>
        <v>96.447093333333328</v>
      </c>
      <c r="L15" s="9"/>
      <c r="M15" s="9"/>
    </row>
    <row r="16" spans="1:13" x14ac:dyDescent="0.25">
      <c r="A16" s="48" t="s">
        <v>37</v>
      </c>
      <c r="B16" s="3" t="s">
        <v>101</v>
      </c>
      <c r="C16" s="34">
        <v>-7.1260000000000004E-3</v>
      </c>
      <c r="D16" s="26">
        <v>202.25516200000001</v>
      </c>
      <c r="E16" s="26">
        <f>D16/200*100</f>
        <v>101.12758100000001</v>
      </c>
      <c r="G16" s="106" t="s">
        <v>270</v>
      </c>
      <c r="H16" s="3" t="s">
        <v>101</v>
      </c>
      <c r="I16" s="34">
        <v>3.1979999999999999E-3</v>
      </c>
      <c r="J16" s="26">
        <v>199.43460200000001</v>
      </c>
      <c r="K16" s="26">
        <f>J16/200*100</f>
        <v>99.717301000000006</v>
      </c>
      <c r="L16" s="9"/>
      <c r="M16" s="9"/>
    </row>
    <row r="17" spans="1:13" x14ac:dyDescent="0.25">
      <c r="A17" s="48"/>
      <c r="B17" s="3" t="s">
        <v>100</v>
      </c>
      <c r="C17" s="34">
        <v>1.3619999999999999E-3</v>
      </c>
      <c r="D17" s="28">
        <v>3.9517169999999999</v>
      </c>
      <c r="E17" s="26">
        <f>D17/4*100</f>
        <v>98.792924999999997</v>
      </c>
      <c r="G17" s="48"/>
      <c r="H17" s="3" t="s">
        <v>100</v>
      </c>
      <c r="I17" s="34">
        <v>3.6400000000000001E-4</v>
      </c>
      <c r="J17" s="28">
        <v>3.91092</v>
      </c>
      <c r="K17" s="26">
        <f>J17/4*100</f>
        <v>97.772999999999996</v>
      </c>
      <c r="L17" s="9"/>
      <c r="M17" s="9"/>
    </row>
    <row r="18" spans="1:13" x14ac:dyDescent="0.25">
      <c r="A18" s="48"/>
      <c r="B18" s="3" t="s">
        <v>124</v>
      </c>
      <c r="C18" s="34">
        <v>2.6389999999999999E-3</v>
      </c>
      <c r="D18" s="27">
        <v>15.079751999999999</v>
      </c>
      <c r="E18" s="26">
        <f>D18/15*100</f>
        <v>100.53167999999999</v>
      </c>
      <c r="G18" s="48"/>
      <c r="H18" s="3" t="s">
        <v>124</v>
      </c>
      <c r="I18" s="34">
        <v>2.8709999999999999E-3</v>
      </c>
      <c r="J18" s="27">
        <v>14.777279999999999</v>
      </c>
      <c r="K18" s="26">
        <f>J18/15*100</f>
        <v>98.515199999999993</v>
      </c>
      <c r="L18" s="9"/>
      <c r="M18" s="9"/>
    </row>
    <row r="19" spans="1:13" x14ac:dyDescent="0.25">
      <c r="A19" s="74"/>
      <c r="B19" s="3"/>
      <c r="C19" s="34"/>
      <c r="D19" s="28"/>
      <c r="E19" s="26"/>
      <c r="L19" s="9"/>
      <c r="M19" s="9"/>
    </row>
    <row r="20" spans="1:13" x14ac:dyDescent="0.25">
      <c r="A20" s="99">
        <v>40403</v>
      </c>
      <c r="B20" s="97" t="s">
        <v>131</v>
      </c>
      <c r="C20" s="34">
        <v>-6.2699999999999995E-4</v>
      </c>
      <c r="D20" s="27">
        <v>14.550262</v>
      </c>
      <c r="E20" s="26">
        <f>D20/15*100</f>
        <v>97.001746666666662</v>
      </c>
      <c r="G20" s="99">
        <v>40403</v>
      </c>
      <c r="H20" s="97" t="s">
        <v>131</v>
      </c>
      <c r="I20" s="34">
        <v>3.9899999999999999E-4</v>
      </c>
      <c r="J20" s="27">
        <v>14.503768000000001</v>
      </c>
      <c r="K20" s="26">
        <f>J20/15*100</f>
        <v>96.691786666666673</v>
      </c>
    </row>
    <row r="21" spans="1:13" x14ac:dyDescent="0.25">
      <c r="A21" s="48" t="s">
        <v>38</v>
      </c>
      <c r="B21" s="3" t="s">
        <v>101</v>
      </c>
      <c r="C21" s="34">
        <v>-1.7167999999999999E-2</v>
      </c>
      <c r="D21" s="26">
        <v>204.09787</v>
      </c>
      <c r="E21" s="26">
        <f>D21/200*100</f>
        <v>102.048935</v>
      </c>
      <c r="G21" s="106" t="s">
        <v>281</v>
      </c>
      <c r="H21" s="3" t="s">
        <v>101</v>
      </c>
      <c r="I21" s="34">
        <v>5.3799999999999996E-4</v>
      </c>
      <c r="J21" s="26">
        <v>197.65473600000001</v>
      </c>
      <c r="K21" s="26">
        <f>J21/200*100</f>
        <v>98.827368000000007</v>
      </c>
    </row>
    <row r="22" spans="1:13" x14ac:dyDescent="0.25">
      <c r="A22" s="48"/>
      <c r="B22" s="3" t="s">
        <v>100</v>
      </c>
      <c r="C22" s="34">
        <v>4.6700000000000002E-4</v>
      </c>
      <c r="D22" s="28">
        <v>3.9846520000000001</v>
      </c>
      <c r="E22" s="26">
        <f>D22/4*100</f>
        <v>99.616299999999995</v>
      </c>
      <c r="G22" s="48"/>
      <c r="H22" s="3" t="s">
        <v>100</v>
      </c>
      <c r="I22" s="34">
        <v>2.7099999999999997E-4</v>
      </c>
      <c r="J22" s="28">
        <v>3.8814890000000002</v>
      </c>
      <c r="K22" s="26">
        <f>J22/4*100</f>
        <v>97.037225000000007</v>
      </c>
    </row>
    <row r="23" spans="1:13" x14ac:dyDescent="0.25">
      <c r="A23" s="48"/>
      <c r="B23" s="3" t="s">
        <v>124</v>
      </c>
      <c r="C23" s="34">
        <v>-1.4649999999999999E-3</v>
      </c>
      <c r="D23" s="27">
        <v>15.081599000000001</v>
      </c>
      <c r="E23" s="26">
        <f>D23/15*100</f>
        <v>100.54399333333335</v>
      </c>
      <c r="G23" s="48"/>
      <c r="H23" s="3" t="s">
        <v>124</v>
      </c>
      <c r="I23" s="34">
        <v>1.439E-3</v>
      </c>
      <c r="J23" s="27">
        <v>14.707772</v>
      </c>
      <c r="K23" s="26">
        <f>J23/15*100</f>
        <v>98.051813333333342</v>
      </c>
    </row>
    <row r="24" spans="1:13" x14ac:dyDescent="0.25">
      <c r="A24" s="74"/>
      <c r="B24" s="3"/>
      <c r="C24" s="34"/>
      <c r="D24" s="27"/>
      <c r="E24" s="26"/>
    </row>
    <row r="25" spans="1:13" x14ac:dyDescent="0.25">
      <c r="A25" s="99">
        <v>40403</v>
      </c>
      <c r="B25" s="97" t="s">
        <v>131</v>
      </c>
      <c r="C25" s="34">
        <v>6.3000000000000003E-4</v>
      </c>
      <c r="D25" s="27">
        <v>14.649934999999999</v>
      </c>
      <c r="E25" s="26">
        <f>D25/15*100</f>
        <v>97.666233333333324</v>
      </c>
      <c r="G25" s="99"/>
      <c r="H25" s="97"/>
      <c r="I25" s="34"/>
      <c r="J25" s="27"/>
      <c r="K25" s="26"/>
      <c r="M25" s="65"/>
    </row>
    <row r="26" spans="1:13" x14ac:dyDescent="0.25">
      <c r="A26" s="48" t="s">
        <v>39</v>
      </c>
      <c r="B26" s="3" t="s">
        <v>101</v>
      </c>
      <c r="C26" s="34">
        <v>-1.6874E-2</v>
      </c>
      <c r="D26" s="26">
        <v>199.29021399999999</v>
      </c>
      <c r="E26" s="26">
        <f>D26/200*100</f>
        <v>99.645106999999996</v>
      </c>
      <c r="G26" s="106"/>
      <c r="H26" s="3"/>
      <c r="I26" s="34"/>
      <c r="J26" s="26"/>
      <c r="K26" s="26"/>
    </row>
    <row r="27" spans="1:13" ht="12.75" customHeight="1" x14ac:dyDescent="0.25">
      <c r="A27" s="48"/>
      <c r="B27" s="3" t="s">
        <v>100</v>
      </c>
      <c r="C27" s="34">
        <v>2.1999999999999999E-5</v>
      </c>
      <c r="D27" s="28">
        <v>3.999457</v>
      </c>
      <c r="E27" s="26">
        <f>D27/4*100</f>
        <v>99.986424999999997</v>
      </c>
      <c r="G27" s="48"/>
      <c r="H27" s="3"/>
      <c r="I27" s="34"/>
      <c r="J27" s="28"/>
      <c r="K27" s="26"/>
    </row>
    <row r="28" spans="1:13" x14ac:dyDescent="0.25">
      <c r="A28" s="48"/>
      <c r="B28" s="3" t="s">
        <v>124</v>
      </c>
      <c r="C28" s="34">
        <v>-4.84E-4</v>
      </c>
      <c r="D28" s="27">
        <v>14.965303</v>
      </c>
      <c r="E28" s="26">
        <f>D28/15*100</f>
        <v>99.768686666666667</v>
      </c>
      <c r="G28" s="48"/>
      <c r="H28" s="3"/>
      <c r="I28" s="34"/>
      <c r="J28" s="27"/>
      <c r="K28" s="26"/>
    </row>
    <row r="29" spans="1:13" x14ac:dyDescent="0.25">
      <c r="A29" s="48"/>
      <c r="B29" s="3"/>
      <c r="C29" s="34"/>
      <c r="D29" s="26"/>
      <c r="E29" s="26"/>
      <c r="G29" s="48"/>
      <c r="H29" s="3"/>
      <c r="I29" s="34"/>
      <c r="J29" s="26"/>
      <c r="K29" s="26"/>
    </row>
    <row r="30" spans="1:13" x14ac:dyDescent="0.25">
      <c r="A30" s="99">
        <v>40403</v>
      </c>
      <c r="B30" s="97" t="s">
        <v>131</v>
      </c>
      <c r="C30" s="34">
        <v>9.6500000000000004E-4</v>
      </c>
      <c r="D30" s="27">
        <v>15.032518</v>
      </c>
      <c r="E30" s="26">
        <f>D30/15*100</f>
        <v>100.21678666666666</v>
      </c>
      <c r="G30" s="99"/>
      <c r="H30" s="97"/>
      <c r="I30" s="34"/>
      <c r="J30" s="27"/>
      <c r="K30" s="26"/>
    </row>
    <row r="31" spans="1:13" x14ac:dyDescent="0.25">
      <c r="A31" s="48" t="s">
        <v>40</v>
      </c>
      <c r="B31" s="3" t="s">
        <v>101</v>
      </c>
      <c r="C31" s="34">
        <v>-2.3134999999999999E-2</v>
      </c>
      <c r="D31" s="26">
        <v>209.04530600000001</v>
      </c>
      <c r="E31" s="26">
        <f>D31/200*100</f>
        <v>104.52265300000001</v>
      </c>
      <c r="G31" s="48"/>
      <c r="H31" s="3"/>
      <c r="I31" s="34"/>
      <c r="J31" s="26"/>
      <c r="K31" s="26"/>
    </row>
    <row r="32" spans="1:13" x14ac:dyDescent="0.25">
      <c r="A32" s="48"/>
      <c r="B32" s="3" t="s">
        <v>100</v>
      </c>
      <c r="C32" s="34">
        <v>7.7800000000000005E-4</v>
      </c>
      <c r="D32" s="28">
        <v>3.9325739999999998</v>
      </c>
      <c r="E32" s="26">
        <f>D32/4*100</f>
        <v>98.31434999999999</v>
      </c>
      <c r="G32" s="48"/>
      <c r="H32" s="3"/>
      <c r="I32" s="34"/>
      <c r="J32" s="28"/>
      <c r="K32" s="26"/>
    </row>
    <row r="33" spans="1:11" x14ac:dyDescent="0.25">
      <c r="A33" s="48"/>
      <c r="B33" s="3" t="s">
        <v>124</v>
      </c>
      <c r="C33" s="34">
        <v>-1.255E-3</v>
      </c>
      <c r="D33" s="27">
        <v>14.973976</v>
      </c>
      <c r="E33" s="26">
        <f>D33/15*100</f>
        <v>99.826506666666674</v>
      </c>
      <c r="G33" s="48"/>
      <c r="H33" s="3"/>
      <c r="I33" s="34"/>
      <c r="J33" s="27"/>
      <c r="K33" s="26"/>
    </row>
    <row r="34" spans="1:11" x14ac:dyDescent="0.25">
      <c r="A34" s="48"/>
      <c r="B34" s="3"/>
      <c r="C34" s="34"/>
      <c r="D34" s="28"/>
      <c r="E34" s="26"/>
      <c r="G34" s="48"/>
      <c r="H34" s="3"/>
      <c r="I34" s="34"/>
      <c r="J34" s="28"/>
      <c r="K34" s="26"/>
    </row>
    <row r="35" spans="1:11" x14ac:dyDescent="0.25">
      <c r="A35" s="99">
        <v>40403</v>
      </c>
      <c r="B35" s="97" t="s">
        <v>131</v>
      </c>
      <c r="C35" s="34">
        <v>-3.5599999999999998E-4</v>
      </c>
      <c r="D35" s="27">
        <v>14.342295</v>
      </c>
      <c r="E35" s="26">
        <f>D35/15*100</f>
        <v>95.615300000000005</v>
      </c>
      <c r="G35" s="74"/>
      <c r="H35" s="3"/>
      <c r="I35" s="34"/>
      <c r="J35" s="27"/>
      <c r="K35" s="26"/>
    </row>
    <row r="36" spans="1:11" x14ac:dyDescent="0.25">
      <c r="A36" s="48" t="s">
        <v>41</v>
      </c>
      <c r="B36" s="3" t="s">
        <v>101</v>
      </c>
      <c r="C36" s="34">
        <v>-1.8074E-2</v>
      </c>
      <c r="D36" s="26">
        <v>198.454499</v>
      </c>
      <c r="E36" s="26">
        <f>D36/200*100</f>
        <v>99.227249499999999</v>
      </c>
      <c r="G36" s="48"/>
      <c r="H36" s="3"/>
      <c r="I36" s="34"/>
      <c r="J36" s="26"/>
      <c r="K36" s="26"/>
    </row>
    <row r="37" spans="1:11" x14ac:dyDescent="0.25">
      <c r="A37" s="48"/>
      <c r="B37" s="3" t="s">
        <v>100</v>
      </c>
      <c r="C37" s="34">
        <v>7.0399999999999998E-4</v>
      </c>
      <c r="D37" s="28">
        <v>3.9817930000000001</v>
      </c>
      <c r="E37" s="26">
        <f>D37/4*100</f>
        <v>99.544825000000003</v>
      </c>
      <c r="G37" s="48"/>
      <c r="H37" s="3"/>
      <c r="I37" s="34"/>
      <c r="J37" s="28"/>
      <c r="K37" s="26"/>
    </row>
    <row r="38" spans="1:11" x14ac:dyDescent="0.25">
      <c r="A38" s="48"/>
      <c r="B38" s="3" t="s">
        <v>124</v>
      </c>
      <c r="C38" s="34">
        <v>-1.905E-3</v>
      </c>
      <c r="D38" s="27">
        <v>14.900978</v>
      </c>
      <c r="E38" s="26">
        <f>D38/15*100</f>
        <v>99.339853333333338</v>
      </c>
      <c r="G38" s="48"/>
      <c r="H38" s="3"/>
      <c r="I38" s="34"/>
      <c r="J38" s="28"/>
      <c r="K38" s="26"/>
    </row>
    <row r="39" spans="1:11" x14ac:dyDescent="0.25">
      <c r="B39" s="3"/>
      <c r="C39" s="34"/>
      <c r="D39" s="28"/>
      <c r="E39" s="26"/>
      <c r="H39" s="3"/>
      <c r="I39" s="34"/>
      <c r="J39" s="28"/>
      <c r="K39" s="26"/>
    </row>
    <row r="40" spans="1:11" x14ac:dyDescent="0.25">
      <c r="A40" s="99">
        <v>40403</v>
      </c>
      <c r="B40" s="97" t="s">
        <v>131</v>
      </c>
      <c r="C40" s="34">
        <v>1.8599999999999999E-4</v>
      </c>
      <c r="D40" s="27">
        <v>14.579603000000001</v>
      </c>
      <c r="E40" s="26">
        <f>D40/15*100</f>
        <v>97.197353333333339</v>
      </c>
      <c r="G40" s="74"/>
      <c r="H40" s="3"/>
      <c r="I40" s="34"/>
      <c r="J40" s="27"/>
      <c r="K40" s="26"/>
    </row>
    <row r="41" spans="1:11" x14ac:dyDescent="0.25">
      <c r="A41" s="48" t="s">
        <v>45</v>
      </c>
      <c r="B41" s="3" t="s">
        <v>101</v>
      </c>
      <c r="C41" s="34">
        <v>-1.4956000000000001E-2</v>
      </c>
      <c r="D41" s="26">
        <v>202.61925400000001</v>
      </c>
      <c r="E41" s="26">
        <f>D41/200*100</f>
        <v>101.30962700000001</v>
      </c>
      <c r="G41" s="48"/>
      <c r="H41" s="3"/>
      <c r="I41" s="34"/>
      <c r="J41" s="26"/>
      <c r="K41" s="26"/>
    </row>
    <row r="42" spans="1:11" x14ac:dyDescent="0.25">
      <c r="A42" s="48"/>
      <c r="B42" s="3" t="s">
        <v>100</v>
      </c>
      <c r="C42" s="34">
        <v>8.7000000000000001E-4</v>
      </c>
      <c r="D42" s="28">
        <v>3.8441839999999998</v>
      </c>
      <c r="E42" s="26">
        <f>D42/4*100</f>
        <v>96.104599999999991</v>
      </c>
      <c r="G42" s="48"/>
      <c r="H42" s="3"/>
      <c r="I42" s="34"/>
      <c r="J42" s="28"/>
      <c r="K42" s="26"/>
    </row>
    <row r="43" spans="1:11" x14ac:dyDescent="0.25">
      <c r="A43" s="48"/>
      <c r="B43" s="3" t="s">
        <v>124</v>
      </c>
      <c r="C43" s="34">
        <v>-4.5199999999999998E-4</v>
      </c>
      <c r="D43" s="27">
        <v>14.797396000000001</v>
      </c>
      <c r="E43" s="26">
        <f>D43/15*100</f>
        <v>98.649306666666675</v>
      </c>
      <c r="G43" s="48"/>
      <c r="H43" s="3"/>
      <c r="I43" s="34"/>
      <c r="J43" s="28"/>
      <c r="K43" s="26"/>
    </row>
    <row r="44" spans="1:11" x14ac:dyDescent="0.25">
      <c r="A44" s="74"/>
      <c r="B44" s="3"/>
      <c r="C44" s="34"/>
      <c r="D44" s="27"/>
      <c r="E44" s="26"/>
      <c r="G44" s="74"/>
      <c r="H44" s="3"/>
      <c r="I44" s="34"/>
      <c r="J44" s="27"/>
      <c r="K44" s="26"/>
    </row>
    <row r="45" spans="1:11" x14ac:dyDescent="0.25">
      <c r="A45" s="99">
        <v>40403</v>
      </c>
      <c r="B45" s="97" t="s">
        <v>131</v>
      </c>
      <c r="C45" s="34">
        <v>-9.4799999999999995E-4</v>
      </c>
      <c r="D45" s="27">
        <v>14.495047</v>
      </c>
      <c r="E45" s="26">
        <f>D45/15*100</f>
        <v>96.633646666666664</v>
      </c>
      <c r="G45" s="74"/>
      <c r="H45" s="3"/>
      <c r="I45" s="34"/>
      <c r="J45" s="27"/>
      <c r="K45" s="26"/>
    </row>
    <row r="46" spans="1:11" x14ac:dyDescent="0.25">
      <c r="A46" s="48" t="s">
        <v>109</v>
      </c>
      <c r="B46" s="3" t="s">
        <v>101</v>
      </c>
      <c r="C46" s="34">
        <v>-1.1826E-2</v>
      </c>
      <c r="D46" s="26">
        <v>200.78122400000001</v>
      </c>
      <c r="E46" s="26">
        <f>D46/200*100</f>
        <v>100.39061200000002</v>
      </c>
      <c r="G46" s="48"/>
      <c r="H46" s="3"/>
      <c r="I46" s="34"/>
      <c r="J46" s="26"/>
      <c r="K46" s="26"/>
    </row>
    <row r="47" spans="1:11" x14ac:dyDescent="0.25">
      <c r="A47" s="48"/>
      <c r="B47" s="3" t="s">
        <v>100</v>
      </c>
      <c r="C47" s="34">
        <v>4.5300000000000001E-4</v>
      </c>
      <c r="D47" s="28">
        <v>3.8919769999999998</v>
      </c>
      <c r="E47" s="26">
        <f>D47/4*100</f>
        <v>97.299424999999999</v>
      </c>
      <c r="G47" s="48"/>
      <c r="H47" s="3"/>
      <c r="I47" s="34"/>
      <c r="J47" s="28"/>
      <c r="K47" s="26"/>
    </row>
    <row r="48" spans="1:11" x14ac:dyDescent="0.25">
      <c r="A48" s="48"/>
      <c r="B48" s="3" t="s">
        <v>124</v>
      </c>
      <c r="C48" s="34">
        <v>-1.261E-3</v>
      </c>
      <c r="D48" s="27">
        <v>14.62584</v>
      </c>
      <c r="E48" s="26">
        <f>D48/15*100</f>
        <v>97.505600000000001</v>
      </c>
      <c r="G48" s="48"/>
      <c r="H48" s="3"/>
      <c r="I48" s="34"/>
      <c r="J48" s="28"/>
      <c r="K48" s="26"/>
    </row>
    <row r="49" spans="1:11" x14ac:dyDescent="0.25">
      <c r="A49" s="4"/>
      <c r="B49" s="4"/>
      <c r="C49" s="4"/>
      <c r="D49" s="4"/>
      <c r="E49" s="4"/>
      <c r="G49" s="4"/>
      <c r="H49" s="4"/>
      <c r="I49" s="4"/>
      <c r="J49" s="4"/>
      <c r="K49" s="4"/>
    </row>
    <row r="50" spans="1:11" x14ac:dyDescent="0.25">
      <c r="H50" s="3"/>
      <c r="I50" s="34"/>
      <c r="J50" s="27"/>
      <c r="K50" s="26"/>
    </row>
    <row r="51" spans="1:11" ht="14.5" x14ac:dyDescent="0.25">
      <c r="A51" s="13" t="s">
        <v>42</v>
      </c>
      <c r="H51" s="3"/>
      <c r="I51" s="34"/>
      <c r="J51" s="28"/>
      <c r="K51" s="26"/>
    </row>
    <row r="52" spans="1:11" x14ac:dyDescent="0.25">
      <c r="A52" s="37" t="s">
        <v>98</v>
      </c>
      <c r="H52" s="3"/>
      <c r="I52" s="34"/>
      <c r="J52" s="27"/>
      <c r="K52" s="26"/>
    </row>
    <row r="53" spans="1:11" ht="14.5" x14ac:dyDescent="0.25">
      <c r="A53" s="13" t="s">
        <v>43</v>
      </c>
      <c r="H53" s="3"/>
      <c r="I53" s="34"/>
      <c r="J53" s="27"/>
      <c r="K53" s="26"/>
    </row>
    <row r="54" spans="1:11" ht="14.5" x14ac:dyDescent="0.25">
      <c r="A54" s="13" t="s">
        <v>44</v>
      </c>
      <c r="H54" s="3"/>
      <c r="I54" s="34"/>
      <c r="J54" s="26"/>
      <c r="K54" s="26"/>
    </row>
    <row r="55" spans="1:11" ht="14.5" x14ac:dyDescent="0.25">
      <c r="A55" t="s">
        <v>137</v>
      </c>
      <c r="G55" s="13"/>
      <c r="H55" s="3"/>
      <c r="I55" s="34"/>
      <c r="J55" s="28"/>
      <c r="K55" s="26"/>
    </row>
    <row r="56" spans="1:11" x14ac:dyDescent="0.25">
      <c r="H56" s="3"/>
      <c r="I56" s="34"/>
      <c r="J56" s="27"/>
      <c r="K56" s="26"/>
    </row>
    <row r="57" spans="1:11" x14ac:dyDescent="0.25">
      <c r="G57" s="74"/>
      <c r="H57" s="3"/>
      <c r="I57" s="34"/>
      <c r="J57" s="28"/>
      <c r="K57" s="26"/>
    </row>
    <row r="58" spans="1:11" x14ac:dyDescent="0.25">
      <c r="G58" s="48"/>
      <c r="H58" s="3"/>
      <c r="I58" s="34"/>
      <c r="J58" s="27"/>
      <c r="K58" s="26"/>
    </row>
    <row r="59" spans="1:11" x14ac:dyDescent="0.25">
      <c r="G59" s="48"/>
      <c r="H59" s="3"/>
      <c r="I59" s="34"/>
      <c r="J59" s="27"/>
      <c r="K59" s="26"/>
    </row>
    <row r="60" spans="1:11" x14ac:dyDescent="0.25">
      <c r="G60" s="48"/>
      <c r="H60" s="3"/>
      <c r="I60" s="34"/>
      <c r="J60" s="26"/>
      <c r="K60" s="26"/>
    </row>
    <row r="61" spans="1:11" x14ac:dyDescent="0.25">
      <c r="H61" s="3"/>
      <c r="I61" s="34"/>
      <c r="J61" s="28"/>
      <c r="K61" s="26"/>
    </row>
    <row r="62" spans="1:11" x14ac:dyDescent="0.25">
      <c r="G62" s="74"/>
      <c r="H62" s="3"/>
      <c r="I62" s="34"/>
      <c r="J62" s="27"/>
      <c r="K62" s="26"/>
    </row>
    <row r="65" spans="7:11" ht="14.5" x14ac:dyDescent="0.25">
      <c r="G65" s="13"/>
    </row>
    <row r="66" spans="7:11" x14ac:dyDescent="0.25">
      <c r="G66" s="37"/>
    </row>
    <row r="67" spans="7:11" ht="14.5" x14ac:dyDescent="0.25">
      <c r="G67" s="13"/>
    </row>
    <row r="68" spans="7:11" ht="14.5" x14ac:dyDescent="0.25">
      <c r="G68" s="13"/>
    </row>
    <row r="69" spans="7:11" ht="14.5" x14ac:dyDescent="0.25">
      <c r="K69" s="13"/>
    </row>
    <row r="70" spans="7:11" ht="14.5" x14ac:dyDescent="0.25">
      <c r="G70" s="13"/>
      <c r="H70" s="10"/>
      <c r="I70" s="70"/>
      <c r="J70" s="71"/>
      <c r="K70" s="36"/>
    </row>
    <row r="71" spans="7:11" x14ac:dyDescent="0.25">
      <c r="H71" s="10"/>
      <c r="I71" s="70"/>
      <c r="J71" s="71"/>
      <c r="K71" s="36"/>
    </row>
    <row r="72" spans="7:11" x14ac:dyDescent="0.25">
      <c r="H72" s="10"/>
      <c r="I72" s="70"/>
      <c r="J72" s="71"/>
      <c r="K72" s="36"/>
    </row>
    <row r="73" spans="7:11" x14ac:dyDescent="0.25">
      <c r="H73" s="10"/>
      <c r="I73" s="70"/>
      <c r="J73" s="71"/>
      <c r="K73" s="36"/>
    </row>
    <row r="74" spans="7:11" x14ac:dyDescent="0.25">
      <c r="H74" s="10"/>
      <c r="I74" s="70"/>
      <c r="J74" s="71"/>
      <c r="K74" s="36"/>
    </row>
    <row r="75" spans="7:11" x14ac:dyDescent="0.25">
      <c r="H75" s="10"/>
      <c r="I75" s="70"/>
      <c r="J75" s="71"/>
      <c r="K75" s="36"/>
    </row>
    <row r="76" spans="7:11" x14ac:dyDescent="0.25">
      <c r="H76" s="10"/>
      <c r="I76" s="70"/>
      <c r="J76" s="72"/>
      <c r="K76" s="36"/>
    </row>
    <row r="77" spans="7:11" x14ac:dyDescent="0.25">
      <c r="H77" s="10"/>
      <c r="I77" s="70"/>
      <c r="J77" s="72"/>
      <c r="K77" s="36"/>
    </row>
    <row r="78" spans="7:11" x14ac:dyDescent="0.25">
      <c r="H78" s="3"/>
      <c r="I78" s="34"/>
      <c r="J78" s="26"/>
      <c r="K78" s="36"/>
    </row>
    <row r="79" spans="7:11" x14ac:dyDescent="0.25">
      <c r="H79" s="10"/>
      <c r="I79" s="9"/>
      <c r="J79" s="9"/>
      <c r="K79" s="26"/>
    </row>
    <row r="80" spans="7:11" x14ac:dyDescent="0.25">
      <c r="K80" s="36"/>
    </row>
  </sheetData>
  <phoneticPr fontId="33" type="noConversion"/>
  <pageMargins left="0.91" right="0.28999999999999998" top="0.45" bottom="0.31" header="0.35" footer="0.27"/>
  <pageSetup firstPageNumber="27" orientation="portrait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8FF31C657EAA43AEBC6F9DDC769400" ma:contentTypeVersion="0" ma:contentTypeDescription="Create a new document." ma:contentTypeScope="" ma:versionID="a4ac0cb1c3dec96d6ccfff444d7936b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BB715F-03F0-41BC-B949-98A016B6F4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953CBA-0CA6-4BB0-8781-66E3339790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A4E263-C385-4B12-B32E-F0F9D88400FC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47</vt:i4>
      </vt:variant>
    </vt:vector>
  </HeadingPairs>
  <TitlesOfParts>
    <vt:vector size="97" baseType="lpstr">
      <vt:lpstr>Table 3-1 results</vt:lpstr>
      <vt:lpstr>Table 3-2 results</vt:lpstr>
      <vt:lpstr>Table 3-3 QC</vt:lpstr>
      <vt:lpstr>Table 3-4 QC</vt:lpstr>
      <vt:lpstr>Table 3-4b QC</vt:lpstr>
      <vt:lpstr>Table 3-4c QC</vt:lpstr>
      <vt:lpstr>Table 3-4d QC</vt:lpstr>
      <vt:lpstr>Table 3-4e QC</vt:lpstr>
      <vt:lpstr>Table 3-4f QC</vt:lpstr>
      <vt:lpstr>Table 3-4g QC</vt:lpstr>
      <vt:lpstr>Table 3-4h QC</vt:lpstr>
      <vt:lpstr>Table 3-4i QC</vt:lpstr>
      <vt:lpstr>Table 3-4j QC</vt:lpstr>
      <vt:lpstr>Table 3-4k QC</vt:lpstr>
      <vt:lpstr>Table 3-5 QC</vt:lpstr>
      <vt:lpstr>Table 3-5b QC</vt:lpstr>
      <vt:lpstr>Table 3-6 QC</vt:lpstr>
      <vt:lpstr>Table 3-6b QC</vt:lpstr>
      <vt:lpstr>Table 3-7 QC</vt:lpstr>
      <vt:lpstr>Table 3-7b QC</vt:lpstr>
      <vt:lpstr>Table 3-7c QC</vt:lpstr>
      <vt:lpstr>Table 3-7d QC</vt:lpstr>
      <vt:lpstr>Table 3-7e QC</vt:lpstr>
      <vt:lpstr>Table 3-7f QC</vt:lpstr>
      <vt:lpstr>Table 3-7g QC</vt:lpstr>
      <vt:lpstr>Table 3-7h QC</vt:lpstr>
      <vt:lpstr>Table 3-8 QC</vt:lpstr>
      <vt:lpstr>Table 3-8b QC</vt:lpstr>
      <vt:lpstr>Table 3-8c QC</vt:lpstr>
      <vt:lpstr>Table 3-8d QC</vt:lpstr>
      <vt:lpstr>Table 3-8e QC</vt:lpstr>
      <vt:lpstr>Table 3-8f QC</vt:lpstr>
      <vt:lpstr>Table 3-8g QC</vt:lpstr>
      <vt:lpstr>Table 3-8h QC</vt:lpstr>
      <vt:lpstr>Table 3-9 QC</vt:lpstr>
      <vt:lpstr>Table 3-9b QC</vt:lpstr>
      <vt:lpstr>Table 3-9c QC</vt:lpstr>
      <vt:lpstr>Table 3-9d QC</vt:lpstr>
      <vt:lpstr>Table 3-9e QC</vt:lpstr>
      <vt:lpstr>Table 3-9f QC</vt:lpstr>
      <vt:lpstr>Table 3-9h QC</vt:lpstr>
      <vt:lpstr>Table 3-10 QC</vt:lpstr>
      <vt:lpstr>Table 3-10b QC</vt:lpstr>
      <vt:lpstr>Table 3-11 QC</vt:lpstr>
      <vt:lpstr>Table 3-11b QC</vt:lpstr>
      <vt:lpstr>Table 3-11c QC</vt:lpstr>
      <vt:lpstr>Table 3-12 QC</vt:lpstr>
      <vt:lpstr>Table 3-12b QC</vt:lpstr>
      <vt:lpstr>Table 3-12c QC</vt:lpstr>
      <vt:lpstr>Sheet1</vt:lpstr>
      <vt:lpstr>'Table 3-10 QC'!Print_Area</vt:lpstr>
      <vt:lpstr>'Table 3-10b QC'!Print_Area</vt:lpstr>
      <vt:lpstr>'Table 3-11 QC'!Print_Area</vt:lpstr>
      <vt:lpstr>'Table 3-11b QC'!Print_Area</vt:lpstr>
      <vt:lpstr>'Table 3-11c QC'!Print_Area</vt:lpstr>
      <vt:lpstr>'Table 3-12 QC'!Print_Area</vt:lpstr>
      <vt:lpstr>'Table 3-12b QC'!Print_Area</vt:lpstr>
      <vt:lpstr>'Table 3-12c QC'!Print_Area</vt:lpstr>
      <vt:lpstr>'Table 3-3 QC'!Print_Area</vt:lpstr>
      <vt:lpstr>'Table 3-4 QC'!Print_Area</vt:lpstr>
      <vt:lpstr>'Table 3-4b QC'!Print_Area</vt:lpstr>
      <vt:lpstr>'Table 3-4c QC'!Print_Area</vt:lpstr>
      <vt:lpstr>'Table 3-4d QC'!Print_Area</vt:lpstr>
      <vt:lpstr>'Table 3-4e QC'!Print_Area</vt:lpstr>
      <vt:lpstr>'Table 3-4f QC'!Print_Area</vt:lpstr>
      <vt:lpstr>'Table 3-4g QC'!Print_Area</vt:lpstr>
      <vt:lpstr>'Table 3-4h QC'!Print_Area</vt:lpstr>
      <vt:lpstr>'Table 3-4i QC'!Print_Area</vt:lpstr>
      <vt:lpstr>'Table 3-4j QC'!Print_Area</vt:lpstr>
      <vt:lpstr>'Table 3-4k QC'!Print_Area</vt:lpstr>
      <vt:lpstr>'Table 3-5 QC'!Print_Area</vt:lpstr>
      <vt:lpstr>'Table 3-5b QC'!Print_Area</vt:lpstr>
      <vt:lpstr>'Table 3-6 QC'!Print_Area</vt:lpstr>
      <vt:lpstr>'Table 3-6b QC'!Print_Area</vt:lpstr>
      <vt:lpstr>'Table 3-7 QC'!Print_Area</vt:lpstr>
      <vt:lpstr>'Table 3-7b QC'!Print_Area</vt:lpstr>
      <vt:lpstr>'Table 3-7c QC'!Print_Area</vt:lpstr>
      <vt:lpstr>'Table 3-7d QC'!Print_Area</vt:lpstr>
      <vt:lpstr>'Table 3-7e QC'!Print_Area</vt:lpstr>
      <vt:lpstr>'Table 3-7f QC'!Print_Area</vt:lpstr>
      <vt:lpstr>'Table 3-7g QC'!Print_Area</vt:lpstr>
      <vt:lpstr>'Table 3-7h QC'!Print_Area</vt:lpstr>
      <vt:lpstr>'Table 3-8 QC'!Print_Area</vt:lpstr>
      <vt:lpstr>'Table 3-8b QC'!Print_Area</vt:lpstr>
      <vt:lpstr>'Table 3-8c QC'!Print_Area</vt:lpstr>
      <vt:lpstr>'Table 3-8d QC'!Print_Area</vt:lpstr>
      <vt:lpstr>'Table 3-8e QC'!Print_Area</vt:lpstr>
      <vt:lpstr>'Table 3-8f QC'!Print_Area</vt:lpstr>
      <vt:lpstr>'Table 3-8g QC'!Print_Area</vt:lpstr>
      <vt:lpstr>'Table 3-8h QC'!Print_Area</vt:lpstr>
      <vt:lpstr>'Table 3-9 QC'!Print_Area</vt:lpstr>
      <vt:lpstr>'Table 3-9b QC'!Print_Area</vt:lpstr>
      <vt:lpstr>'Table 3-9c QC'!Print_Area</vt:lpstr>
      <vt:lpstr>'Table 3-9d QC'!Print_Area</vt:lpstr>
      <vt:lpstr>'Table 3-9e QC'!Print_Area</vt:lpstr>
      <vt:lpstr>'Table 3-9f QC'!Print_Area</vt:lpstr>
      <vt:lpstr>'Table 3-9h QC'!Print_Area</vt:lpstr>
    </vt:vector>
  </TitlesOfParts>
  <Company>USDI USGS BRD CERC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May</dc:creator>
  <cp:lastModifiedBy>CGI2</cp:lastModifiedBy>
  <cp:lastPrinted>2014-01-16T20:56:02Z</cp:lastPrinted>
  <dcterms:created xsi:type="dcterms:W3CDTF">2001-08-17T15:03:05Z</dcterms:created>
  <dcterms:modified xsi:type="dcterms:W3CDTF">2014-02-21T22:49:36Z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0x0101001C8FF31C657EAA43AEBC6F9DDC769400</vt:lpwstr>
  </property>
</Properties>
</file>