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5760" windowWidth="14620" windowHeight="5630" tabRatio="902"/>
  </bookViews>
  <sheets>
    <sheet name="Table 4-1 (chronic)" sheetId="88" r:id="rId1"/>
    <sheet name="Table 4-2 (acute)" sheetId="114" r:id="rId2"/>
    <sheet name="Table 4-3" sheetId="120" r:id="rId3"/>
    <sheet name="Table 4-4" sheetId="111" r:id="rId4"/>
    <sheet name="Table 4-4b" sheetId="90" r:id="rId5"/>
    <sheet name="Table 4-4c" sheetId="106" r:id="rId6"/>
    <sheet name="Table 4-4d" sheetId="115" r:id="rId7"/>
    <sheet name="Table 4-4e" sheetId="117" r:id="rId8"/>
    <sheet name="Table 4-4f" sheetId="128" r:id="rId9"/>
    <sheet name="Table 4-4g" sheetId="130" r:id="rId10"/>
    <sheet name="Table 4-4h" sheetId="135" r:id="rId11"/>
    <sheet name="Table 4-4i" sheetId="138" r:id="rId12"/>
    <sheet name="Table 4-4j" sheetId="143" r:id="rId13"/>
    <sheet name="Table 4-4k" sheetId="146" r:id="rId14"/>
    <sheet name="Table 4-5" sheetId="25" r:id="rId15"/>
    <sheet name="Table 4-5b" sheetId="129" r:id="rId16"/>
    <sheet name="Table 4-6" sheetId="121" r:id="rId17"/>
    <sheet name="Table 4-6b" sheetId="131" r:id="rId18"/>
    <sheet name="Table 4-7" sheetId="26" r:id="rId19"/>
    <sheet name="Table 4-7b" sheetId="108" r:id="rId20"/>
    <sheet name="Table 4-7c" sheetId="112" r:id="rId21"/>
    <sheet name="Table 4-7d" sheetId="118" r:id="rId22"/>
    <sheet name="Table 4-7e" sheetId="123" r:id="rId23"/>
    <sheet name="Table 4-7f" sheetId="132" r:id="rId24"/>
    <sheet name="Table 4-7g" sheetId="136" r:id="rId25"/>
    <sheet name="Table 4-7h" sheetId="140" r:id="rId26"/>
    <sheet name="Table 4-8" sheetId="30" r:id="rId27"/>
    <sheet name="Table 4-8b" sheetId="109" r:id="rId28"/>
    <sheet name="Table 4-8c" sheetId="113" r:id="rId29"/>
    <sheet name="Table 4-8d" sheetId="119" r:id="rId30"/>
    <sheet name="Table 4-8e" sheetId="124" r:id="rId31"/>
    <sheet name="Table 4-8f" sheetId="133" r:id="rId32"/>
    <sheet name="Table 4-8g" sheetId="137" r:id="rId33"/>
    <sheet name="Table 4-8h" sheetId="141" r:id="rId34"/>
    <sheet name="Table 4-9" sheetId="28" r:id="rId35"/>
    <sheet name="Table 4-9b" sheetId="110" r:id="rId36"/>
    <sheet name="Table 4-9c" sheetId="116" r:id="rId37"/>
    <sheet name="Table 4-9d" sheetId="125" r:id="rId38"/>
    <sheet name="Table 4-9e" sheetId="134" r:id="rId39"/>
    <sheet name="Table 4-9f" sheetId="144" r:id="rId40"/>
    <sheet name="Table 4-10" sheetId="29" r:id="rId41"/>
    <sheet name="Table 4-10b" sheetId="126" r:id="rId42"/>
    <sheet name="Table 4-11" sheetId="105" r:id="rId43"/>
    <sheet name="Table 4-11b" sheetId="127" r:id="rId44"/>
    <sheet name="Table 4-11c" sheetId="145" r:id="rId45"/>
    <sheet name="Table 4-12" sheetId="8" r:id="rId46"/>
    <sheet name="Table 4-12b" sheetId="122" r:id="rId47"/>
    <sheet name="Table 4-12c" sheetId="142" r:id="rId48"/>
  </sheets>
  <definedNames>
    <definedName name="_Fill" localSheetId="41" hidden="1">#REF!</definedName>
    <definedName name="_Fill" localSheetId="43" hidden="1">#REF!</definedName>
    <definedName name="_Fill" localSheetId="44" hidden="1">#REF!</definedName>
    <definedName name="_Fill" localSheetId="46" hidden="1">#REF!</definedName>
    <definedName name="_Fill" localSheetId="47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5" hidden="1">#REF!</definedName>
    <definedName name="_Fill" localSheetId="36" hidden="1">#REF!</definedName>
    <definedName name="_Fill" localSheetId="37" hidden="1">#REF!</definedName>
    <definedName name="_Fill" localSheetId="38" hidden="1">#REF!</definedName>
    <definedName name="_Fill" localSheetId="39" hidden="1">#REF!</definedName>
    <definedName name="_Fill" hidden="1">#REF!</definedName>
    <definedName name="_xlnm.Print_Area" localSheetId="0">'Table 4-1 (chronic)'!$A$1:$G$367</definedName>
    <definedName name="_xlnm.Print_Area" localSheetId="40">'Table 4-10'!$A$1:$H$49</definedName>
    <definedName name="_xlnm.Print_Area" localSheetId="41">'Table 4-10b'!$A$1:$H$43</definedName>
    <definedName name="_xlnm.Print_Area" localSheetId="42">'Table 4-11'!$A$1:$K$40</definedName>
    <definedName name="_xlnm.Print_Area" localSheetId="43">'Table 4-11b'!$A$1:$K$40</definedName>
    <definedName name="_xlnm.Print_Area" localSheetId="44">'Table 4-11c'!$A$1:$O$15</definedName>
    <definedName name="_xlnm.Print_Area" localSheetId="45">'Table 4-12'!$A$1:$N$38</definedName>
    <definedName name="_xlnm.Print_Area" localSheetId="46">'Table 4-12b'!$A$1:$N$42</definedName>
    <definedName name="_xlnm.Print_Area" localSheetId="47">'Table 4-12c'!$A$1:$N$23</definedName>
    <definedName name="_xlnm.Print_Area" localSheetId="1">'Table 4-2 (acute)'!$A$1:$G$537</definedName>
    <definedName name="_xlnm.Print_Area" localSheetId="2">'Table 4-3'!$A$1:$H$46</definedName>
    <definedName name="_xlnm.Print_Area" localSheetId="3">'Table 4-4'!$A$1:$K$55</definedName>
    <definedName name="_xlnm.Print_Area" localSheetId="4">'Table 4-4b'!$A$1:$K$55</definedName>
    <definedName name="_xlnm.Print_Area" localSheetId="5">'Table 4-4c'!$A$1:$K$56</definedName>
    <definedName name="_xlnm.Print_Area" localSheetId="6">'Table 4-4d'!$A$1:$K$50</definedName>
    <definedName name="_xlnm.Print_Area" localSheetId="7">'Table 4-4e'!$A$1:$K$55</definedName>
    <definedName name="_xlnm.Print_Area" localSheetId="8">'Table 4-4f'!$A$1:$K$55</definedName>
    <definedName name="_xlnm.Print_Area" localSheetId="9">'Table 4-4g'!$A$1:$K$56</definedName>
    <definedName name="_xlnm.Print_Area" localSheetId="10">'Table 4-4h'!$A$1:$K$51</definedName>
    <definedName name="_xlnm.Print_Area" localSheetId="11">'Table 4-4i'!$A$1:$K$55</definedName>
    <definedName name="_xlnm.Print_Area" localSheetId="12">'Table 4-4j'!$A$1:$K$56</definedName>
    <definedName name="_xlnm.Print_Area" localSheetId="13">'Table 4-4k'!$A$1:$K$56</definedName>
    <definedName name="_xlnm.Print_Area" localSheetId="14">'Table 4-5'!$A$1:$I$51</definedName>
    <definedName name="_xlnm.Print_Area" localSheetId="15">'Table 4-5b'!$A$1:$I$46</definedName>
    <definedName name="_xlnm.Print_Area" localSheetId="16">'Table 4-6'!$A$1:$I$51</definedName>
    <definedName name="_xlnm.Print_Area" localSheetId="17">'Table 4-6b'!$A$1:$I$34</definedName>
    <definedName name="_xlnm.Print_Area" localSheetId="18">'Table 4-7'!$A$1:$K$42</definedName>
    <definedName name="_xlnm.Print_Area" localSheetId="19">'Table 4-7b'!$A$1:$K$41</definedName>
    <definedName name="_xlnm.Print_Area" localSheetId="20">'Table 4-7c'!$A$1:$K$42</definedName>
    <definedName name="_xlnm.Print_Area" localSheetId="21">'Table 4-7d'!$A$1:$K$42</definedName>
    <definedName name="_xlnm.Print_Area" localSheetId="22">'Table 4-7e'!$A$1:$K$42</definedName>
    <definedName name="_xlnm.Print_Area" localSheetId="23">'Table 4-7f'!$A$1:$K$42</definedName>
    <definedName name="_xlnm.Print_Area" localSheetId="24">'Table 4-7g'!$A$1:$K$42</definedName>
    <definedName name="_xlnm.Print_Area" localSheetId="25">'Table 4-7h'!$A$1:$K$22</definedName>
    <definedName name="_xlnm.Print_Area" localSheetId="26">'Table 4-8'!$A$1:$N$43</definedName>
    <definedName name="_xlnm.Print_Area" localSheetId="27">'Table 4-8b'!$A$1:$N$43</definedName>
    <definedName name="_xlnm.Print_Area" localSheetId="28">'Table 4-8c'!$A$1:$N$43</definedName>
    <definedName name="_xlnm.Print_Area" localSheetId="29">'Table 4-8d'!$A$1:$N$43</definedName>
    <definedName name="_xlnm.Print_Area" localSheetId="30">'Table 4-8e'!$A$1:$N$43</definedName>
    <definedName name="_xlnm.Print_Area" localSheetId="31">'Table 4-8f'!$A$1:$N$43</definedName>
    <definedName name="_xlnm.Print_Area" localSheetId="32">'Table 4-8g'!$A$1:$N$43</definedName>
    <definedName name="_xlnm.Print_Area" localSheetId="33">'Table 4-8h'!$A$1:$N$22</definedName>
    <definedName name="_xlnm.Print_Area" localSheetId="34">'Table 4-9'!$A$1:$H$54</definedName>
    <definedName name="_xlnm.Print_Area" localSheetId="35">'Table 4-9b'!$A$1:$H$51</definedName>
    <definedName name="_xlnm.Print_Area" localSheetId="36">'Table 4-9c'!$A$1:$H$55</definedName>
    <definedName name="_xlnm.Print_Area" localSheetId="37">'Table 4-9d'!$A$1:$H$55</definedName>
    <definedName name="_xlnm.Print_Area" localSheetId="38">'Table 4-9e'!$A$1:$H$46</definedName>
    <definedName name="_xlnm.Print_Area" localSheetId="39">'Table 4-9f'!$A$1:$H$46</definedName>
    <definedName name="QA" localSheetId="41">#REF!</definedName>
    <definedName name="QA" localSheetId="43">#REF!</definedName>
    <definedName name="QA" localSheetId="44">#REF!</definedName>
    <definedName name="QA" localSheetId="46">#REF!</definedName>
    <definedName name="QA" localSheetId="47">#REF!</definedName>
    <definedName name="QA" localSheetId="3">#REF!</definedName>
    <definedName name="QA" localSheetId="5">#REF!</definedName>
    <definedName name="QA" localSheetId="6">#REF!</definedName>
    <definedName name="QA" localSheetId="7">#REF!</definedName>
    <definedName name="QA" localSheetId="8">#REF!</definedName>
    <definedName name="QA" localSheetId="9">#REF!</definedName>
    <definedName name="QA" localSheetId="10">#REF!</definedName>
    <definedName name="QA" localSheetId="11">#REF!</definedName>
    <definedName name="QA" localSheetId="12">#REF!</definedName>
    <definedName name="QA" localSheetId="13">#REF!</definedName>
    <definedName name="QA" localSheetId="15">#REF!</definedName>
    <definedName name="QA" localSheetId="16">#REF!</definedName>
    <definedName name="QA" localSheetId="17">#REF!</definedName>
    <definedName name="QA" localSheetId="19">#REF!</definedName>
    <definedName name="QA" localSheetId="20">#REF!</definedName>
    <definedName name="QA" localSheetId="21">#REF!</definedName>
    <definedName name="QA" localSheetId="22">#REF!</definedName>
    <definedName name="QA" localSheetId="23">#REF!</definedName>
    <definedName name="QA" localSheetId="24">#REF!</definedName>
    <definedName name="QA" localSheetId="25">#REF!</definedName>
    <definedName name="QA" localSheetId="27">#REF!</definedName>
    <definedName name="QA" localSheetId="28">#REF!</definedName>
    <definedName name="QA" localSheetId="29">#REF!</definedName>
    <definedName name="QA" localSheetId="30">#REF!</definedName>
    <definedName name="QA" localSheetId="31">#REF!</definedName>
    <definedName name="QA" localSheetId="32">#REF!</definedName>
    <definedName name="QA" localSheetId="33">#REF!</definedName>
    <definedName name="QA" localSheetId="35">#REF!</definedName>
    <definedName name="QA" localSheetId="36">#REF!</definedName>
    <definedName name="QA" localSheetId="37">#REF!</definedName>
    <definedName name="QA" localSheetId="38">#REF!</definedName>
    <definedName name="QA" localSheetId="39">#REF!</definedName>
    <definedName name="QA">#REF!</definedName>
    <definedName name="QCTABLE" localSheetId="41">#REF!</definedName>
    <definedName name="QCTABLE" localSheetId="43">#REF!</definedName>
    <definedName name="QCTABLE" localSheetId="44">#REF!</definedName>
    <definedName name="QCTABLE" localSheetId="46">#REF!</definedName>
    <definedName name="QCTABLE" localSheetId="47">#REF!</definedName>
    <definedName name="QCTABLE" localSheetId="3">#REF!</definedName>
    <definedName name="QCTABLE" localSheetId="5">#REF!</definedName>
    <definedName name="QCTABLE" localSheetId="6">#REF!</definedName>
    <definedName name="QCTABLE" localSheetId="7">#REF!</definedName>
    <definedName name="QCTABLE" localSheetId="8">#REF!</definedName>
    <definedName name="QCTABLE" localSheetId="9">#REF!</definedName>
    <definedName name="QCTABLE" localSheetId="10">#REF!</definedName>
    <definedName name="QCTABLE" localSheetId="11">#REF!</definedName>
    <definedName name="QCTABLE" localSheetId="12">#REF!</definedName>
    <definedName name="QCTABLE" localSheetId="13">#REF!</definedName>
    <definedName name="QCTABLE" localSheetId="15">#REF!</definedName>
    <definedName name="QCTABLE" localSheetId="16">#REF!</definedName>
    <definedName name="QCTABLE" localSheetId="17">#REF!</definedName>
    <definedName name="QCTABLE" localSheetId="19">#REF!</definedName>
    <definedName name="QCTABLE" localSheetId="20">#REF!</definedName>
    <definedName name="QCTABLE" localSheetId="21">#REF!</definedName>
    <definedName name="QCTABLE" localSheetId="22">#REF!</definedName>
    <definedName name="QCTABLE" localSheetId="23">#REF!</definedName>
    <definedName name="QCTABLE" localSheetId="24">#REF!</definedName>
    <definedName name="QCTABLE" localSheetId="25">#REF!</definedName>
    <definedName name="QCTABLE" localSheetId="27">#REF!</definedName>
    <definedName name="QCTABLE" localSheetId="28">#REF!</definedName>
    <definedName name="QCTABLE" localSheetId="29">#REF!</definedName>
    <definedName name="QCTABLE" localSheetId="30">#REF!</definedName>
    <definedName name="QCTABLE" localSheetId="31">#REF!</definedName>
    <definedName name="QCTABLE" localSheetId="32">#REF!</definedName>
    <definedName name="QCTABLE" localSheetId="33">#REF!</definedName>
    <definedName name="QCTABLE" localSheetId="35">#REF!</definedName>
    <definedName name="QCTABLE" localSheetId="36">#REF!</definedName>
    <definedName name="QCTABLE" localSheetId="37">#REF!</definedName>
    <definedName name="QCTABLE" localSheetId="38">#REF!</definedName>
    <definedName name="QCTABLE" localSheetId="39">#REF!</definedName>
    <definedName name="QCTABLE">#REF!</definedName>
  </definedNames>
  <calcPr calcId="145621"/>
</workbook>
</file>

<file path=xl/calcChain.xml><?xml version="1.0" encoding="utf-8"?>
<calcChain xmlns="http://schemas.openxmlformats.org/spreadsheetml/2006/main">
  <c r="G8" i="145" l="1"/>
  <c r="G9" i="145"/>
  <c r="G10" i="145"/>
  <c r="K38" i="146"/>
  <c r="K37" i="146"/>
  <c r="K36" i="146"/>
  <c r="K35" i="146"/>
  <c r="K33" i="146"/>
  <c r="K32" i="146"/>
  <c r="K31" i="146"/>
  <c r="K30" i="146"/>
  <c r="K28" i="146"/>
  <c r="K27" i="146"/>
  <c r="K26" i="146"/>
  <c r="K25" i="146"/>
  <c r="K23" i="146"/>
  <c r="K22" i="146"/>
  <c r="K21" i="146"/>
  <c r="K20" i="146"/>
  <c r="K18" i="146"/>
  <c r="K17" i="146"/>
  <c r="K16" i="146"/>
  <c r="K15" i="146"/>
  <c r="E48" i="146"/>
  <c r="E47" i="146"/>
  <c r="E46" i="146"/>
  <c r="E45" i="146"/>
  <c r="E43" i="146"/>
  <c r="E42" i="146"/>
  <c r="E41" i="146"/>
  <c r="E40" i="146"/>
  <c r="E38" i="146"/>
  <c r="E37" i="146"/>
  <c r="E36" i="146"/>
  <c r="E35" i="146"/>
  <c r="E33" i="146"/>
  <c r="E32" i="146"/>
  <c r="E31" i="146"/>
  <c r="E30" i="146"/>
  <c r="E28" i="146"/>
  <c r="E27" i="146"/>
  <c r="E26" i="146"/>
  <c r="E25" i="146"/>
  <c r="E23" i="146"/>
  <c r="E22" i="146"/>
  <c r="E21" i="146"/>
  <c r="E20" i="146"/>
  <c r="E18" i="146"/>
  <c r="E17" i="146"/>
  <c r="E16" i="146"/>
  <c r="E15" i="146"/>
  <c r="K13" i="146"/>
  <c r="E13" i="146"/>
  <c r="K12" i="146"/>
  <c r="E12" i="146"/>
  <c r="K11" i="146"/>
  <c r="E11" i="146"/>
  <c r="K10" i="146"/>
  <c r="E10" i="146"/>
  <c r="K38" i="135"/>
  <c r="K37" i="135"/>
  <c r="K36" i="135"/>
  <c r="K35" i="135"/>
  <c r="K33" i="135"/>
  <c r="K32" i="135"/>
  <c r="K31" i="135"/>
  <c r="K30" i="135"/>
  <c r="K28" i="135"/>
  <c r="K27" i="135"/>
  <c r="K26" i="135"/>
  <c r="K25" i="135"/>
  <c r="K23" i="135"/>
  <c r="K22" i="135"/>
  <c r="K21" i="135"/>
  <c r="K20" i="135"/>
  <c r="K18" i="135"/>
  <c r="K17" i="135"/>
  <c r="K16" i="135"/>
  <c r="K15" i="135"/>
  <c r="K13" i="135"/>
  <c r="K12" i="135"/>
  <c r="K11" i="135"/>
  <c r="K10" i="135"/>
  <c r="E15" i="135"/>
  <c r="E16" i="135"/>
  <c r="G41" i="29"/>
  <c r="G40" i="29"/>
  <c r="G39" i="29"/>
  <c r="G38" i="29"/>
  <c r="K43" i="115"/>
  <c r="K42" i="115"/>
  <c r="K41" i="115"/>
  <c r="K40" i="115"/>
  <c r="K38" i="115"/>
  <c r="K37" i="115"/>
  <c r="K36" i="115"/>
  <c r="K35" i="115"/>
  <c r="K33" i="115"/>
  <c r="K32" i="115"/>
  <c r="K31" i="115"/>
  <c r="K30" i="115"/>
  <c r="G42" i="110"/>
  <c r="G41" i="110"/>
  <c r="G40" i="110"/>
  <c r="G39" i="110"/>
  <c r="G37" i="110"/>
  <c r="G36" i="110"/>
  <c r="G35" i="110"/>
  <c r="G34" i="110"/>
  <c r="G32" i="110"/>
  <c r="G31" i="110"/>
  <c r="G30" i="110"/>
  <c r="G29" i="110"/>
  <c r="H42" i="110"/>
  <c r="H41" i="110"/>
  <c r="H40" i="110"/>
  <c r="H39" i="110"/>
  <c r="H37" i="110"/>
  <c r="H36" i="110"/>
  <c r="H35" i="110"/>
  <c r="H34" i="110"/>
  <c r="H32" i="110"/>
  <c r="H31" i="110"/>
  <c r="H30" i="110"/>
  <c r="H29" i="110"/>
  <c r="H16" i="109"/>
  <c r="L16" i="109"/>
  <c r="H17" i="109"/>
  <c r="L17" i="109" s="1"/>
  <c r="J17" i="109"/>
  <c r="H18" i="109"/>
  <c r="J18" i="109"/>
  <c r="H19" i="109"/>
  <c r="L19" i="109" s="1"/>
  <c r="H21" i="109"/>
  <c r="J21" i="109"/>
  <c r="H22" i="109"/>
  <c r="H23" i="109"/>
  <c r="L23" i="109"/>
  <c r="H24" i="109"/>
  <c r="L24" i="109" s="1"/>
  <c r="H26" i="109"/>
  <c r="J26" i="109"/>
  <c r="H27" i="109"/>
  <c r="J27" i="109" s="1"/>
  <c r="H28" i="109"/>
  <c r="J28" i="109"/>
  <c r="H29" i="109"/>
  <c r="J29" i="109" s="1"/>
  <c r="H31" i="109"/>
  <c r="L31" i="109"/>
  <c r="H32" i="109"/>
  <c r="H33" i="109"/>
  <c r="L33" i="109"/>
  <c r="H34" i="109"/>
  <c r="L34" i="109"/>
  <c r="J34" i="109"/>
  <c r="H9" i="109"/>
  <c r="L9" i="109" s="1"/>
  <c r="H8" i="109"/>
  <c r="L8" i="109"/>
  <c r="H7" i="109"/>
  <c r="J7" i="109"/>
  <c r="H6" i="109"/>
  <c r="L6" i="109"/>
  <c r="H14" i="109"/>
  <c r="L14" i="109" s="1"/>
  <c r="J14" i="109"/>
  <c r="H13" i="109"/>
  <c r="L13" i="109"/>
  <c r="H12" i="109"/>
  <c r="L12" i="109" s="1"/>
  <c r="H11" i="109"/>
  <c r="H34" i="108"/>
  <c r="G34" i="108"/>
  <c r="I34" i="108" s="1"/>
  <c r="H33" i="108"/>
  <c r="G33" i="108"/>
  <c r="H32" i="108"/>
  <c r="G32" i="108"/>
  <c r="I32" i="108" s="1"/>
  <c r="H31" i="108"/>
  <c r="I31" i="108" s="1"/>
  <c r="G31" i="108"/>
  <c r="H29" i="108"/>
  <c r="G29" i="108"/>
  <c r="I29" i="108" s="1"/>
  <c r="H28" i="108"/>
  <c r="I28" i="108" s="1"/>
  <c r="G28" i="108"/>
  <c r="H27" i="108"/>
  <c r="G27" i="108"/>
  <c r="H26" i="108"/>
  <c r="I26" i="108" s="1"/>
  <c r="G26" i="108"/>
  <c r="H24" i="108"/>
  <c r="G24" i="108"/>
  <c r="H23" i="108"/>
  <c r="I23" i="108" s="1"/>
  <c r="G23" i="108"/>
  <c r="H22" i="108"/>
  <c r="G22" i="108"/>
  <c r="I22" i="108" s="1"/>
  <c r="H21" i="108"/>
  <c r="I21" i="108" s="1"/>
  <c r="G21" i="108"/>
  <c r="H19" i="108"/>
  <c r="G19" i="108"/>
  <c r="H18" i="108"/>
  <c r="I18" i="108" s="1"/>
  <c r="G18" i="108"/>
  <c r="H17" i="108"/>
  <c r="G17" i="108"/>
  <c r="I17" i="108" s="1"/>
  <c r="H16" i="108"/>
  <c r="G16" i="108"/>
  <c r="K23" i="90"/>
  <c r="K22" i="90"/>
  <c r="K21" i="90"/>
  <c r="K20" i="90"/>
  <c r="K18" i="90"/>
  <c r="K17" i="90"/>
  <c r="K16" i="90"/>
  <c r="K15" i="90"/>
  <c r="H11" i="145"/>
  <c r="G11" i="145"/>
  <c r="H10" i="145"/>
  <c r="H9" i="145"/>
  <c r="H8" i="145"/>
  <c r="H37" i="144"/>
  <c r="G37" i="144"/>
  <c r="H36" i="144"/>
  <c r="G36" i="144"/>
  <c r="H35" i="144"/>
  <c r="G35" i="144"/>
  <c r="H34" i="144"/>
  <c r="G34" i="144"/>
  <c r="H32" i="144"/>
  <c r="G32" i="144"/>
  <c r="H31" i="144"/>
  <c r="G31" i="144"/>
  <c r="H30" i="144"/>
  <c r="G30" i="144"/>
  <c r="H29" i="144"/>
  <c r="G29" i="144"/>
  <c r="H27" i="144"/>
  <c r="G27" i="144"/>
  <c r="H26" i="144"/>
  <c r="G26" i="144"/>
  <c r="H25" i="144"/>
  <c r="G25" i="144"/>
  <c r="H24" i="144"/>
  <c r="G24" i="144"/>
  <c r="H22" i="144"/>
  <c r="G22" i="144"/>
  <c r="H21" i="144"/>
  <c r="G21" i="144"/>
  <c r="H20" i="144"/>
  <c r="G20" i="144"/>
  <c r="H19" i="144"/>
  <c r="G19" i="144"/>
  <c r="H17" i="144"/>
  <c r="G17" i="144"/>
  <c r="H16" i="144"/>
  <c r="G16" i="144"/>
  <c r="H15" i="144"/>
  <c r="G15" i="144"/>
  <c r="H14" i="144"/>
  <c r="G14" i="144"/>
  <c r="H12" i="144"/>
  <c r="G12" i="144"/>
  <c r="H11" i="144"/>
  <c r="G11" i="144"/>
  <c r="H10" i="144"/>
  <c r="G10" i="144"/>
  <c r="H9" i="144"/>
  <c r="G9" i="144"/>
  <c r="E48" i="143"/>
  <c r="E47" i="143"/>
  <c r="E46" i="143"/>
  <c r="E45" i="143"/>
  <c r="E43" i="143"/>
  <c r="E42" i="143"/>
  <c r="E41" i="143"/>
  <c r="E40" i="143"/>
  <c r="E38" i="143"/>
  <c r="E37" i="143"/>
  <c r="E36" i="143"/>
  <c r="E35" i="143"/>
  <c r="E33" i="143"/>
  <c r="E32" i="143"/>
  <c r="E31" i="143"/>
  <c r="E30" i="143"/>
  <c r="E28" i="143"/>
  <c r="E27" i="143"/>
  <c r="E26" i="143"/>
  <c r="E25" i="143"/>
  <c r="E23" i="143"/>
  <c r="E22" i="143"/>
  <c r="E21" i="143"/>
  <c r="E20" i="143"/>
  <c r="E18" i="143"/>
  <c r="E17" i="143"/>
  <c r="E16" i="143"/>
  <c r="E15" i="143"/>
  <c r="K13" i="143"/>
  <c r="E13" i="143"/>
  <c r="K12" i="143"/>
  <c r="E12" i="143"/>
  <c r="K11" i="143"/>
  <c r="E11" i="143"/>
  <c r="K10" i="143"/>
  <c r="E10" i="143"/>
  <c r="I14" i="142"/>
  <c r="I13" i="142"/>
  <c r="I12" i="142"/>
  <c r="I11" i="142"/>
  <c r="I9" i="142"/>
  <c r="I8" i="142"/>
  <c r="I7" i="142"/>
  <c r="I6" i="142"/>
  <c r="H11" i="141"/>
  <c r="L11" i="141"/>
  <c r="H10" i="141"/>
  <c r="L10" i="141"/>
  <c r="H9" i="141"/>
  <c r="J9" i="141" s="1"/>
  <c r="L9" i="141"/>
  <c r="H8" i="141"/>
  <c r="J8" i="141"/>
  <c r="H11" i="140"/>
  <c r="G11" i="140"/>
  <c r="H10" i="140"/>
  <c r="G10" i="140"/>
  <c r="H9" i="140"/>
  <c r="G9" i="140"/>
  <c r="I9" i="140" s="1"/>
  <c r="H8" i="140"/>
  <c r="G8" i="140"/>
  <c r="I34" i="122"/>
  <c r="I33" i="122"/>
  <c r="I32" i="122"/>
  <c r="I31" i="122"/>
  <c r="E48" i="138"/>
  <c r="E47" i="138"/>
  <c r="E46" i="138"/>
  <c r="E45" i="138"/>
  <c r="E43" i="138"/>
  <c r="E42" i="138"/>
  <c r="E41" i="138"/>
  <c r="E40" i="138"/>
  <c r="E38" i="138"/>
  <c r="E37" i="138"/>
  <c r="E36" i="138"/>
  <c r="E35" i="138"/>
  <c r="E33" i="138"/>
  <c r="E32" i="138"/>
  <c r="E31" i="138"/>
  <c r="E30" i="138"/>
  <c r="E28" i="138"/>
  <c r="E27" i="138"/>
  <c r="E26" i="138"/>
  <c r="E25" i="138"/>
  <c r="E23" i="138"/>
  <c r="E22" i="138"/>
  <c r="E21" i="138"/>
  <c r="E20" i="138"/>
  <c r="E18" i="138"/>
  <c r="E17" i="138"/>
  <c r="E16" i="138"/>
  <c r="E15" i="138"/>
  <c r="K13" i="138"/>
  <c r="E13" i="138"/>
  <c r="K12" i="138"/>
  <c r="E12" i="138"/>
  <c r="K11" i="138"/>
  <c r="E11" i="138"/>
  <c r="K10" i="138"/>
  <c r="E10" i="138"/>
  <c r="H34" i="137"/>
  <c r="L34" i="137" s="1"/>
  <c r="J34" i="137"/>
  <c r="H33" i="137"/>
  <c r="L33" i="137"/>
  <c r="H32" i="137"/>
  <c r="J32" i="137"/>
  <c r="H31" i="137"/>
  <c r="L31" i="137"/>
  <c r="H29" i="137"/>
  <c r="H28" i="137"/>
  <c r="L28" i="137" s="1"/>
  <c r="H27" i="137"/>
  <c r="J27" i="137"/>
  <c r="H26" i="137"/>
  <c r="H24" i="137"/>
  <c r="H23" i="137"/>
  <c r="L23" i="137" s="1"/>
  <c r="H22" i="137"/>
  <c r="H21" i="137"/>
  <c r="L21" i="137"/>
  <c r="H19" i="137"/>
  <c r="H18" i="137"/>
  <c r="L18" i="137"/>
  <c r="H17" i="137"/>
  <c r="L17" i="137" s="1"/>
  <c r="H16" i="137"/>
  <c r="L16" i="137"/>
  <c r="H14" i="137"/>
  <c r="L14" i="137" s="1"/>
  <c r="H13" i="137"/>
  <c r="H12" i="137"/>
  <c r="J12" i="137"/>
  <c r="H11" i="137"/>
  <c r="L11" i="137" s="1"/>
  <c r="H9" i="137"/>
  <c r="L9" i="137"/>
  <c r="H8" i="137"/>
  <c r="H7" i="137"/>
  <c r="L7" i="137"/>
  <c r="H6" i="137"/>
  <c r="L6" i="137" s="1"/>
  <c r="H35" i="136"/>
  <c r="G35" i="136"/>
  <c r="I35" i="136" s="1"/>
  <c r="H34" i="136"/>
  <c r="I34" i="136" s="1"/>
  <c r="G34" i="136"/>
  <c r="H33" i="136"/>
  <c r="G33" i="136"/>
  <c r="H32" i="136"/>
  <c r="I32" i="136" s="1"/>
  <c r="G32" i="136"/>
  <c r="H30" i="136"/>
  <c r="G30" i="136"/>
  <c r="I30" i="136" s="1"/>
  <c r="H29" i="136"/>
  <c r="I29" i="136" s="1"/>
  <c r="G29" i="136"/>
  <c r="H28" i="136"/>
  <c r="G28" i="136"/>
  <c r="H27" i="136"/>
  <c r="G27" i="136"/>
  <c r="H25" i="136"/>
  <c r="G25" i="136"/>
  <c r="I25" i="136" s="1"/>
  <c r="H24" i="136"/>
  <c r="G24" i="136"/>
  <c r="H23" i="136"/>
  <c r="G23" i="136"/>
  <c r="H22" i="136"/>
  <c r="G22" i="136"/>
  <c r="H20" i="136"/>
  <c r="G20" i="136"/>
  <c r="H19" i="136"/>
  <c r="I19" i="136" s="1"/>
  <c r="G19" i="136"/>
  <c r="H18" i="136"/>
  <c r="G18" i="136"/>
  <c r="I18" i="136" s="1"/>
  <c r="H17" i="136"/>
  <c r="G17" i="136"/>
  <c r="H15" i="136"/>
  <c r="G15" i="136"/>
  <c r="I15" i="136" s="1"/>
  <c r="H14" i="136"/>
  <c r="G14" i="136"/>
  <c r="H13" i="136"/>
  <c r="G13" i="136"/>
  <c r="I13" i="136" s="1"/>
  <c r="H12" i="136"/>
  <c r="I12" i="136" s="1"/>
  <c r="G12" i="136"/>
  <c r="H10" i="136"/>
  <c r="G10" i="136"/>
  <c r="H9" i="136"/>
  <c r="G9" i="136"/>
  <c r="H8" i="136"/>
  <c r="G8" i="136"/>
  <c r="H7" i="136"/>
  <c r="I7" i="136" s="1"/>
  <c r="G7" i="136"/>
  <c r="E43" i="135"/>
  <c r="E42" i="135"/>
  <c r="E41" i="135"/>
  <c r="E40" i="135"/>
  <c r="E38" i="135"/>
  <c r="E37" i="135"/>
  <c r="E36" i="135"/>
  <c r="E35" i="135"/>
  <c r="E33" i="135"/>
  <c r="E32" i="135"/>
  <c r="E31" i="135"/>
  <c r="E30" i="135"/>
  <c r="E28" i="135"/>
  <c r="E27" i="135"/>
  <c r="E26" i="135"/>
  <c r="E25" i="135"/>
  <c r="E23" i="135"/>
  <c r="E22" i="135"/>
  <c r="E21" i="135"/>
  <c r="E20" i="135"/>
  <c r="E18" i="135"/>
  <c r="E17" i="135"/>
  <c r="E13" i="135"/>
  <c r="E12" i="135"/>
  <c r="E11" i="135"/>
  <c r="E10" i="135"/>
  <c r="G14" i="134"/>
  <c r="H14" i="134"/>
  <c r="G15" i="134"/>
  <c r="H15" i="134"/>
  <c r="H37" i="134"/>
  <c r="G37" i="134"/>
  <c r="H36" i="134"/>
  <c r="G36" i="134"/>
  <c r="H35" i="134"/>
  <c r="G35" i="134"/>
  <c r="H34" i="134"/>
  <c r="G34" i="134"/>
  <c r="H32" i="134"/>
  <c r="G32" i="134"/>
  <c r="H31" i="134"/>
  <c r="G31" i="134"/>
  <c r="H30" i="134"/>
  <c r="G30" i="134"/>
  <c r="H29" i="134"/>
  <c r="G29" i="134"/>
  <c r="H27" i="134"/>
  <c r="G27" i="134"/>
  <c r="H26" i="134"/>
  <c r="G26" i="134"/>
  <c r="H25" i="134"/>
  <c r="G25" i="134"/>
  <c r="H24" i="134"/>
  <c r="G24" i="134"/>
  <c r="H22" i="134"/>
  <c r="G22" i="134"/>
  <c r="H21" i="134"/>
  <c r="G21" i="134"/>
  <c r="H20" i="134"/>
  <c r="G20" i="134"/>
  <c r="H19" i="134"/>
  <c r="G19" i="134"/>
  <c r="H17" i="134"/>
  <c r="G17" i="134"/>
  <c r="H16" i="134"/>
  <c r="G16" i="134"/>
  <c r="H12" i="134"/>
  <c r="G12" i="134"/>
  <c r="H11" i="134"/>
  <c r="G11" i="134"/>
  <c r="H10" i="134"/>
  <c r="G10" i="134"/>
  <c r="H9" i="134"/>
  <c r="G9" i="134"/>
  <c r="H34" i="133"/>
  <c r="H33" i="133"/>
  <c r="L33" i="133"/>
  <c r="H32" i="133"/>
  <c r="L32" i="133"/>
  <c r="H31" i="133"/>
  <c r="L31" i="133"/>
  <c r="H29" i="133"/>
  <c r="H28" i="133"/>
  <c r="H27" i="133"/>
  <c r="J27" i="133"/>
  <c r="H26" i="133"/>
  <c r="L26" i="133" s="1"/>
  <c r="H24" i="133"/>
  <c r="L24" i="133"/>
  <c r="H23" i="133"/>
  <c r="L23" i="133" s="1"/>
  <c r="H22" i="133"/>
  <c r="J22" i="133"/>
  <c r="H21" i="133"/>
  <c r="L21" i="133" s="1"/>
  <c r="H19" i="133"/>
  <c r="L19" i="133"/>
  <c r="H18" i="133"/>
  <c r="L18" i="133" s="1"/>
  <c r="H17" i="133"/>
  <c r="J17" i="133"/>
  <c r="H16" i="133"/>
  <c r="L16" i="133" s="1"/>
  <c r="H14" i="133"/>
  <c r="H13" i="133"/>
  <c r="H12" i="133"/>
  <c r="L12" i="133" s="1"/>
  <c r="H11" i="133"/>
  <c r="L11" i="133"/>
  <c r="H9" i="133"/>
  <c r="L9" i="133"/>
  <c r="H8" i="133"/>
  <c r="L8" i="133"/>
  <c r="H7" i="133"/>
  <c r="J7" i="133"/>
  <c r="H6" i="133"/>
  <c r="L6" i="133"/>
  <c r="H35" i="132"/>
  <c r="G35" i="132"/>
  <c r="I35" i="132" s="1"/>
  <c r="H34" i="132"/>
  <c r="G34" i="132"/>
  <c r="H33" i="132"/>
  <c r="G33" i="132"/>
  <c r="I33" i="132" s="1"/>
  <c r="H32" i="132"/>
  <c r="G32" i="132"/>
  <c r="H30" i="132"/>
  <c r="G30" i="132"/>
  <c r="I30" i="132" s="1"/>
  <c r="H29" i="132"/>
  <c r="G29" i="132"/>
  <c r="H28" i="132"/>
  <c r="G28" i="132"/>
  <c r="H27" i="132"/>
  <c r="G27" i="132"/>
  <c r="H25" i="132"/>
  <c r="G25" i="132"/>
  <c r="I25" i="132" s="1"/>
  <c r="H24" i="132"/>
  <c r="G24" i="132"/>
  <c r="H23" i="132"/>
  <c r="G23" i="132"/>
  <c r="I23" i="132" s="1"/>
  <c r="H22" i="132"/>
  <c r="G22" i="132"/>
  <c r="H20" i="132"/>
  <c r="G20" i="132"/>
  <c r="I20" i="132" s="1"/>
  <c r="H19" i="132"/>
  <c r="G19" i="132"/>
  <c r="H18" i="132"/>
  <c r="G18" i="132"/>
  <c r="I18" i="132" s="1"/>
  <c r="H17" i="132"/>
  <c r="G17" i="132"/>
  <c r="H15" i="132"/>
  <c r="G15" i="132"/>
  <c r="I15" i="132" s="1"/>
  <c r="H14" i="132"/>
  <c r="G14" i="132"/>
  <c r="H13" i="132"/>
  <c r="G13" i="132"/>
  <c r="I13" i="132" s="1"/>
  <c r="H12" i="132"/>
  <c r="G12" i="132"/>
  <c r="H10" i="132"/>
  <c r="G10" i="132"/>
  <c r="I10" i="132" s="1"/>
  <c r="H9" i="132"/>
  <c r="G9" i="132"/>
  <c r="H8" i="132"/>
  <c r="G8" i="132"/>
  <c r="I8" i="132" s="1"/>
  <c r="H7" i="132"/>
  <c r="G7" i="132"/>
  <c r="E48" i="130"/>
  <c r="E47" i="130"/>
  <c r="E46" i="130"/>
  <c r="E45" i="130"/>
  <c r="E43" i="130"/>
  <c r="E42" i="130"/>
  <c r="E41" i="130"/>
  <c r="E40" i="130"/>
  <c r="E38" i="130"/>
  <c r="E37" i="130"/>
  <c r="E36" i="130"/>
  <c r="E35" i="130"/>
  <c r="E33" i="130"/>
  <c r="E32" i="130"/>
  <c r="E31" i="130"/>
  <c r="E30" i="130"/>
  <c r="E28" i="130"/>
  <c r="E27" i="130"/>
  <c r="E26" i="130"/>
  <c r="E25" i="130"/>
  <c r="E23" i="130"/>
  <c r="E22" i="130"/>
  <c r="E21" i="130"/>
  <c r="E20" i="130"/>
  <c r="K18" i="130"/>
  <c r="E18" i="130"/>
  <c r="K17" i="130"/>
  <c r="E17" i="130"/>
  <c r="K16" i="130"/>
  <c r="E16" i="130"/>
  <c r="K15" i="130"/>
  <c r="E15" i="130"/>
  <c r="K13" i="130"/>
  <c r="E13" i="130"/>
  <c r="K12" i="130"/>
  <c r="E12" i="130"/>
  <c r="K11" i="130"/>
  <c r="E11" i="130"/>
  <c r="K10" i="130"/>
  <c r="E10" i="130"/>
  <c r="E48" i="128"/>
  <c r="E47" i="128"/>
  <c r="E46" i="128"/>
  <c r="E45" i="128"/>
  <c r="E43" i="128"/>
  <c r="E42" i="128"/>
  <c r="E41" i="128"/>
  <c r="E40" i="128"/>
  <c r="E38" i="128"/>
  <c r="E37" i="128"/>
  <c r="E36" i="128"/>
  <c r="E35" i="128"/>
  <c r="E33" i="128"/>
  <c r="E32" i="128"/>
  <c r="E31" i="128"/>
  <c r="E30" i="128"/>
  <c r="E28" i="128"/>
  <c r="E27" i="128"/>
  <c r="E26" i="128"/>
  <c r="E25" i="128"/>
  <c r="K23" i="128"/>
  <c r="E23" i="128"/>
  <c r="K22" i="128"/>
  <c r="E22" i="128"/>
  <c r="K21" i="128"/>
  <c r="E21" i="128"/>
  <c r="K20" i="128"/>
  <c r="E20" i="128"/>
  <c r="K18" i="128"/>
  <c r="E18" i="128"/>
  <c r="K17" i="128"/>
  <c r="E17" i="128"/>
  <c r="K16" i="128"/>
  <c r="E16" i="128"/>
  <c r="K15" i="128"/>
  <c r="E15" i="128"/>
  <c r="K13" i="128"/>
  <c r="E13" i="128"/>
  <c r="K12" i="128"/>
  <c r="E12" i="128"/>
  <c r="K11" i="128"/>
  <c r="E11" i="128"/>
  <c r="K10" i="128"/>
  <c r="E10" i="128"/>
  <c r="H36" i="127"/>
  <c r="G36" i="127"/>
  <c r="H35" i="127"/>
  <c r="G35" i="127"/>
  <c r="H34" i="127"/>
  <c r="G34" i="127"/>
  <c r="H33" i="127"/>
  <c r="G33" i="127"/>
  <c r="H31" i="127"/>
  <c r="G31" i="127"/>
  <c r="H30" i="127"/>
  <c r="G30" i="127"/>
  <c r="H29" i="127"/>
  <c r="G29" i="127"/>
  <c r="H28" i="127"/>
  <c r="G28" i="127"/>
  <c r="H26" i="127"/>
  <c r="G26" i="127"/>
  <c r="H25" i="127"/>
  <c r="G25" i="127"/>
  <c r="H24" i="127"/>
  <c r="G24" i="127"/>
  <c r="H23" i="127"/>
  <c r="G23" i="127"/>
  <c r="H21" i="127"/>
  <c r="G21" i="127"/>
  <c r="H20" i="127"/>
  <c r="G20" i="127"/>
  <c r="H19" i="127"/>
  <c r="G19" i="127"/>
  <c r="H18" i="127"/>
  <c r="G18" i="127"/>
  <c r="H16" i="127"/>
  <c r="G16" i="127"/>
  <c r="H15" i="127"/>
  <c r="G15" i="127"/>
  <c r="H14" i="127"/>
  <c r="G14" i="127"/>
  <c r="H13" i="127"/>
  <c r="G13" i="127"/>
  <c r="H11" i="127"/>
  <c r="G11" i="127"/>
  <c r="H10" i="127"/>
  <c r="G10" i="127"/>
  <c r="H9" i="127"/>
  <c r="G9" i="127"/>
  <c r="H8" i="127"/>
  <c r="G8" i="127"/>
  <c r="G36" i="126"/>
  <c r="G35" i="126"/>
  <c r="G34" i="126"/>
  <c r="G33" i="126"/>
  <c r="G31" i="126"/>
  <c r="G30" i="126"/>
  <c r="G29" i="126"/>
  <c r="G28" i="126"/>
  <c r="G26" i="126"/>
  <c r="G25" i="126"/>
  <c r="G24" i="126"/>
  <c r="G23" i="126"/>
  <c r="G21" i="126"/>
  <c r="G20" i="126"/>
  <c r="G19" i="126"/>
  <c r="G18" i="126"/>
  <c r="G16" i="126"/>
  <c r="G15" i="126"/>
  <c r="G14" i="126"/>
  <c r="G13" i="126"/>
  <c r="G11" i="126"/>
  <c r="G10" i="126"/>
  <c r="G9" i="126"/>
  <c r="G8" i="126"/>
  <c r="H47" i="125"/>
  <c r="G47" i="125"/>
  <c r="H46" i="125"/>
  <c r="G46" i="125"/>
  <c r="H45" i="125"/>
  <c r="G45" i="125"/>
  <c r="H44" i="125"/>
  <c r="G44" i="125"/>
  <c r="H42" i="125"/>
  <c r="G42" i="125"/>
  <c r="H41" i="125"/>
  <c r="G41" i="125"/>
  <c r="H40" i="125"/>
  <c r="G40" i="125"/>
  <c r="H39" i="125"/>
  <c r="G39" i="125"/>
  <c r="H37" i="125"/>
  <c r="G37" i="125"/>
  <c r="H36" i="125"/>
  <c r="G36" i="125"/>
  <c r="H35" i="125"/>
  <c r="G35" i="125"/>
  <c r="H34" i="125"/>
  <c r="G34" i="125"/>
  <c r="H32" i="125"/>
  <c r="G32" i="125"/>
  <c r="H31" i="125"/>
  <c r="G31" i="125"/>
  <c r="H30" i="125"/>
  <c r="G30" i="125"/>
  <c r="H29" i="125"/>
  <c r="G29" i="125"/>
  <c r="H27" i="125"/>
  <c r="G27" i="125"/>
  <c r="H26" i="125"/>
  <c r="G26" i="125"/>
  <c r="H25" i="125"/>
  <c r="G25" i="125"/>
  <c r="H24" i="125"/>
  <c r="G24" i="125"/>
  <c r="H22" i="125"/>
  <c r="G22" i="125"/>
  <c r="H21" i="125"/>
  <c r="G21" i="125"/>
  <c r="H20" i="125"/>
  <c r="G20" i="125"/>
  <c r="H19" i="125"/>
  <c r="G19" i="125"/>
  <c r="H17" i="125"/>
  <c r="G17" i="125"/>
  <c r="H16" i="125"/>
  <c r="G16" i="125"/>
  <c r="H15" i="125"/>
  <c r="G15" i="125"/>
  <c r="H14" i="125"/>
  <c r="G14" i="125"/>
  <c r="H12" i="125"/>
  <c r="G12" i="125"/>
  <c r="H11" i="125"/>
  <c r="G11" i="125"/>
  <c r="H10" i="125"/>
  <c r="G10" i="125"/>
  <c r="H9" i="125"/>
  <c r="G9" i="125"/>
  <c r="H34" i="124"/>
  <c r="L34" i="124" s="1"/>
  <c r="H33" i="124"/>
  <c r="L33" i="124" s="1"/>
  <c r="H32" i="124"/>
  <c r="J32" i="124"/>
  <c r="H31" i="124"/>
  <c r="L31" i="124" s="1"/>
  <c r="H29" i="124"/>
  <c r="L29" i="124"/>
  <c r="H28" i="124"/>
  <c r="L28" i="124" s="1"/>
  <c r="H27" i="124"/>
  <c r="H26" i="124"/>
  <c r="J26" i="124" s="1"/>
  <c r="H24" i="124"/>
  <c r="H23" i="124"/>
  <c r="L23" i="124"/>
  <c r="H22" i="124"/>
  <c r="L22" i="124" s="1"/>
  <c r="H21" i="124"/>
  <c r="J21" i="124"/>
  <c r="H19" i="124"/>
  <c r="L19" i="124" s="1"/>
  <c r="H18" i="124"/>
  <c r="H17" i="124"/>
  <c r="L17" i="124"/>
  <c r="H16" i="124"/>
  <c r="J16" i="124" s="1"/>
  <c r="H14" i="124"/>
  <c r="L14" i="124"/>
  <c r="H13" i="124"/>
  <c r="L13" i="124" s="1"/>
  <c r="H12" i="124"/>
  <c r="J12" i="124" s="1"/>
  <c r="H11" i="124"/>
  <c r="L11" i="124" s="1"/>
  <c r="H9" i="124"/>
  <c r="J9" i="124" s="1"/>
  <c r="L9" i="124"/>
  <c r="H8" i="124"/>
  <c r="L8" i="124" s="1"/>
  <c r="H7" i="124"/>
  <c r="J7" i="124" s="1"/>
  <c r="L7" i="124"/>
  <c r="H6" i="124"/>
  <c r="L6" i="124" s="1"/>
  <c r="H35" i="123"/>
  <c r="G35" i="123"/>
  <c r="H34" i="123"/>
  <c r="G34" i="123"/>
  <c r="H33" i="123"/>
  <c r="G33" i="123"/>
  <c r="I33" i="123" s="1"/>
  <c r="H32" i="123"/>
  <c r="G32" i="123"/>
  <c r="H30" i="123"/>
  <c r="G30" i="123"/>
  <c r="I30" i="123" s="1"/>
  <c r="H29" i="123"/>
  <c r="G29" i="123"/>
  <c r="H28" i="123"/>
  <c r="G28" i="123"/>
  <c r="I28" i="123" s="1"/>
  <c r="H27" i="123"/>
  <c r="G27" i="123"/>
  <c r="H25" i="123"/>
  <c r="G25" i="123"/>
  <c r="H24" i="123"/>
  <c r="G24" i="123"/>
  <c r="H23" i="123"/>
  <c r="G23" i="123"/>
  <c r="H22" i="123"/>
  <c r="G22" i="123"/>
  <c r="H20" i="123"/>
  <c r="G20" i="123"/>
  <c r="H19" i="123"/>
  <c r="G19" i="123"/>
  <c r="H18" i="123"/>
  <c r="G18" i="123"/>
  <c r="H17" i="123"/>
  <c r="G17" i="123"/>
  <c r="H15" i="123"/>
  <c r="G15" i="123"/>
  <c r="I15" i="123" s="1"/>
  <c r="H14" i="123"/>
  <c r="G14" i="123"/>
  <c r="H13" i="123"/>
  <c r="G13" i="123"/>
  <c r="H12" i="123"/>
  <c r="G12" i="123"/>
  <c r="H10" i="123"/>
  <c r="G10" i="123"/>
  <c r="H9" i="123"/>
  <c r="G9" i="123"/>
  <c r="H8" i="123"/>
  <c r="G8" i="123"/>
  <c r="I8" i="123" s="1"/>
  <c r="H7" i="123"/>
  <c r="G7" i="123"/>
  <c r="K18" i="106"/>
  <c r="K17" i="106"/>
  <c r="K16" i="106"/>
  <c r="K15" i="106"/>
  <c r="I29" i="122"/>
  <c r="I28" i="122"/>
  <c r="I27" i="122"/>
  <c r="I26" i="122"/>
  <c r="I24" i="122"/>
  <c r="I23" i="122"/>
  <c r="I22" i="122"/>
  <c r="I21" i="122"/>
  <c r="I19" i="122"/>
  <c r="I18" i="122"/>
  <c r="I17" i="122"/>
  <c r="I16" i="122"/>
  <c r="I14" i="122"/>
  <c r="I13" i="122"/>
  <c r="I12" i="122"/>
  <c r="I11" i="122"/>
  <c r="I9" i="122"/>
  <c r="I8" i="122"/>
  <c r="I7" i="122"/>
  <c r="I6" i="122"/>
  <c r="H36" i="105"/>
  <c r="G36" i="105"/>
  <c r="H35" i="105"/>
  <c r="G35" i="105"/>
  <c r="H34" i="105"/>
  <c r="G34" i="105"/>
  <c r="H33" i="105"/>
  <c r="G33" i="105"/>
  <c r="G36" i="29"/>
  <c r="G35" i="29"/>
  <c r="G34" i="29"/>
  <c r="G33" i="29"/>
  <c r="H45" i="28"/>
  <c r="G45" i="28"/>
  <c r="H44" i="28"/>
  <c r="G44" i="28"/>
  <c r="H43" i="28"/>
  <c r="G43" i="28"/>
  <c r="H42" i="28"/>
  <c r="G42" i="28"/>
  <c r="H40" i="28"/>
  <c r="G40" i="28"/>
  <c r="H39" i="28"/>
  <c r="G39" i="28"/>
  <c r="H38" i="28"/>
  <c r="G38" i="28"/>
  <c r="H37" i="28"/>
  <c r="G37" i="28"/>
  <c r="I29" i="8"/>
  <c r="I28" i="8"/>
  <c r="I27" i="8"/>
  <c r="I26" i="8"/>
  <c r="H31" i="105"/>
  <c r="G31" i="105"/>
  <c r="H30" i="105"/>
  <c r="G30" i="105"/>
  <c r="H29" i="105"/>
  <c r="G29" i="105"/>
  <c r="H28" i="105"/>
  <c r="G28" i="105"/>
  <c r="G31" i="29"/>
  <c r="G30" i="29"/>
  <c r="G29" i="29"/>
  <c r="G28" i="29"/>
  <c r="H47" i="116"/>
  <c r="G47" i="116"/>
  <c r="H46" i="116"/>
  <c r="G46" i="116"/>
  <c r="H45" i="116"/>
  <c r="G45" i="116"/>
  <c r="H44" i="116"/>
  <c r="G44" i="116"/>
  <c r="H34" i="119"/>
  <c r="H33" i="119"/>
  <c r="H32" i="119"/>
  <c r="L32" i="119"/>
  <c r="H31" i="119"/>
  <c r="L31" i="119" s="1"/>
  <c r="H29" i="119"/>
  <c r="L29" i="119"/>
  <c r="H28" i="119"/>
  <c r="J28" i="119" s="1"/>
  <c r="H27" i="119"/>
  <c r="L27" i="119"/>
  <c r="H26" i="119"/>
  <c r="H24" i="119"/>
  <c r="L24" i="119"/>
  <c r="H23" i="119"/>
  <c r="L23" i="119" s="1"/>
  <c r="H22" i="119"/>
  <c r="L22" i="119"/>
  <c r="H21" i="119"/>
  <c r="L21" i="119" s="1"/>
  <c r="H19" i="119"/>
  <c r="L19" i="119"/>
  <c r="H18" i="119"/>
  <c r="L18" i="119" s="1"/>
  <c r="H17" i="119"/>
  <c r="L17" i="119"/>
  <c r="H16" i="119"/>
  <c r="H14" i="119"/>
  <c r="L14" i="119" s="1"/>
  <c r="H13" i="119"/>
  <c r="L13" i="119"/>
  <c r="H12" i="119"/>
  <c r="H11" i="119"/>
  <c r="J11" i="119"/>
  <c r="H9" i="119"/>
  <c r="L9" i="119" s="1"/>
  <c r="H8" i="119"/>
  <c r="L8" i="119"/>
  <c r="H7" i="119"/>
  <c r="H6" i="119"/>
  <c r="J6" i="119"/>
  <c r="H35" i="118"/>
  <c r="G35" i="118"/>
  <c r="H34" i="118"/>
  <c r="G34" i="118"/>
  <c r="H33" i="118"/>
  <c r="G33" i="118"/>
  <c r="H32" i="118"/>
  <c r="G32" i="118"/>
  <c r="I32" i="118" s="1"/>
  <c r="H30" i="118"/>
  <c r="G30" i="118"/>
  <c r="H29" i="118"/>
  <c r="G29" i="118"/>
  <c r="H28" i="118"/>
  <c r="G28" i="118"/>
  <c r="H27" i="118"/>
  <c r="G27" i="118"/>
  <c r="H25" i="118"/>
  <c r="G25" i="118"/>
  <c r="I25" i="118"/>
  <c r="H24" i="118"/>
  <c r="G24" i="118"/>
  <c r="H23" i="118"/>
  <c r="G23" i="118"/>
  <c r="H22" i="118"/>
  <c r="G22" i="118"/>
  <c r="H20" i="118"/>
  <c r="G20" i="118"/>
  <c r="I20" i="118"/>
  <c r="H19" i="118"/>
  <c r="G19" i="118"/>
  <c r="H18" i="118"/>
  <c r="G18" i="118"/>
  <c r="I18" i="118" s="1"/>
  <c r="H17" i="118"/>
  <c r="G17" i="118"/>
  <c r="H15" i="118"/>
  <c r="G15" i="118"/>
  <c r="I15" i="118" s="1"/>
  <c r="H14" i="118"/>
  <c r="G14" i="118"/>
  <c r="I14" i="118" s="1"/>
  <c r="H13" i="118"/>
  <c r="G13" i="118"/>
  <c r="I13" i="118" s="1"/>
  <c r="H12" i="118"/>
  <c r="G12" i="118"/>
  <c r="H10" i="118"/>
  <c r="G10" i="118"/>
  <c r="I10" i="118"/>
  <c r="H9" i="118"/>
  <c r="G9" i="118"/>
  <c r="H8" i="118"/>
  <c r="G8" i="118"/>
  <c r="I8" i="118" s="1"/>
  <c r="H7" i="118"/>
  <c r="G7" i="118"/>
  <c r="E48" i="117"/>
  <c r="E47" i="117"/>
  <c r="E46" i="117"/>
  <c r="E45" i="117"/>
  <c r="E43" i="117"/>
  <c r="E42" i="117"/>
  <c r="E41" i="117"/>
  <c r="E40" i="117"/>
  <c r="E38" i="117"/>
  <c r="E37" i="117"/>
  <c r="E36" i="117"/>
  <c r="E35" i="117"/>
  <c r="E33" i="117"/>
  <c r="E32" i="117"/>
  <c r="E31" i="117"/>
  <c r="E30" i="117"/>
  <c r="E28" i="117"/>
  <c r="E27" i="117"/>
  <c r="E26" i="117"/>
  <c r="E25" i="117"/>
  <c r="E23" i="117"/>
  <c r="E22" i="117"/>
  <c r="E21" i="117"/>
  <c r="E20" i="117"/>
  <c r="K18" i="117"/>
  <c r="E18" i="117"/>
  <c r="K17" i="117"/>
  <c r="E17" i="117"/>
  <c r="K16" i="117"/>
  <c r="E16" i="117"/>
  <c r="K15" i="117"/>
  <c r="E15" i="117"/>
  <c r="K13" i="117"/>
  <c r="E13" i="117"/>
  <c r="K12" i="117"/>
  <c r="E12" i="117"/>
  <c r="K11" i="117"/>
  <c r="E11" i="117"/>
  <c r="K10" i="117"/>
  <c r="E10" i="117"/>
  <c r="I24" i="8"/>
  <c r="I23" i="8"/>
  <c r="I22" i="8"/>
  <c r="I21" i="8"/>
  <c r="H26" i="105"/>
  <c r="G26" i="105"/>
  <c r="H25" i="105"/>
  <c r="G25" i="105"/>
  <c r="H24" i="105"/>
  <c r="G24" i="105"/>
  <c r="H23" i="105"/>
  <c r="G23" i="105"/>
  <c r="G26" i="29"/>
  <c r="G25" i="29"/>
  <c r="G24" i="29"/>
  <c r="G23" i="29"/>
  <c r="H22" i="116"/>
  <c r="G22" i="116"/>
  <c r="H21" i="116"/>
  <c r="G21" i="116"/>
  <c r="H20" i="116"/>
  <c r="G20" i="116"/>
  <c r="H19" i="116"/>
  <c r="G19" i="116"/>
  <c r="H17" i="116"/>
  <c r="G17" i="116"/>
  <c r="H16" i="116"/>
  <c r="G16" i="116"/>
  <c r="H15" i="116"/>
  <c r="G15" i="116"/>
  <c r="H14" i="116"/>
  <c r="G14" i="116"/>
  <c r="H12" i="116"/>
  <c r="G12" i="116"/>
  <c r="H11" i="116"/>
  <c r="G11" i="116"/>
  <c r="H10" i="116"/>
  <c r="G10" i="116"/>
  <c r="H9" i="116"/>
  <c r="G9" i="116"/>
  <c r="H42" i="116"/>
  <c r="G42" i="116"/>
  <c r="H41" i="116"/>
  <c r="G41" i="116"/>
  <c r="H40" i="116"/>
  <c r="G40" i="116"/>
  <c r="H39" i="116"/>
  <c r="G39" i="116"/>
  <c r="H37" i="116"/>
  <c r="G37" i="116"/>
  <c r="H36" i="116"/>
  <c r="G36" i="116"/>
  <c r="H35" i="116"/>
  <c r="G35" i="116"/>
  <c r="H34" i="116"/>
  <c r="G34" i="116"/>
  <c r="H32" i="116"/>
  <c r="G32" i="116"/>
  <c r="H31" i="116"/>
  <c r="G31" i="116"/>
  <c r="H30" i="116"/>
  <c r="G30" i="116"/>
  <c r="H29" i="116"/>
  <c r="G29" i="116"/>
  <c r="H27" i="116"/>
  <c r="G27" i="116"/>
  <c r="H26" i="116"/>
  <c r="G26" i="116"/>
  <c r="H25" i="116"/>
  <c r="G25" i="116"/>
  <c r="H24" i="116"/>
  <c r="G24" i="116"/>
  <c r="H35" i="112"/>
  <c r="G35" i="112"/>
  <c r="I35" i="112" s="1"/>
  <c r="H34" i="112"/>
  <c r="I34" i="112" s="1"/>
  <c r="G34" i="112"/>
  <c r="H33" i="112"/>
  <c r="G33" i="112"/>
  <c r="I33" i="112" s="1"/>
  <c r="H32" i="112"/>
  <c r="G32" i="112"/>
  <c r="H30" i="112"/>
  <c r="G30" i="112"/>
  <c r="I30" i="112" s="1"/>
  <c r="H29" i="112"/>
  <c r="G29" i="112"/>
  <c r="I29" i="112"/>
  <c r="H28" i="112"/>
  <c r="I28" i="112" s="1"/>
  <c r="G28" i="112"/>
  <c r="H27" i="112"/>
  <c r="G27" i="112"/>
  <c r="I27" i="112"/>
  <c r="H25" i="112"/>
  <c r="G25" i="112"/>
  <c r="H24" i="112"/>
  <c r="G24" i="112"/>
  <c r="I24" i="112" s="1"/>
  <c r="H23" i="112"/>
  <c r="G23" i="112"/>
  <c r="I23" i="112" s="1"/>
  <c r="H22" i="112"/>
  <c r="I22" i="112" s="1"/>
  <c r="G22" i="112"/>
  <c r="H20" i="112"/>
  <c r="G20" i="112"/>
  <c r="I20" i="112" s="1"/>
  <c r="H19" i="112"/>
  <c r="I19" i="112" s="1"/>
  <c r="G19" i="112"/>
  <c r="H18" i="112"/>
  <c r="G18" i="112"/>
  <c r="H17" i="112"/>
  <c r="G17" i="112"/>
  <c r="K28" i="115"/>
  <c r="K27" i="115"/>
  <c r="K26" i="115"/>
  <c r="K25" i="115"/>
  <c r="E43" i="115"/>
  <c r="E42" i="115"/>
  <c r="E41" i="115"/>
  <c r="E40" i="115"/>
  <c r="E38" i="115"/>
  <c r="E37" i="115"/>
  <c r="E36" i="115"/>
  <c r="E35" i="115"/>
  <c r="E33" i="115"/>
  <c r="E32" i="115"/>
  <c r="E31" i="115"/>
  <c r="E30" i="115"/>
  <c r="E28" i="115"/>
  <c r="E27" i="115"/>
  <c r="E26" i="115"/>
  <c r="E25" i="115"/>
  <c r="K23" i="115"/>
  <c r="E23" i="115"/>
  <c r="K22" i="115"/>
  <c r="E22" i="115"/>
  <c r="K21" i="115"/>
  <c r="E21" i="115"/>
  <c r="K20" i="115"/>
  <c r="E20" i="115"/>
  <c r="K18" i="115"/>
  <c r="E18" i="115"/>
  <c r="K17" i="115"/>
  <c r="E17" i="115"/>
  <c r="K16" i="115"/>
  <c r="E16" i="115"/>
  <c r="K15" i="115"/>
  <c r="E15" i="115"/>
  <c r="K13" i="115"/>
  <c r="E13" i="115"/>
  <c r="K12" i="115"/>
  <c r="E12" i="115"/>
  <c r="K11" i="115"/>
  <c r="E11" i="115"/>
  <c r="K10" i="115"/>
  <c r="E10" i="115"/>
  <c r="I19" i="8"/>
  <c r="I18" i="8"/>
  <c r="I17" i="8"/>
  <c r="I16" i="8"/>
  <c r="H21" i="105"/>
  <c r="G21" i="105"/>
  <c r="H20" i="105"/>
  <c r="G20" i="105"/>
  <c r="H19" i="105"/>
  <c r="G19" i="105"/>
  <c r="H18" i="105"/>
  <c r="G18" i="105"/>
  <c r="G21" i="29"/>
  <c r="G20" i="29"/>
  <c r="G19" i="29"/>
  <c r="G18" i="29"/>
  <c r="G9" i="110"/>
  <c r="H9" i="110"/>
  <c r="G10" i="110"/>
  <c r="H10" i="110"/>
  <c r="H27" i="110"/>
  <c r="G27" i="110"/>
  <c r="H26" i="110"/>
  <c r="G26" i="110"/>
  <c r="H25" i="110"/>
  <c r="G25" i="110"/>
  <c r="H24" i="110"/>
  <c r="G24" i="110"/>
  <c r="H22" i="110"/>
  <c r="G22" i="110"/>
  <c r="H21" i="110"/>
  <c r="G21" i="110"/>
  <c r="H20" i="110"/>
  <c r="G20" i="110"/>
  <c r="H19" i="110"/>
  <c r="G19" i="110"/>
  <c r="H34" i="113"/>
  <c r="L34" i="113" s="1"/>
  <c r="H33" i="113"/>
  <c r="L33" i="113" s="1"/>
  <c r="H32" i="113"/>
  <c r="H31" i="113"/>
  <c r="L31" i="113" s="1"/>
  <c r="H29" i="113"/>
  <c r="J29" i="113"/>
  <c r="H28" i="113"/>
  <c r="L28" i="113" s="1"/>
  <c r="H27" i="113"/>
  <c r="H26" i="113"/>
  <c r="L26" i="113"/>
  <c r="H24" i="113"/>
  <c r="H23" i="113"/>
  <c r="J23" i="113"/>
  <c r="H22" i="113"/>
  <c r="L22" i="113" s="1"/>
  <c r="H21" i="113"/>
  <c r="H19" i="113"/>
  <c r="H18" i="113"/>
  <c r="L18" i="113"/>
  <c r="H17" i="113"/>
  <c r="J17" i="113"/>
  <c r="H16" i="113"/>
  <c r="L16" i="113"/>
  <c r="H14" i="113"/>
  <c r="H13" i="113"/>
  <c r="L13" i="113"/>
  <c r="H12" i="113"/>
  <c r="L12" i="113" s="1"/>
  <c r="H11" i="113"/>
  <c r="L11" i="113"/>
  <c r="H9" i="113"/>
  <c r="L9" i="113" s="1"/>
  <c r="H8" i="113"/>
  <c r="L8" i="113" s="1"/>
  <c r="H7" i="113"/>
  <c r="H6" i="113"/>
  <c r="L6" i="113"/>
  <c r="H15" i="112"/>
  <c r="G15" i="112"/>
  <c r="H14" i="112"/>
  <c r="G14" i="112"/>
  <c r="I14" i="112" s="1"/>
  <c r="H13" i="112"/>
  <c r="G13" i="112"/>
  <c r="I13" i="112" s="1"/>
  <c r="H12" i="112"/>
  <c r="I12" i="112" s="1"/>
  <c r="G12" i="112"/>
  <c r="H10" i="112"/>
  <c r="G10" i="112"/>
  <c r="H9" i="112"/>
  <c r="G9" i="112"/>
  <c r="I9" i="112"/>
  <c r="H8" i="112"/>
  <c r="I8" i="112" s="1"/>
  <c r="G8" i="112"/>
  <c r="H7" i="112"/>
  <c r="G7" i="112"/>
  <c r="I7" i="112" s="1"/>
  <c r="K23" i="111"/>
  <c r="K22" i="111"/>
  <c r="K21" i="111"/>
  <c r="K20" i="111"/>
  <c r="K18" i="111"/>
  <c r="K17" i="111"/>
  <c r="K16" i="111"/>
  <c r="K15" i="111"/>
  <c r="E48" i="111"/>
  <c r="E47" i="111"/>
  <c r="E46" i="111"/>
  <c r="E45" i="111"/>
  <c r="E43" i="111"/>
  <c r="E42" i="111"/>
  <c r="E41" i="111"/>
  <c r="E40" i="111"/>
  <c r="E38" i="111"/>
  <c r="E37" i="111"/>
  <c r="E36" i="111"/>
  <c r="E35" i="111"/>
  <c r="E33" i="111"/>
  <c r="E32" i="111"/>
  <c r="E31" i="111"/>
  <c r="E30" i="111"/>
  <c r="E28" i="111"/>
  <c r="E27" i="111"/>
  <c r="E26" i="111"/>
  <c r="E25" i="111"/>
  <c r="E23" i="111"/>
  <c r="E22" i="111"/>
  <c r="E21" i="111"/>
  <c r="E20" i="111"/>
  <c r="E18" i="111"/>
  <c r="E17" i="111"/>
  <c r="E16" i="111"/>
  <c r="E15" i="111"/>
  <c r="K13" i="111"/>
  <c r="E13" i="111"/>
  <c r="K12" i="111"/>
  <c r="E12" i="111"/>
  <c r="K11" i="111"/>
  <c r="E11" i="111"/>
  <c r="K10" i="111"/>
  <c r="E10" i="111"/>
  <c r="H17" i="110"/>
  <c r="G17" i="110"/>
  <c r="H16" i="110"/>
  <c r="G16" i="110"/>
  <c r="H15" i="110"/>
  <c r="G15" i="110"/>
  <c r="H14" i="110"/>
  <c r="G14" i="110"/>
  <c r="H12" i="110"/>
  <c r="G12" i="110"/>
  <c r="H11" i="110"/>
  <c r="G11" i="110"/>
  <c r="H14" i="108"/>
  <c r="G14" i="108"/>
  <c r="H13" i="108"/>
  <c r="G13" i="108"/>
  <c r="H12" i="108"/>
  <c r="G12" i="108"/>
  <c r="H11" i="108"/>
  <c r="G11" i="108"/>
  <c r="H9" i="108"/>
  <c r="G9" i="108"/>
  <c r="I9" i="108" s="1"/>
  <c r="H8" i="108"/>
  <c r="G8" i="108"/>
  <c r="I8" i="108"/>
  <c r="H7" i="108"/>
  <c r="I7" i="108" s="1"/>
  <c r="G7" i="108"/>
  <c r="H6" i="108"/>
  <c r="G6" i="108"/>
  <c r="I6" i="108"/>
  <c r="G13" i="29"/>
  <c r="G14" i="29"/>
  <c r="E48" i="106"/>
  <c r="E47" i="106"/>
  <c r="E46" i="106"/>
  <c r="E45" i="106"/>
  <c r="E43" i="106"/>
  <c r="E42" i="106"/>
  <c r="E41" i="106"/>
  <c r="E40" i="106"/>
  <c r="E38" i="106"/>
  <c r="E37" i="106"/>
  <c r="E36" i="106"/>
  <c r="E35" i="106"/>
  <c r="E33" i="106"/>
  <c r="E32" i="106"/>
  <c r="E31" i="106"/>
  <c r="E30" i="106"/>
  <c r="E28" i="106"/>
  <c r="E27" i="106"/>
  <c r="E26" i="106"/>
  <c r="E25" i="106"/>
  <c r="E23" i="106"/>
  <c r="E22" i="106"/>
  <c r="E21" i="106"/>
  <c r="E20" i="106"/>
  <c r="E18" i="106"/>
  <c r="E17" i="106"/>
  <c r="E16" i="106"/>
  <c r="E15" i="106"/>
  <c r="K13" i="106"/>
  <c r="E13" i="106"/>
  <c r="K12" i="106"/>
  <c r="E12" i="106"/>
  <c r="K11" i="106"/>
  <c r="E11" i="106"/>
  <c r="K10" i="106"/>
  <c r="E10" i="106"/>
  <c r="G8" i="105"/>
  <c r="G9" i="105"/>
  <c r="G10" i="105"/>
  <c r="G9" i="29"/>
  <c r="G8" i="29"/>
  <c r="G16" i="29"/>
  <c r="G11" i="29"/>
  <c r="I14" i="8"/>
  <c r="I13" i="8"/>
  <c r="I12" i="8"/>
  <c r="I11" i="8"/>
  <c r="H8" i="105"/>
  <c r="H9" i="105"/>
  <c r="H10" i="105"/>
  <c r="G11" i="105"/>
  <c r="H11" i="105"/>
  <c r="G13" i="105"/>
  <c r="H13" i="105"/>
  <c r="G14" i="105"/>
  <c r="H14" i="105"/>
  <c r="G15" i="105"/>
  <c r="H15" i="105"/>
  <c r="G16" i="105"/>
  <c r="H16" i="105"/>
  <c r="G15" i="29"/>
  <c r="H35" i="28"/>
  <c r="G35" i="28"/>
  <c r="H34" i="28"/>
  <c r="G34" i="28"/>
  <c r="H33" i="28"/>
  <c r="G33" i="28"/>
  <c r="H32" i="28"/>
  <c r="G32" i="28"/>
  <c r="H34" i="30"/>
  <c r="L34" i="30" s="1"/>
  <c r="H33" i="30"/>
  <c r="L33" i="30"/>
  <c r="H32" i="30"/>
  <c r="H31" i="30"/>
  <c r="J31" i="30"/>
  <c r="G35" i="26"/>
  <c r="H35" i="26"/>
  <c r="G34" i="26"/>
  <c r="H34" i="26"/>
  <c r="I34" i="26" s="1"/>
  <c r="G33" i="26"/>
  <c r="I33" i="26" s="1"/>
  <c r="H33" i="26"/>
  <c r="G32" i="26"/>
  <c r="H32" i="26"/>
  <c r="H30" i="28"/>
  <c r="G30" i="28"/>
  <c r="H29" i="28"/>
  <c r="G29" i="28"/>
  <c r="H28" i="28"/>
  <c r="G28" i="28"/>
  <c r="H27" i="28"/>
  <c r="G27" i="28"/>
  <c r="H26" i="30"/>
  <c r="L26" i="30" s="1"/>
  <c r="H27" i="30"/>
  <c r="H28" i="30"/>
  <c r="L28" i="30"/>
  <c r="H29" i="30"/>
  <c r="G30" i="26"/>
  <c r="H30" i="26"/>
  <c r="I30" i="26" s="1"/>
  <c r="G29" i="26"/>
  <c r="H29" i="26"/>
  <c r="I29" i="26"/>
  <c r="G28" i="26"/>
  <c r="I28" i="26" s="1"/>
  <c r="H28" i="26"/>
  <c r="G27" i="26"/>
  <c r="H27" i="26"/>
  <c r="H25" i="28"/>
  <c r="G25" i="28"/>
  <c r="H24" i="28"/>
  <c r="G24" i="28"/>
  <c r="H23" i="28"/>
  <c r="G23" i="28"/>
  <c r="H22" i="28"/>
  <c r="G22" i="28"/>
  <c r="H24" i="30"/>
  <c r="L24" i="30" s="1"/>
  <c r="H23" i="30"/>
  <c r="L23" i="30"/>
  <c r="H22" i="30"/>
  <c r="L22" i="30" s="1"/>
  <c r="H21" i="30"/>
  <c r="L21" i="30"/>
  <c r="G25" i="26"/>
  <c r="I25" i="26" s="1"/>
  <c r="H25" i="26"/>
  <c r="G24" i="26"/>
  <c r="H24" i="26"/>
  <c r="G23" i="26"/>
  <c r="H23" i="26"/>
  <c r="I23" i="26"/>
  <c r="G22" i="26"/>
  <c r="H22" i="26"/>
  <c r="I9" i="8"/>
  <c r="H20" i="28"/>
  <c r="G20" i="28"/>
  <c r="H19" i="28"/>
  <c r="G19" i="28"/>
  <c r="H18" i="28"/>
  <c r="G18" i="28"/>
  <c r="H17" i="28"/>
  <c r="G17" i="28"/>
  <c r="H15" i="28"/>
  <c r="G15" i="28"/>
  <c r="H14" i="28"/>
  <c r="G14" i="28"/>
  <c r="H13" i="28"/>
  <c r="G13" i="28"/>
  <c r="H12" i="28"/>
  <c r="G12" i="28"/>
  <c r="H10" i="28"/>
  <c r="G10" i="28"/>
  <c r="H19" i="30"/>
  <c r="L19" i="30"/>
  <c r="H18" i="30"/>
  <c r="L18" i="30" s="1"/>
  <c r="H17" i="30"/>
  <c r="L17" i="30"/>
  <c r="H16" i="30"/>
  <c r="L16" i="30" s="1"/>
  <c r="H14" i="30"/>
  <c r="L14" i="30"/>
  <c r="H13" i="30"/>
  <c r="L13" i="30" s="1"/>
  <c r="H12" i="30"/>
  <c r="L12" i="30"/>
  <c r="H11" i="30"/>
  <c r="H9" i="30"/>
  <c r="L9" i="30" s="1"/>
  <c r="G20" i="26"/>
  <c r="H20" i="26"/>
  <c r="G19" i="26"/>
  <c r="I19" i="26" s="1"/>
  <c r="H19" i="26"/>
  <c r="G18" i="26"/>
  <c r="H18" i="26"/>
  <c r="G17" i="26"/>
  <c r="I17" i="26" s="1"/>
  <c r="H17" i="26"/>
  <c r="G15" i="26"/>
  <c r="I15" i="26" s="1"/>
  <c r="H15" i="26"/>
  <c r="G14" i="26"/>
  <c r="I14" i="26"/>
  <c r="H14" i="26"/>
  <c r="G13" i="26"/>
  <c r="H13" i="26"/>
  <c r="G12" i="26"/>
  <c r="I12" i="26" s="1"/>
  <c r="H12" i="26"/>
  <c r="G10" i="26"/>
  <c r="H10" i="26"/>
  <c r="K13" i="90"/>
  <c r="K12" i="90"/>
  <c r="K11" i="90"/>
  <c r="K10" i="90"/>
  <c r="E48" i="90"/>
  <c r="E47" i="90"/>
  <c r="E46" i="90"/>
  <c r="E45" i="90"/>
  <c r="E43" i="90"/>
  <c r="E42" i="90"/>
  <c r="E41" i="90"/>
  <c r="E40" i="90"/>
  <c r="E38" i="90"/>
  <c r="E37" i="90"/>
  <c r="E36" i="90"/>
  <c r="E35" i="90"/>
  <c r="E33" i="90"/>
  <c r="E32" i="90"/>
  <c r="E31" i="90"/>
  <c r="E30" i="90"/>
  <c r="E28" i="90"/>
  <c r="E27" i="90"/>
  <c r="E26" i="90"/>
  <c r="E25" i="90"/>
  <c r="E23" i="90"/>
  <c r="E22" i="90"/>
  <c r="E21" i="90"/>
  <c r="E20" i="90"/>
  <c r="E18" i="90"/>
  <c r="E17" i="90"/>
  <c r="E16" i="90"/>
  <c r="E15" i="90"/>
  <c r="E13" i="90"/>
  <c r="G10" i="29"/>
  <c r="H7" i="30"/>
  <c r="J7" i="30"/>
  <c r="H8" i="30"/>
  <c r="L8" i="30" s="1"/>
  <c r="H6" i="30"/>
  <c r="E10" i="90"/>
  <c r="E11" i="90"/>
  <c r="E12" i="90"/>
  <c r="I6" i="8"/>
  <c r="I7" i="8"/>
  <c r="I8" i="8"/>
  <c r="G7" i="28"/>
  <c r="H7" i="28"/>
  <c r="G8" i="28"/>
  <c r="H8" i="28"/>
  <c r="G9" i="28"/>
  <c r="H9" i="28"/>
  <c r="G7" i="26"/>
  <c r="H7" i="26"/>
  <c r="G8" i="26"/>
  <c r="H8" i="26"/>
  <c r="I8" i="26" s="1"/>
  <c r="G9" i="26"/>
  <c r="H9" i="26"/>
  <c r="J6" i="113"/>
  <c r="L32" i="113"/>
  <c r="L27" i="113"/>
  <c r="L29" i="113"/>
  <c r="L17" i="113"/>
  <c r="L19" i="113"/>
  <c r="L24" i="113"/>
  <c r="J11" i="113"/>
  <c r="L7" i="113"/>
  <c r="L14" i="113"/>
  <c r="I10" i="112"/>
  <c r="I15" i="112"/>
  <c r="I12" i="108"/>
  <c r="I14" i="108"/>
  <c r="J21" i="30"/>
  <c r="L27" i="30"/>
  <c r="I18" i="26"/>
  <c r="J17" i="30"/>
  <c r="J22" i="30"/>
  <c r="J16" i="30"/>
  <c r="I10" i="26"/>
  <c r="I22" i="26"/>
  <c r="I9" i="26"/>
  <c r="I13" i="26"/>
  <c r="I20" i="26"/>
  <c r="L12" i="119"/>
  <c r="L6" i="119"/>
  <c r="L34" i="119"/>
  <c r="I19" i="118"/>
  <c r="I9" i="118"/>
  <c r="I34" i="118"/>
  <c r="I25" i="112"/>
  <c r="J31" i="119"/>
  <c r="J12" i="30"/>
  <c r="L31" i="30"/>
  <c r="I16" i="108"/>
  <c r="L29" i="109"/>
  <c r="L11" i="119"/>
  <c r="L7" i="30"/>
  <c r="I35" i="26"/>
  <c r="I27" i="108"/>
  <c r="L26" i="109"/>
  <c r="I7" i="123"/>
  <c r="I12" i="123"/>
  <c r="L28" i="109"/>
  <c r="L21" i="109"/>
  <c r="L18" i="109"/>
  <c r="J10" i="141"/>
  <c r="J11" i="141"/>
  <c r="J9" i="137"/>
  <c r="J7" i="137"/>
  <c r="J11" i="133"/>
  <c r="I8" i="136"/>
  <c r="I9" i="136"/>
  <c r="I14" i="136"/>
  <c r="I17" i="136"/>
  <c r="I22" i="136"/>
  <c r="I23" i="136"/>
  <c r="J8" i="133"/>
  <c r="J19" i="133"/>
  <c r="J9" i="133"/>
  <c r="I22" i="123"/>
  <c r="I13" i="123"/>
  <c r="I14" i="123"/>
  <c r="J19" i="124"/>
  <c r="J17" i="124"/>
  <c r="J23" i="124"/>
  <c r="J22" i="124"/>
  <c r="I9" i="123"/>
  <c r="I27" i="123"/>
  <c r="I33" i="118"/>
  <c r="I22" i="118"/>
  <c r="I28" i="118"/>
  <c r="J13" i="119"/>
  <c r="J22" i="119"/>
  <c r="J27" i="119"/>
  <c r="I32" i="112"/>
  <c r="L23" i="113"/>
  <c r="I17" i="112"/>
  <c r="I24" i="108"/>
  <c r="I19" i="108"/>
  <c r="J6" i="109"/>
  <c r="L7" i="109"/>
  <c r="I33" i="108"/>
  <c r="J19" i="30"/>
  <c r="L29" i="30"/>
  <c r="I8" i="140"/>
  <c r="I27" i="136"/>
  <c r="I28" i="136"/>
  <c r="I12" i="132"/>
  <c r="I17" i="132"/>
  <c r="I29" i="123"/>
  <c r="I7" i="118"/>
  <c r="I17" i="118"/>
  <c r="I18" i="112"/>
  <c r="I27" i="26"/>
  <c r="L8" i="141"/>
  <c r="I10" i="140"/>
  <c r="I11" i="140"/>
  <c r="J21" i="137"/>
  <c r="J31" i="137"/>
  <c r="I33" i="136"/>
  <c r="I24" i="136"/>
  <c r="I20" i="136"/>
  <c r="L13" i="137"/>
  <c r="J16" i="137"/>
  <c r="J33" i="137"/>
  <c r="J11" i="137"/>
  <c r="L12" i="137"/>
  <c r="L19" i="137"/>
  <c r="L22" i="137"/>
  <c r="L24" i="137"/>
  <c r="L27" i="137"/>
  <c r="L29" i="137"/>
  <c r="L32" i="137"/>
  <c r="I10" i="136"/>
  <c r="I32" i="132"/>
  <c r="I27" i="132"/>
  <c r="I28" i="132"/>
  <c r="I29" i="132"/>
  <c r="L13" i="133"/>
  <c r="J33" i="133"/>
  <c r="J31" i="133"/>
  <c r="J26" i="133"/>
  <c r="J16" i="133"/>
  <c r="J32" i="133"/>
  <c r="J6" i="133"/>
  <c r="L7" i="133"/>
  <c r="L14" i="133"/>
  <c r="L17" i="133"/>
  <c r="L22" i="133"/>
  <c r="L27" i="133"/>
  <c r="L29" i="133"/>
  <c r="L34" i="133"/>
  <c r="I22" i="132"/>
  <c r="I24" i="132"/>
  <c r="I19" i="132"/>
  <c r="I14" i="132"/>
  <c r="I7" i="132"/>
  <c r="I9" i="132"/>
  <c r="I34" i="132"/>
  <c r="J29" i="124"/>
  <c r="I32" i="123"/>
  <c r="I23" i="123"/>
  <c r="I24" i="123"/>
  <c r="I25" i="123"/>
  <c r="I17" i="123"/>
  <c r="I18" i="123"/>
  <c r="I19" i="123"/>
  <c r="I20" i="123"/>
  <c r="J6" i="124"/>
  <c r="J11" i="124"/>
  <c r="L16" i="124"/>
  <c r="L18" i="124"/>
  <c r="L21" i="124"/>
  <c r="L24" i="124"/>
  <c r="L27" i="124"/>
  <c r="L32" i="124"/>
  <c r="I10" i="123"/>
  <c r="I34" i="123"/>
  <c r="I35" i="123"/>
  <c r="L16" i="119"/>
  <c r="J21" i="119"/>
  <c r="J19" i="119"/>
  <c r="I30" i="118"/>
  <c r="I24" i="118"/>
  <c r="I27" i="118"/>
  <c r="I23" i="118"/>
  <c r="I29" i="118"/>
  <c r="L11" i="109" l="1"/>
  <c r="J11" i="109"/>
  <c r="L27" i="109"/>
  <c r="L28" i="119"/>
  <c r="J31" i="113"/>
  <c r="I7" i="26"/>
  <c r="L32" i="30"/>
  <c r="J32" i="30"/>
  <c r="L33" i="119"/>
  <c r="J33" i="119"/>
  <c r="L28" i="133"/>
  <c r="J28" i="133"/>
  <c r="L26" i="137"/>
  <c r="J26" i="137"/>
  <c r="J32" i="109"/>
  <c r="L32" i="109"/>
  <c r="J22" i="109"/>
  <c r="L22" i="109"/>
  <c r="L11" i="30"/>
  <c r="J11" i="30"/>
  <c r="J8" i="137"/>
  <c r="L8" i="137"/>
  <c r="J8" i="113"/>
  <c r="J23" i="133"/>
  <c r="I24" i="26"/>
  <c r="I32" i="26"/>
  <c r="J26" i="119"/>
  <c r="L26" i="119"/>
  <c r="J31" i="124"/>
  <c r="J6" i="137"/>
  <c r="J6" i="30"/>
  <c r="L6" i="30"/>
  <c r="I11" i="108"/>
  <c r="I13" i="108"/>
  <c r="J21" i="113"/>
  <c r="L21" i="113"/>
  <c r="I12" i="118"/>
  <c r="I35" i="118"/>
  <c r="L7" i="119"/>
  <c r="J7" i="119"/>
  <c r="L12" i="124"/>
  <c r="L26" i="124"/>
  <c r="J14" i="137"/>
  <c r="J17" i="137"/>
</calcChain>
</file>

<file path=xl/sharedStrings.xml><?xml version="1.0" encoding="utf-8"?>
<sst xmlns="http://schemas.openxmlformats.org/spreadsheetml/2006/main" count="7895" uniqueCount="581">
  <si>
    <t xml:space="preserve"> </t>
  </si>
  <si>
    <t>Element</t>
  </si>
  <si>
    <t>BID</t>
  </si>
  <si>
    <t>%</t>
  </si>
  <si>
    <t>BEC SD</t>
  </si>
  <si>
    <t>Sample</t>
  </si>
  <si>
    <t>ng/mL</t>
  </si>
  <si>
    <t>Mean</t>
  </si>
  <si>
    <t>Oper.</t>
  </si>
  <si>
    <t>Ele.</t>
  </si>
  <si>
    <t>Matrix</t>
  </si>
  <si>
    <t>Units</t>
  </si>
  <si>
    <t>Conc.</t>
  </si>
  <si>
    <t>Vol.</t>
  </si>
  <si>
    <t>PSOP</t>
  </si>
  <si>
    <t>Init.</t>
  </si>
  <si>
    <t>ISOP</t>
  </si>
  <si>
    <t>MJW</t>
  </si>
  <si>
    <r>
      <t>BID</t>
    </r>
    <r>
      <rPr>
        <vertAlign val="superscript"/>
        <sz val="10"/>
        <rFont val="Arial"/>
        <family val="2"/>
      </rPr>
      <t>a</t>
    </r>
  </si>
  <si>
    <r>
      <t>Conc.</t>
    </r>
    <r>
      <rPr>
        <vertAlign val="superscript"/>
        <sz val="10"/>
        <rFont val="Arial"/>
        <family val="2"/>
      </rPr>
      <t>b</t>
    </r>
  </si>
  <si>
    <r>
      <t>a</t>
    </r>
    <r>
      <rPr>
        <sz val="9"/>
        <rFont val="Arial"/>
        <family val="2"/>
      </rPr>
      <t xml:space="preserve">BID = Block Initiation Date: a date assigned to each member of a group of samples that will identify the sample as a member of the group or "block." </t>
    </r>
  </si>
  <si>
    <t>P.241</t>
  </si>
  <si>
    <t>SD</t>
  </si>
  <si>
    <t xml:space="preserve">Blk SD </t>
  </si>
  <si>
    <t>Prep. Init.</t>
  </si>
  <si>
    <t>Inst. Init.</t>
  </si>
  <si>
    <r>
      <t>W/D/L</t>
    </r>
    <r>
      <rPr>
        <vertAlign val="superscript"/>
        <sz val="10"/>
        <rFont val="Arial"/>
        <family val="2"/>
      </rPr>
      <t>b</t>
    </r>
  </si>
  <si>
    <r>
      <t>b</t>
    </r>
    <r>
      <rPr>
        <sz val="9"/>
        <rFont val="Arial"/>
        <family val="2"/>
      </rPr>
      <t>W/D/L = state of starting sample: wet (W), dry (D), or liquid (L).</t>
    </r>
  </si>
  <si>
    <t>Standard</t>
  </si>
  <si>
    <r>
      <t xml:space="preserve">           </t>
    </r>
    <r>
      <rPr>
        <sz val="11"/>
        <rFont val="Arial"/>
        <family val="2"/>
      </rPr>
      <t>SD</t>
    </r>
    <r>
      <rPr>
        <vertAlign val="subscript"/>
        <sz val="11"/>
        <rFont val="Arial"/>
        <family val="2"/>
      </rPr>
      <t>s</t>
    </r>
    <r>
      <rPr>
        <vertAlign val="subscript"/>
        <sz val="9"/>
        <rFont val="Arial"/>
        <family val="2"/>
      </rPr>
      <t xml:space="preserve">  </t>
    </r>
    <r>
      <rPr>
        <sz val="9"/>
        <rFont val="Arial"/>
        <family val="2"/>
      </rPr>
      <t>= standard deviation of a low level standard diluted 100X (n = 3).</t>
    </r>
  </si>
  <si>
    <t>Dup 1</t>
  </si>
  <si>
    <t>Dup 2</t>
  </si>
  <si>
    <t xml:space="preserve">       independent calibration verification standard (ICVS) ran every 10 </t>
  </si>
  <si>
    <t>% Rec</t>
  </si>
  <si>
    <r>
      <t>CCB</t>
    </r>
    <r>
      <rPr>
        <vertAlign val="superscript"/>
        <sz val="10"/>
        <rFont val="Arial"/>
        <family val="2"/>
      </rPr>
      <t>b</t>
    </r>
  </si>
  <si>
    <t>ICVS</t>
  </si>
  <si>
    <r>
      <t>(ICVS)</t>
    </r>
    <r>
      <rPr>
        <vertAlign val="superscript"/>
        <sz val="10"/>
        <rFont val="Arial"/>
        <family val="2"/>
      </rPr>
      <t>c</t>
    </r>
  </si>
  <si>
    <t>Run #1</t>
  </si>
  <si>
    <t>Run #2</t>
  </si>
  <si>
    <t>Run #3</t>
  </si>
  <si>
    <t>Run #4</t>
  </si>
  <si>
    <t>Run #5</t>
  </si>
  <si>
    <t>Run #6</t>
  </si>
  <si>
    <r>
      <t>a</t>
    </r>
    <r>
      <rPr>
        <sz val="9"/>
        <rFont val="Arial"/>
        <family val="2"/>
      </rPr>
      <t xml:space="preserve">BID =   Block Initiation Date: a date assigned to each member of a </t>
    </r>
  </si>
  <si>
    <r>
      <t>b</t>
    </r>
    <r>
      <rPr>
        <sz val="9"/>
        <rFont val="Arial"/>
        <family val="2"/>
      </rPr>
      <t>acceptance criteria for CCB is +/- 3 X IDL for each element.</t>
    </r>
  </si>
  <si>
    <r>
      <t>c</t>
    </r>
    <r>
      <rPr>
        <sz val="9"/>
        <rFont val="Arial"/>
        <family val="2"/>
      </rPr>
      <t>acceptance criteria for ICVS =  +/- 10% (90% - 110%).</t>
    </r>
  </si>
  <si>
    <t>Run #7</t>
  </si>
  <si>
    <t>Analysis</t>
  </si>
  <si>
    <t>Reference</t>
  </si>
  <si>
    <t xml:space="preserve">Actual </t>
  </si>
  <si>
    <t>Meas.</t>
  </si>
  <si>
    <t>Date</t>
  </si>
  <si>
    <t>Material</t>
  </si>
  <si>
    <t>Oper. Init.</t>
  </si>
  <si>
    <t xml:space="preserve">  </t>
  </si>
  <si>
    <t>P.214</t>
  </si>
  <si>
    <t>Duplicate Type</t>
  </si>
  <si>
    <r>
      <t>Diff</t>
    </r>
    <r>
      <rPr>
        <vertAlign val="superscript"/>
        <sz val="10"/>
        <rFont val="Arial"/>
        <family val="2"/>
      </rPr>
      <t>b</t>
    </r>
  </si>
  <si>
    <r>
      <t>RPD</t>
    </r>
    <r>
      <rPr>
        <vertAlign val="superscript"/>
        <sz val="10"/>
        <rFont val="Arial"/>
        <family val="2"/>
      </rPr>
      <t>c</t>
    </r>
  </si>
  <si>
    <r>
      <t>ISOP</t>
    </r>
    <r>
      <rPr>
        <vertAlign val="superscript"/>
        <sz val="10"/>
        <rFont val="Arial"/>
        <family val="2"/>
      </rPr>
      <t>d</t>
    </r>
  </si>
  <si>
    <r>
      <t>a</t>
    </r>
    <r>
      <rPr>
        <sz val="9"/>
        <rFont val="Arial"/>
        <family val="2"/>
      </rPr>
      <t xml:space="preserve">BID =      Block Initiation Date: a date assigned to each member of a group of samples that will identify the </t>
    </r>
  </si>
  <si>
    <t>sample as a member of the group or "block."</t>
  </si>
  <si>
    <r>
      <t>b</t>
    </r>
    <r>
      <rPr>
        <sz val="9"/>
        <rFont val="Arial"/>
        <family val="2"/>
      </rPr>
      <t>Diff = Dup 1 - Dup 2; digestates spiked with mid-range standard prior to analysis.</t>
    </r>
  </si>
  <si>
    <r>
      <t>c</t>
    </r>
    <r>
      <rPr>
        <sz val="9"/>
        <rFont val="Arial"/>
        <family val="2"/>
      </rPr>
      <t>RPD = relative percent difference, calculated as Diff/Mean X 100; acceptance criteria +/- 10%.</t>
    </r>
  </si>
  <si>
    <r>
      <t>Spk Amt.</t>
    </r>
    <r>
      <rPr>
        <vertAlign val="superscript"/>
        <sz val="10"/>
        <rFont val="Arial"/>
        <family val="2"/>
      </rPr>
      <t>b</t>
    </r>
  </si>
  <si>
    <r>
      <t>Effective</t>
    </r>
    <r>
      <rPr>
        <vertAlign val="superscript"/>
        <sz val="10"/>
        <rFont val="Arial"/>
        <family val="2"/>
      </rPr>
      <t>c</t>
    </r>
  </si>
  <si>
    <t>Spk Type</t>
  </si>
  <si>
    <r>
      <t>a</t>
    </r>
    <r>
      <rPr>
        <sz val="9"/>
        <rFont val="Arial"/>
        <family val="2"/>
      </rPr>
      <t>BID = Block Initiation Date: a date assigned to each member of a group of samples that will identify the sample as a member of the group or "block."</t>
    </r>
  </si>
  <si>
    <t>as a member of the group or "block."</t>
  </si>
  <si>
    <t>Undiluted</t>
  </si>
  <si>
    <t>Diluted</t>
  </si>
  <si>
    <t>Run Date</t>
  </si>
  <si>
    <t xml:space="preserve"> Matrix</t>
  </si>
  <si>
    <r>
      <t>Sample</t>
    </r>
    <r>
      <rPr>
        <vertAlign val="superscript"/>
        <sz val="10"/>
        <rFont val="Arial"/>
        <family val="2"/>
      </rPr>
      <t>b</t>
    </r>
  </si>
  <si>
    <r>
      <t>% Diff</t>
    </r>
    <r>
      <rPr>
        <vertAlign val="superscript"/>
        <sz val="10"/>
        <rFont val="Arial"/>
        <family val="2"/>
      </rPr>
      <t>c</t>
    </r>
  </si>
  <si>
    <r>
      <t>a</t>
    </r>
    <r>
      <rPr>
        <sz val="9"/>
        <rFont val="Arial"/>
        <family val="2"/>
      </rPr>
      <t>BID  = Block Initiation Date: a date assigned to each member of a group</t>
    </r>
  </si>
  <si>
    <t xml:space="preserve">               of samples that will identify the sample as a member of the</t>
  </si>
  <si>
    <t xml:space="preserve">               group or "block."</t>
  </si>
  <si>
    <t xml:space="preserve">        indicative of suspect interferent.</t>
  </si>
  <si>
    <t>Conc (ppb)</t>
  </si>
  <si>
    <t xml:space="preserve">Dilution </t>
  </si>
  <si>
    <t>actual</t>
  </si>
  <si>
    <t>measured</t>
  </si>
  <si>
    <t>Factor</t>
  </si>
  <si>
    <r>
      <t>% Rec.</t>
    </r>
    <r>
      <rPr>
        <vertAlign val="superscript"/>
        <sz val="10"/>
        <rFont val="Arial"/>
        <family val="2"/>
      </rPr>
      <t>b</t>
    </r>
  </si>
  <si>
    <r>
      <t>a</t>
    </r>
    <r>
      <rPr>
        <sz val="9"/>
        <rFont val="Arial"/>
        <family val="2"/>
      </rPr>
      <t>High Purity ICP-MS Solution AB in 2% nitric acid, Charleston, SC.; CAT # ICP-MS-ICS.</t>
    </r>
  </si>
  <si>
    <r>
      <t>b</t>
    </r>
    <r>
      <rPr>
        <sz val="9"/>
        <rFont val="Arial"/>
        <family val="2"/>
      </rPr>
      <t>suggested acceptance tolerance 80% - 120%.</t>
    </r>
  </si>
  <si>
    <t xml:space="preserve"> (mL)</t>
  </si>
  <si>
    <r>
      <t>b</t>
    </r>
    <r>
      <rPr>
        <sz val="9"/>
        <rFont val="Arial"/>
        <family val="2"/>
      </rPr>
      <t>Spike Amt. µg = the absolute microgram (µg) amount of the spike which was added to a sample.</t>
    </r>
  </si>
  <si>
    <t>µg</t>
  </si>
  <si>
    <r>
      <t>d</t>
    </r>
    <r>
      <rPr>
        <sz val="9"/>
        <rFont val="Arial"/>
        <family val="2"/>
      </rPr>
      <t>ISOP =    standard operating procedure used for instrumental analysis of sample ( SOP P.241).</t>
    </r>
  </si>
  <si>
    <r>
      <t>c</t>
    </r>
    <r>
      <rPr>
        <sz val="9"/>
        <rFont val="Arial"/>
        <family val="2"/>
      </rPr>
      <t>Effective Conc. = the Spike Amt  (ng) divided by the sample volume (mL), units ng/mL.</t>
    </r>
  </si>
  <si>
    <t>Dil Conc</t>
  </si>
  <si>
    <t>X 5</t>
  </si>
  <si>
    <t>Dil</t>
  </si>
  <si>
    <r>
      <t>b</t>
    </r>
    <r>
      <rPr>
        <sz val="9"/>
        <rFont val="Arial"/>
        <family val="2"/>
      </rPr>
      <t>dilution factor = 5 (1+4); digestates spiked with mid-range standard prior to analysis.</t>
    </r>
  </si>
  <si>
    <t xml:space="preserve">               group of samples that will identify the sample as a member of the group or "block."</t>
  </si>
  <si>
    <t>BEC</t>
  </si>
  <si>
    <t>Cd</t>
  </si>
  <si>
    <t>Zn</t>
  </si>
  <si>
    <t xml:space="preserve">       as ng/mL.</t>
  </si>
  <si>
    <t>200 +/- 20</t>
  </si>
  <si>
    <r>
      <t>% Rec</t>
    </r>
    <r>
      <rPr>
        <vertAlign val="superscript"/>
        <sz val="10"/>
        <rFont val="Arial"/>
        <family val="2"/>
      </rPr>
      <t>a</t>
    </r>
  </si>
  <si>
    <r>
      <t>IDL</t>
    </r>
    <r>
      <rPr>
        <vertAlign val="superscript"/>
        <sz val="10"/>
        <rFont val="Arial"/>
        <family val="2"/>
      </rPr>
      <t>c</t>
    </r>
  </si>
  <si>
    <r>
      <t>MDL</t>
    </r>
    <r>
      <rPr>
        <vertAlign val="superscript"/>
        <sz val="10"/>
        <rFont val="Arial"/>
        <family val="2"/>
      </rPr>
      <t>d</t>
    </r>
  </si>
  <si>
    <r>
      <t>MQL</t>
    </r>
    <r>
      <rPr>
        <vertAlign val="superscript"/>
        <sz val="10"/>
        <rFont val="Arial"/>
        <family val="2"/>
      </rPr>
      <t>e</t>
    </r>
  </si>
  <si>
    <r>
      <t>e</t>
    </r>
    <r>
      <rPr>
        <sz val="9"/>
        <rFont val="Arial"/>
        <family val="2"/>
      </rPr>
      <t>MQL = 3.3 x MDL.</t>
    </r>
  </si>
  <si>
    <r>
      <t>c</t>
    </r>
    <r>
      <rPr>
        <sz val="9"/>
        <rFont val="Arial"/>
        <family val="2"/>
      </rPr>
      <t>IDL = instrument detection limit, unit ng/mL.</t>
    </r>
  </si>
  <si>
    <t>Run #8</t>
  </si>
  <si>
    <t xml:space="preserve">      Solution used as laboratory control sample.</t>
  </si>
  <si>
    <r>
      <t>a</t>
    </r>
    <r>
      <rPr>
        <sz val="9"/>
        <rFont val="Arial"/>
        <family val="2"/>
      </rPr>
      <t>%Rec = 100% if within range, otherwise calculated based on upper or lower limit of range.</t>
    </r>
  </si>
  <si>
    <r>
      <t>d</t>
    </r>
    <r>
      <rPr>
        <sz val="9"/>
        <rFont val="Arial"/>
        <family val="2"/>
      </rPr>
      <t>Unspiked Conc. = the measured concentration of the sample prior to spiking, units ng/mL.</t>
    </r>
  </si>
  <si>
    <r>
      <t>e</t>
    </r>
    <r>
      <rPr>
        <sz val="9"/>
        <rFont val="Arial"/>
        <family val="2"/>
      </rPr>
      <t>Spiked Conc. = the measured concentration of the spiked sample (spike + unspiked, units ng/mL).</t>
    </r>
  </si>
  <si>
    <r>
      <t>Rec.</t>
    </r>
    <r>
      <rPr>
        <vertAlign val="superscript"/>
        <sz val="10"/>
        <rFont val="Arial"/>
        <family val="2"/>
      </rPr>
      <t>f</t>
    </r>
  </si>
  <si>
    <t>Spk/</t>
  </si>
  <si>
    <t>Bkgd</t>
  </si>
  <si>
    <t>Collection</t>
  </si>
  <si>
    <t>water</t>
  </si>
  <si>
    <r>
      <t>b</t>
    </r>
    <r>
      <rPr>
        <sz val="9"/>
        <rFont val="Arial"/>
        <family val="2"/>
      </rPr>
      <t>NIST 1643e = National Institute of Standards and Technology Standard Reference Material Trace Elements in Water</t>
    </r>
  </si>
  <si>
    <t xml:space="preserve">       1643e.  Concentration results expressed as ng/mL. Solution used as laboratory control sample.</t>
  </si>
  <si>
    <t>MJW/TWM</t>
  </si>
  <si>
    <t>Pb</t>
  </si>
  <si>
    <t>ID</t>
  </si>
  <si>
    <t>CERC</t>
  </si>
  <si>
    <r>
      <t>Pb</t>
    </r>
    <r>
      <rPr>
        <vertAlign val="superscript"/>
        <sz val="10"/>
        <rFont val="Arial"/>
        <family val="2"/>
      </rPr>
      <t>c</t>
    </r>
  </si>
  <si>
    <t>Run #9</t>
  </si>
  <si>
    <t>Dilution Type</t>
  </si>
  <si>
    <r>
      <t>d</t>
    </r>
    <r>
      <rPr>
        <sz val="9"/>
        <rFont val="Arial"/>
        <family val="2"/>
      </rPr>
      <t>MDL = method limit of detection, computed as</t>
    </r>
    <r>
      <rPr>
        <sz val="11"/>
        <rFont val="Arial"/>
        <family val="2"/>
      </rPr>
      <t xml:space="preserve"> 3 X (SD</t>
    </r>
    <r>
      <rPr>
        <vertAlign val="subscript"/>
        <sz val="11"/>
        <rFont val="Arial"/>
        <family val="2"/>
      </rPr>
      <t>b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SD</t>
    </r>
    <r>
      <rPr>
        <vertAlign val="subscript"/>
        <sz val="11"/>
        <rFont val="Arial"/>
        <family val="2"/>
      </rPr>
      <t>s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1/2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where </t>
    </r>
    <r>
      <rPr>
        <sz val="11"/>
        <rFont val="Arial"/>
        <family val="2"/>
      </rPr>
      <t>SD</t>
    </r>
    <r>
      <rPr>
        <vertAlign val="subscript"/>
        <sz val="11"/>
        <rFont val="Arial"/>
        <family val="2"/>
      </rPr>
      <t>b</t>
    </r>
    <r>
      <rPr>
        <sz val="9"/>
        <rFont val="Arial"/>
        <family val="2"/>
      </rPr>
      <t xml:space="preserve"> = standard deviation of field blanks (n = 8) and </t>
    </r>
  </si>
  <si>
    <t>Cu</t>
  </si>
  <si>
    <t>22.76 +/- 0.31</t>
  </si>
  <si>
    <t>L</t>
  </si>
  <si>
    <t>Blk 1</t>
  </si>
  <si>
    <t>Blk 2</t>
  </si>
  <si>
    <t>Blk 3</t>
  </si>
  <si>
    <t>(ng/mL)</t>
  </si>
  <si>
    <t>Lab</t>
  </si>
  <si>
    <t>Day</t>
  </si>
  <si>
    <t xml:space="preserve">     control sample in the ICP-MS quantitative analysis of diluter water from</t>
  </si>
  <si>
    <t>---</t>
  </si>
  <si>
    <r>
      <t>NIST 1643e</t>
    </r>
    <r>
      <rPr>
        <vertAlign val="superscript"/>
        <sz val="10"/>
        <rFont val="Arial"/>
        <family val="2"/>
      </rPr>
      <t>b</t>
    </r>
  </si>
  <si>
    <r>
      <t>Spex ICS -1</t>
    </r>
    <r>
      <rPr>
        <vertAlign val="superscript"/>
        <sz val="10"/>
        <rFont val="Arial"/>
        <family val="2"/>
      </rPr>
      <t>c</t>
    </r>
  </si>
  <si>
    <r>
      <t>NIST 1640a</t>
    </r>
    <r>
      <rPr>
        <vertAlign val="superscript"/>
        <sz val="10"/>
        <rFont val="Arial"/>
        <family val="2"/>
      </rPr>
      <t>d</t>
    </r>
  </si>
  <si>
    <r>
      <t>c</t>
    </r>
    <r>
      <rPr>
        <sz val="9"/>
        <rFont val="Arial"/>
        <family val="2"/>
      </rPr>
      <t>Zn conc adjusted to 100ppb and Pb 10ppb in 10X diluted solution; Indigenous Zn</t>
    </r>
  </si>
  <si>
    <r>
      <t xml:space="preserve">   </t>
    </r>
    <r>
      <rPr>
        <sz val="9"/>
        <rFont val="Arial"/>
        <family val="2"/>
      </rPr>
      <t xml:space="preserve">  interference check.</t>
    </r>
  </si>
  <si>
    <t xml:space="preserve">   and Pb concentrations too low in 10X diluted AB solution for an accurate </t>
  </si>
  <si>
    <r>
      <t>Zn</t>
    </r>
    <r>
      <rPr>
        <vertAlign val="superscript"/>
        <sz val="10"/>
        <rFont val="Arial"/>
        <family val="2"/>
      </rPr>
      <t>c</t>
    </r>
  </si>
  <si>
    <t>Run #10</t>
  </si>
  <si>
    <t>Run #11</t>
  </si>
  <si>
    <t>3.992 +/- 0.074</t>
  </si>
  <si>
    <t>12.101 +/- 0.050</t>
  </si>
  <si>
    <t>Acute</t>
  </si>
  <si>
    <t>Chronic</t>
  </si>
  <si>
    <t>Conc. (ppb)</t>
  </si>
  <si>
    <t xml:space="preserve">     exposure studies.</t>
  </si>
  <si>
    <t>Meas. Conc.</t>
  </si>
  <si>
    <t>(n=3)</t>
  </si>
  <si>
    <t>C-DUP-Pb-40ppb</t>
  </si>
  <si>
    <t>C-DUP-Cd-3ppb</t>
  </si>
  <si>
    <t>C-DUP-Zn-200ppb</t>
  </si>
  <si>
    <t>C-DUP-Cu-16ppb</t>
  </si>
  <si>
    <t>C-Pb-160ppb</t>
  </si>
  <si>
    <t>C-Pb-80ppb</t>
  </si>
  <si>
    <t>C-Pb-40ppb</t>
  </si>
  <si>
    <t>C-Pb-20ppb</t>
  </si>
  <si>
    <t>C-Pb-10ppb</t>
  </si>
  <si>
    <t>C-Pb-0ppb</t>
  </si>
  <si>
    <t>C-Cd-12ppb</t>
  </si>
  <si>
    <t>C-Cd-6ppb</t>
  </si>
  <si>
    <t>C-Cd-3ppb</t>
  </si>
  <si>
    <t>C-Cd-1.5ppb</t>
  </si>
  <si>
    <t>C-Cd-0.75ppb</t>
  </si>
  <si>
    <t>C-Cd-0ppb</t>
  </si>
  <si>
    <t>C-Zn-800ppb</t>
  </si>
  <si>
    <t>C-Zn-400ppb</t>
  </si>
  <si>
    <t>C-Zn-200ppb</t>
  </si>
  <si>
    <t>C-Zn-100ppb</t>
  </si>
  <si>
    <t>C-Zn-50ppb</t>
  </si>
  <si>
    <t>C-Zn-0ppb</t>
  </si>
  <si>
    <t>C-Cu-64ppb</t>
  </si>
  <si>
    <t>C-Cu-32ppb</t>
  </si>
  <si>
    <t>C-Cu-16ppb</t>
  </si>
  <si>
    <t>C-Cu-8ppb</t>
  </si>
  <si>
    <t>C-Cu-4ppb</t>
  </si>
  <si>
    <t>C-Cu-0ppb</t>
  </si>
  <si>
    <t xml:space="preserve">C-Filter Blank </t>
  </si>
  <si>
    <t xml:space="preserve">      &lt; 0.056</t>
  </si>
  <si>
    <t xml:space="preserve">        &lt; 0.009</t>
  </si>
  <si>
    <t>A-Cu-0ppb-Control</t>
  </si>
  <si>
    <t>A-Cu-0ppb-UF-Control</t>
  </si>
  <si>
    <t>A-Cu-12.5ppb-Low</t>
  </si>
  <si>
    <t>A-Cu-25ppb-Med-Low</t>
  </si>
  <si>
    <t>A-Cu-25ppb-UF-Med-Low</t>
  </si>
  <si>
    <t>A-Cu-50ppb-UF-Med</t>
  </si>
  <si>
    <t>A-DUP-Cu-50ppb-UF-Med</t>
  </si>
  <si>
    <t>A-Cu-100ppb-Med-Hi</t>
  </si>
  <si>
    <t>A-Zn-0ppb-Control</t>
  </si>
  <si>
    <t>A-Zn-0ppb-UF Control</t>
  </si>
  <si>
    <t>A-Zn-37.5ppb-Low</t>
  </si>
  <si>
    <t>A-Zn-75ppb-Med-Low</t>
  </si>
  <si>
    <t>A-Zn-75ppb-UF Med-Low</t>
  </si>
  <si>
    <t>A-Zn-150ppb-Med</t>
  </si>
  <si>
    <t>A-DUP-Zn-150ppb-Med</t>
  </si>
  <si>
    <t>A-Zn-300ppb-Med-Hi</t>
  </si>
  <si>
    <t>A-Zn-600ppb-High</t>
  </si>
  <si>
    <t>A-Cd-0ppb Control</t>
  </si>
  <si>
    <t>A-Cd-0ppb-UF Control</t>
  </si>
  <si>
    <t>A-Cd-3.125ppb Low</t>
  </si>
  <si>
    <t>A-Cd-6.25ppb Med-Low</t>
  </si>
  <si>
    <t>A-Cd-6.25ppb-UF-Med-Low</t>
  </si>
  <si>
    <t>A-Cd-12.5ppb Med</t>
  </si>
  <si>
    <t>A-DUP-Cd-12.5ppb Med</t>
  </si>
  <si>
    <t>A-Cd-25ppb-Med-Hi</t>
  </si>
  <si>
    <t>A-Cd-50ppb High</t>
  </si>
  <si>
    <t>A-Zn Stock-252mg/L</t>
  </si>
  <si>
    <t xml:space="preserve">       &lt; 0.009</t>
  </si>
  <si>
    <t>A-Filter Blank</t>
  </si>
  <si>
    <t xml:space="preserve">       &lt; 0.4</t>
  </si>
  <si>
    <t xml:space="preserve">     &lt; 0.056</t>
  </si>
  <si>
    <t xml:space="preserve">  &lt; 0.014</t>
  </si>
  <si>
    <t>52670 - Analytical</t>
  </si>
  <si>
    <t>52676 - Analytical</t>
  </si>
  <si>
    <t>52688 - Analytical</t>
  </si>
  <si>
    <t>52717 - Analytical</t>
  </si>
  <si>
    <t xml:space="preserve">      &lt; 0.057</t>
  </si>
  <si>
    <t xml:space="preserve">        &lt; 0.1</t>
  </si>
  <si>
    <t xml:space="preserve">       &lt; 0.01</t>
  </si>
  <si>
    <t>A-Cd Stock-94.9 mg/L</t>
  </si>
  <si>
    <t>A-Cu-Stock 389.2 mg/L</t>
  </si>
  <si>
    <t>A-Cd-50ppb-High</t>
  </si>
  <si>
    <t>A-DUP-Cd-12.5ppb-Med</t>
  </si>
  <si>
    <t>A-Cd-12.5ppb-Med</t>
  </si>
  <si>
    <t>A-Cd-6.25ppb-Med-Low</t>
  </si>
  <si>
    <t>A-Cd-3.125ppb-Low</t>
  </si>
  <si>
    <t>A-Cd-0ppb-Control</t>
  </si>
  <si>
    <t>A-Cu-200ppb-High</t>
  </si>
  <si>
    <t>A-DUP-Cu-50ppb-Med</t>
  </si>
  <si>
    <t>A-Cu-50ppb-Med</t>
  </si>
  <si>
    <t xml:space="preserve"> Day 0 10/15/10</t>
  </si>
  <si>
    <t>C-Filter Blank</t>
  </si>
  <si>
    <t>C-Cu-16ppb-Continuous</t>
  </si>
  <si>
    <t>C-Zn-200ppb-Continuous</t>
  </si>
  <si>
    <t>C-Cd-3ppb-Continuous</t>
  </si>
  <si>
    <t>C-Pb-40ppb-Continuous</t>
  </si>
  <si>
    <t xml:space="preserve">       &lt; 0.1</t>
  </si>
  <si>
    <t xml:space="preserve">           &lt; 0.008</t>
  </si>
  <si>
    <t xml:space="preserve">      &lt; 0.1</t>
  </si>
  <si>
    <t xml:space="preserve">   &lt; 0.008</t>
  </si>
  <si>
    <t xml:space="preserve">        &lt; 0.4</t>
  </si>
  <si>
    <t>52632 - Analytical</t>
  </si>
  <si>
    <t>52938 - Analytical</t>
  </si>
  <si>
    <t>52945 - Analytical</t>
  </si>
  <si>
    <t>52960 - Analytical</t>
  </si>
  <si>
    <t>A-Zn-312.5ppb-Low</t>
  </si>
  <si>
    <t>A-Zn-625ppb-Med-Low</t>
  </si>
  <si>
    <t>A-Zn-1250ppb-Med</t>
  </si>
  <si>
    <t>A-DUP-Zn-1250ppb-Med</t>
  </si>
  <si>
    <t>A-Zn-2500ppb-Med-Hi</t>
  </si>
  <si>
    <t>A-Zn-5000ppb-High</t>
  </si>
  <si>
    <t>A-Cd-6.25ppb-Low</t>
  </si>
  <si>
    <t>A-Cd-12.5ppb-Med-Low</t>
  </si>
  <si>
    <t>A-Cd-25ppb-Med</t>
  </si>
  <si>
    <t>A-DUP-Cd-25ppb-Med</t>
  </si>
  <si>
    <t>A-Cd-50ppb-Med-Hi</t>
  </si>
  <si>
    <t>A-Cd-100ppb-High</t>
  </si>
  <si>
    <t>A-Zn Stock-2100mg/L</t>
  </si>
  <si>
    <t>A-Cd Stock-189.8 mg/L</t>
  </si>
  <si>
    <t xml:space="preserve">       &lt; 0.015</t>
  </si>
  <si>
    <t xml:space="preserve">      &lt; 0.062</t>
  </si>
  <si>
    <t xml:space="preserve">        &lt; 0.010</t>
  </si>
  <si>
    <t xml:space="preserve">          &lt; 0.037</t>
  </si>
  <si>
    <t xml:space="preserve">           &lt; 0.037</t>
  </si>
  <si>
    <t xml:space="preserve">    &lt; 0.010</t>
  </si>
  <si>
    <t xml:space="preserve">    &lt; 0.009</t>
  </si>
  <si>
    <t xml:space="preserve">    &lt; 0.015</t>
  </si>
  <si>
    <t xml:space="preserve">  &lt; 0.009</t>
  </si>
  <si>
    <t xml:space="preserve">     &lt; 0.010</t>
  </si>
  <si>
    <t xml:space="preserve">     &lt; 0.015</t>
  </si>
  <si>
    <t xml:space="preserve">   &lt; 0.037</t>
  </si>
  <si>
    <t xml:space="preserve">      &lt; 0.6</t>
  </si>
  <si>
    <t xml:space="preserve">       &lt; 0.6</t>
  </si>
  <si>
    <t xml:space="preserve">        &lt; 0.015</t>
  </si>
  <si>
    <t>52985 - Analytical</t>
  </si>
  <si>
    <t>52996 - Analytical</t>
  </si>
  <si>
    <t>53003 - Analytical</t>
  </si>
  <si>
    <t>53017 - Analytical</t>
  </si>
  <si>
    <t>A-Cd-1.56ppb Low</t>
  </si>
  <si>
    <t>A-Cd-3.13ppb Med-Low</t>
  </si>
  <si>
    <t>A-Cd-6.25ppb Med</t>
  </si>
  <si>
    <t>A-DUP-Cd-6.25ppb Med</t>
  </si>
  <si>
    <t>A-Cd-12.5ppb Med-Hi</t>
  </si>
  <si>
    <t>A-Cd-25ppb High</t>
  </si>
  <si>
    <t>A-Cd-Stock 47.45mg/L</t>
  </si>
  <si>
    <t>A-Cu-0ppb Control</t>
  </si>
  <si>
    <t>A-Cu-0ppb Control UF</t>
  </si>
  <si>
    <t>A-Cu-12.5ppb Low</t>
  </si>
  <si>
    <t>A-Cu-25ppb Med-Low</t>
  </si>
  <si>
    <t>A-Cu-25ppb Med-Low UF</t>
  </si>
  <si>
    <t>A-Cu-50ppb Med</t>
  </si>
  <si>
    <t>A-DUP-Cu-50ppb Med</t>
  </si>
  <si>
    <t>A-Cu-100ppb Med-Hi</t>
  </si>
  <si>
    <t xml:space="preserve">       &lt; 0.012</t>
  </si>
  <si>
    <t>A-Zn-0ppb Control</t>
  </si>
  <si>
    <t>A-Zn-0ppb Control UF</t>
  </si>
  <si>
    <t>A-Zn-62.5ppb Low</t>
  </si>
  <si>
    <t>A-Zn-125ppb Med-Low</t>
  </si>
  <si>
    <t>A-Zn-250ppb Med</t>
  </si>
  <si>
    <t>A-DUP-Zn-250ppb Med</t>
  </si>
  <si>
    <t>A-Zn-500ppb Med-Hi</t>
  </si>
  <si>
    <t>A-Cd-0ppb Control UF</t>
  </si>
  <si>
    <t>A-Cd-1.563ppb Low</t>
  </si>
  <si>
    <t>A-Cd-3.125ppb Med-Low</t>
  </si>
  <si>
    <t>A-Cd-3.125ppb Med-Low UF</t>
  </si>
  <si>
    <t xml:space="preserve">    &lt; 0.012</t>
  </si>
  <si>
    <t xml:space="preserve">        &lt; 0.6</t>
  </si>
  <si>
    <t>53055 - Analytical</t>
  </si>
  <si>
    <t>53081 - Analytical</t>
  </si>
  <si>
    <t>53089 - Analytical</t>
  </si>
  <si>
    <t>C-Cu-16ppb Continuous</t>
  </si>
  <si>
    <t>C-Zn-200ppb Continuous</t>
  </si>
  <si>
    <t xml:space="preserve">C-Cd-3ppb Continuous </t>
  </si>
  <si>
    <t>C-Pb-40ppb Continuous</t>
  </si>
  <si>
    <t xml:space="preserve">      &lt; 0.099</t>
  </si>
  <si>
    <t xml:space="preserve">       &lt; 0.7</t>
  </si>
  <si>
    <t xml:space="preserve">       &lt; 0.017</t>
  </si>
  <si>
    <t xml:space="preserve">          &lt; 0.009</t>
  </si>
  <si>
    <t xml:space="preserve">      &lt; 0.7</t>
  </si>
  <si>
    <t xml:space="preserve">     &lt; 0.017</t>
  </si>
  <si>
    <t xml:space="preserve">   &lt; 0.009</t>
  </si>
  <si>
    <t>53107 - Analytical</t>
  </si>
  <si>
    <t>53128 - Analytical</t>
  </si>
  <si>
    <t>A-Zn-62.5ppb-Low</t>
  </si>
  <si>
    <t>A-Zn-125ppb-Med-Low</t>
  </si>
  <si>
    <t>A-Zn-250ppb-Med</t>
  </si>
  <si>
    <t>A-DUP-Zn-250ppb-Med</t>
  </si>
  <si>
    <t>A-Zn-500ppb-Med-Hi</t>
  </si>
  <si>
    <t>A-Zn-1000ppb-High</t>
  </si>
  <si>
    <t>A-Cd-1.563ppb-Low</t>
  </si>
  <si>
    <t>A-Cd-3.125ppb-Med-Low</t>
  </si>
  <si>
    <t>A-Cd-6.25ppb-Med</t>
  </si>
  <si>
    <t>A-DUP-Cd-6.25ppb-Med</t>
  </si>
  <si>
    <t>A-Cd-12.5ppb-Med-Hi</t>
  </si>
  <si>
    <t>A-Cd-25ppb-High</t>
  </si>
  <si>
    <t>A-Cd Stock-47.45 mg/L</t>
  </si>
  <si>
    <t xml:space="preserve">        &lt; 0.3</t>
  </si>
  <si>
    <t xml:space="preserve">      &lt; 0.069</t>
  </si>
  <si>
    <t xml:space="preserve">          &lt; 0.027</t>
  </si>
  <si>
    <t xml:space="preserve">      &lt; 0.3</t>
  </si>
  <si>
    <t xml:space="preserve">     &lt; 0.009</t>
  </si>
  <si>
    <t xml:space="preserve">   &lt; 0.027</t>
  </si>
  <si>
    <t>53165 - Analytical</t>
  </si>
  <si>
    <t>53172 - Analytical</t>
  </si>
  <si>
    <t>53179 - Analytical</t>
  </si>
  <si>
    <t>53186 - Analytical</t>
  </si>
  <si>
    <t>A-Cu-0ppb-UF</t>
  </si>
  <si>
    <t>A-Cu-25ppb-Med-Low UF</t>
  </si>
  <si>
    <t>A-Zn-0ppb-Control UF</t>
  </si>
  <si>
    <t>A-Zn-62.5pb-Low</t>
  </si>
  <si>
    <t>A-Zn-125ppb-Med-Low UF</t>
  </si>
  <si>
    <t>A-Cd-0ppb-Control UF</t>
  </si>
  <si>
    <t>A-Cd-1.56ppb-Low</t>
  </si>
  <si>
    <t>A-Cd-3.125-Med-Low UF</t>
  </si>
  <si>
    <t>A-Cd 6.25ppb Med</t>
  </si>
  <si>
    <t>A-DUP-Cd 6.25ppb Med</t>
  </si>
  <si>
    <t xml:space="preserve">      &lt; 0.082</t>
  </si>
  <si>
    <t xml:space="preserve">          &lt; 0.007</t>
  </si>
  <si>
    <t xml:space="preserve">   &lt; 0.007</t>
  </si>
  <si>
    <t xml:space="preserve">       &lt; 0.007</t>
  </si>
  <si>
    <t xml:space="preserve">  &lt; 0.007</t>
  </si>
  <si>
    <t xml:space="preserve">  &lt; 0.010</t>
  </si>
  <si>
    <t>&lt; 0.3</t>
  </si>
  <si>
    <t xml:space="preserve">     &lt; 0.082</t>
  </si>
  <si>
    <t>&lt; 0.4</t>
  </si>
  <si>
    <t>53260 - Analytical</t>
  </si>
  <si>
    <t>53267 - Analytical</t>
  </si>
  <si>
    <t>53274 - Analytical</t>
  </si>
  <si>
    <t>53281 - Analytical</t>
  </si>
  <si>
    <t xml:space="preserve">      &lt; 0.010</t>
  </si>
  <si>
    <t xml:space="preserve">A-Cd-6.25ppb-Med-Low </t>
  </si>
  <si>
    <t>A-Cu-Stock 583.8 mg/L</t>
  </si>
  <si>
    <t>A-Zn Stock-840mg/L</t>
  </si>
  <si>
    <t xml:space="preserve">       &lt; 0.016</t>
  </si>
  <si>
    <t xml:space="preserve">      &lt; 0.089</t>
  </si>
  <si>
    <t xml:space="preserve">     &lt; 0.016</t>
  </si>
  <si>
    <t xml:space="preserve">C-Cd-12ppb </t>
  </si>
  <si>
    <t xml:space="preserve">        &lt; 0.016</t>
  </si>
  <si>
    <t xml:space="preserve">    &lt; 0.1</t>
  </si>
  <si>
    <t>&lt; 0.016</t>
  </si>
  <si>
    <t xml:space="preserve">       &lt; 0.3</t>
  </si>
  <si>
    <t xml:space="preserve">    &lt; 0.4</t>
  </si>
  <si>
    <t xml:space="preserve">   &lt; 0.010</t>
  </si>
  <si>
    <t xml:space="preserve">           &lt; 0.010</t>
  </si>
  <si>
    <t>53375 - Analytical</t>
  </si>
  <si>
    <t>C-Cd-3ppb Continuous</t>
  </si>
  <si>
    <t xml:space="preserve">     &lt; 0.008</t>
  </si>
  <si>
    <t xml:space="preserve">      &lt; 0.025</t>
  </si>
  <si>
    <t xml:space="preserve">      &lt; 0.008</t>
  </si>
  <si>
    <t xml:space="preserve">   &lt; 0.016</t>
  </si>
  <si>
    <t>53506 - Analytical</t>
  </si>
  <si>
    <t>53527 - Analytical</t>
  </si>
  <si>
    <t>A-Cu-Stock 1110mg/L</t>
  </si>
  <si>
    <t>A-Zn-Stock 1500mg/L</t>
  </si>
  <si>
    <t>A-Cd-Stock 95mg/L</t>
  </si>
  <si>
    <t>A-Cu-18.75ppb Low</t>
  </si>
  <si>
    <t>A-Cu-37.5ppb Med-Low</t>
  </si>
  <si>
    <t>Cu-37.5ppb Med-Low UF</t>
  </si>
  <si>
    <t>Cu-75ppb Med</t>
  </si>
  <si>
    <t>A-DUP-Cu-75ppb Med</t>
  </si>
  <si>
    <t>A-Cu-150ppb Med-Hi</t>
  </si>
  <si>
    <t>A-Zn-125ppb Low</t>
  </si>
  <si>
    <t>A-Zn-250ppb Med-Low</t>
  </si>
  <si>
    <t>A-Zn-250ppb Med-Low UF</t>
  </si>
  <si>
    <t>A-Zn-500ppb Med</t>
  </si>
  <si>
    <t>A-DUP-Zn-500ppb Med</t>
  </si>
  <si>
    <t>A-Zn-1000ppb Med-Hi</t>
  </si>
  <si>
    <t>A-Cd-6.25ppb Med-Low UF</t>
  </si>
  <si>
    <t>A-Cu-75ppb Med</t>
  </si>
  <si>
    <t>A-Cu-300ppb High</t>
  </si>
  <si>
    <t xml:space="preserve">      &lt; 0.29</t>
  </si>
  <si>
    <t xml:space="preserve">    &lt; 0.29</t>
  </si>
  <si>
    <t xml:space="preserve">      &lt; 0.009</t>
  </si>
  <si>
    <t>&lt; 0.009</t>
  </si>
  <si>
    <t xml:space="preserve">     &lt; 0.4</t>
  </si>
  <si>
    <t>53485 - Analytical</t>
  </si>
  <si>
    <t>53493 - Analytical</t>
  </si>
  <si>
    <t>53625 - Analytical</t>
  </si>
  <si>
    <t>A-Zn-Stock 750mg/L</t>
  </si>
  <si>
    <t>A-Cd-Stock 47.5mg/L</t>
  </si>
  <si>
    <t xml:space="preserve">      &lt; 0.14</t>
  </si>
  <si>
    <t xml:space="preserve">       &lt; 0.020</t>
  </si>
  <si>
    <t xml:space="preserve">    &lt; 0.020</t>
  </si>
  <si>
    <t xml:space="preserve">  A-Filter Blank</t>
  </si>
  <si>
    <t>53643 - Analytical</t>
  </si>
  <si>
    <t>53651 - Analytical</t>
  </si>
  <si>
    <t>53679 - Analytical</t>
  </si>
  <si>
    <t>A-Zn-2000ppb High</t>
  </si>
  <si>
    <t>A-Cd-0.78ppb Low</t>
  </si>
  <si>
    <t>A-Cd-1.56ppb Med-Low</t>
  </si>
  <si>
    <t>A-Cd-3.125ppb Med</t>
  </si>
  <si>
    <t>A-DUP-Cd-3.125ppb Med</t>
  </si>
  <si>
    <t>A-Cd-6.25ppb Med-Hi</t>
  </si>
  <si>
    <t>A-Cd-12.5 High</t>
  </si>
  <si>
    <t>A-Zn-1000ppb High</t>
  </si>
  <si>
    <t>A-Zn-1256ppb Med-Low UF</t>
  </si>
  <si>
    <t>A-Cd-1.56ppb Med-Low UF</t>
  </si>
  <si>
    <t xml:space="preserve">       &lt; 0.013</t>
  </si>
  <si>
    <t xml:space="preserve">      &lt; 0.041</t>
  </si>
  <si>
    <t xml:space="preserve">    &lt; 0.013</t>
  </si>
  <si>
    <t xml:space="preserve">       &lt; 0.5</t>
  </si>
  <si>
    <t xml:space="preserve">        &lt; 0.5</t>
  </si>
  <si>
    <t>53697 - Analytical</t>
  </si>
  <si>
    <t>53704 - Analytical</t>
  </si>
  <si>
    <t>A-Cu-25ppb Low</t>
  </si>
  <si>
    <t>A-Cu-50ppb Med-Low</t>
  </si>
  <si>
    <t>A-Cu-100ppb Med</t>
  </si>
  <si>
    <t>A-DUP-Cu-100ppb Med</t>
  </si>
  <si>
    <t>A-Cu-200ppb Med-Hi</t>
  </si>
  <si>
    <t>A-Cu-400ppb High</t>
  </si>
  <si>
    <t>A-Cd-25 High</t>
  </si>
  <si>
    <t>A-Cu-Stock 1480mg/L</t>
  </si>
  <si>
    <t xml:space="preserve">A-Zn-125ppb Low </t>
  </si>
  <si>
    <t>A-Cd-1.536ppb Low</t>
  </si>
  <si>
    <t>A-Filter Blank-1 GFF</t>
  </si>
  <si>
    <t>A-Filter Blank-2 GFF</t>
  </si>
  <si>
    <t>A-Cu-0ppb Control GFF</t>
  </si>
  <si>
    <t>A-Cu-25ppb Low GFF</t>
  </si>
  <si>
    <t>A-Cu-25ppb Low UF</t>
  </si>
  <si>
    <t>A-Cu-50ppb Med-Low GFF</t>
  </si>
  <si>
    <t>A-Cu-50ppb Med-Low UF</t>
  </si>
  <si>
    <t>A-Cu-100ppb Med GFF series 1 (20mL)</t>
  </si>
  <si>
    <t>A-Cu-100ppb Med GFF series 2 (40mL)</t>
  </si>
  <si>
    <t>A-Cu-100ppb Med GFF series 3 (60mL)</t>
  </si>
  <si>
    <t>A-DUP-1-Cu 100ppb Med GFF</t>
  </si>
  <si>
    <t>A-DUP-2-Cu 100ppb Med GFF</t>
  </si>
  <si>
    <t>A-DUP-2-Cu-100ppb Med PES/NoPF</t>
  </si>
  <si>
    <t>A-Cu-100ppb Med UF</t>
  </si>
  <si>
    <t>A-DUP-1-Cu-100ppb Med UF</t>
  </si>
  <si>
    <t>A-DUP-2-Cu-100ppb Med UF</t>
  </si>
  <si>
    <t>A-Cu-200ppb Med-Hi GFF</t>
  </si>
  <si>
    <t>A-Cu-200ppb Med-Hi UF</t>
  </si>
  <si>
    <t>A-Cu-400ppb High GFF</t>
  </si>
  <si>
    <t>A-Cu-400ppb High UF</t>
  </si>
  <si>
    <t xml:space="preserve">      &lt; 0.037</t>
  </si>
  <si>
    <t xml:space="preserve">    &lt; 0.007</t>
  </si>
  <si>
    <t>Run #12</t>
  </si>
  <si>
    <t>Run #13</t>
  </si>
  <si>
    <t>Run #14</t>
  </si>
  <si>
    <t>53797 - Analytical</t>
  </si>
  <si>
    <t>53804 - Analytical</t>
  </si>
  <si>
    <t>53837 - Analytical</t>
  </si>
  <si>
    <t>53846 - Analytical</t>
  </si>
  <si>
    <r>
      <t xml:space="preserve">  </t>
    </r>
    <r>
      <rPr>
        <sz val="9"/>
        <rFont val="Arial"/>
        <family val="2"/>
      </rPr>
      <t>ICVS = 15ppb for Cu,Pb; 200ppb for Zn, and 4ppb for Cd.</t>
    </r>
  </si>
  <si>
    <r>
      <t>c</t>
    </r>
    <r>
      <rPr>
        <sz val="9"/>
        <rFont val="Arial"/>
        <family val="2"/>
      </rPr>
      <t>Spex ICS-1 = SPEX ClaritasPPT Instrument Check Standard 1; Cat No. CL-ICS-1; Spec Certiprep, Metuchen, NJ;</t>
    </r>
  </si>
  <si>
    <r>
      <t>d</t>
    </r>
    <r>
      <rPr>
        <sz val="9"/>
        <rFont val="Arial"/>
        <family val="2"/>
      </rPr>
      <t>NIST 1640a = National Institute of Standards and Technology Standard Reference Material Trace Elements in Natural</t>
    </r>
  </si>
  <si>
    <t xml:space="preserve">       Water 1640a.  Concentration results expressed as ng/mL. Solution used as laboratory control sample.</t>
  </si>
  <si>
    <r>
      <t>Spiked</t>
    </r>
    <r>
      <rPr>
        <vertAlign val="superscript"/>
        <sz val="10"/>
        <rFont val="Arial"/>
        <family val="2"/>
      </rPr>
      <t>e</t>
    </r>
  </si>
  <si>
    <r>
      <t>Unspiked</t>
    </r>
    <r>
      <rPr>
        <vertAlign val="superscript"/>
        <sz val="10"/>
        <rFont val="Arial"/>
        <family val="2"/>
      </rPr>
      <t>d</t>
    </r>
  </si>
  <si>
    <r>
      <t>c</t>
    </r>
    <r>
      <rPr>
        <sz val="9"/>
        <rFont val="Arial"/>
        <family val="2"/>
      </rPr>
      <t>dilution % difference acceptance criteria = +/- 10%; concentrations exceeding +/- 10%</t>
    </r>
  </si>
  <si>
    <r>
      <t>f</t>
    </r>
    <r>
      <rPr>
        <sz val="9"/>
        <rFont val="Arial"/>
        <family val="2"/>
      </rPr>
      <t>% Rec. = percent recovery: [(Spiked Conc. - Unspiked Conc.)/Effective Conc. * 100].</t>
    </r>
  </si>
  <si>
    <t xml:space="preserve">A-Zn-125ppb-Low </t>
  </si>
  <si>
    <t>A-Zn-250ppb-Med-Low</t>
  </si>
  <si>
    <t>A-Zn-500ppb-Med</t>
  </si>
  <si>
    <t>A-DUP-Zn-500ppb-Med</t>
  </si>
  <si>
    <t>A-Zn-1000ppb-Med-Hi</t>
  </si>
  <si>
    <t>A-Zn-2000ppb-High</t>
  </si>
  <si>
    <t>175*</t>
  </si>
  <si>
    <t>172*</t>
  </si>
  <si>
    <t>181*</t>
  </si>
  <si>
    <t>207*</t>
  </si>
  <si>
    <t>229*</t>
  </si>
  <si>
    <t>245*</t>
  </si>
  <si>
    <t>590*</t>
  </si>
  <si>
    <t>* incorrect filter used</t>
  </si>
  <si>
    <t>59*</t>
  </si>
  <si>
    <t>101*</t>
  </si>
  <si>
    <t>206*</t>
  </si>
  <si>
    <t>200*</t>
  </si>
  <si>
    <t>494*</t>
  </si>
  <si>
    <t>1010*</t>
  </si>
  <si>
    <t>0.44*</t>
  </si>
  <si>
    <t>1.08*</t>
  </si>
  <si>
    <t>2.19*</t>
  </si>
  <si>
    <t>2.25*</t>
  </si>
  <si>
    <t>4.55*</t>
  </si>
  <si>
    <t>11.8*</t>
  </si>
  <si>
    <t>4.57*</t>
  </si>
  <si>
    <t>7.73*</t>
  </si>
  <si>
    <t>25.7*</t>
  </si>
  <si>
    <t>25.5*</t>
  </si>
  <si>
    <t>37.6*</t>
  </si>
  <si>
    <t>84.7*</t>
  </si>
  <si>
    <t>*Main lab diluter probably not yet equilibrated at time of day-0 water sampling</t>
  </si>
  <si>
    <t xml:space="preserve"> &lt; 0.014</t>
  </si>
  <si>
    <t>&lt; 0.027</t>
  </si>
  <si>
    <r>
      <t>a</t>
    </r>
    <r>
      <rPr>
        <sz val="8"/>
        <rFont val="Arial"/>
        <family val="2"/>
      </rPr>
      <t xml:space="preserve">BID = Block Initiation Date: a date assigned to each member of a group of samples that will identify the sample as a member of the group or "block." </t>
    </r>
  </si>
  <si>
    <r>
      <t>b</t>
    </r>
    <r>
      <rPr>
        <sz val="8"/>
        <rFont val="Arial"/>
        <family val="2"/>
      </rPr>
      <t xml:space="preserve">Mean Conc. = the mean solution concentration of the procedural blanks for a block, n = 3 and individual reagent blanks; units ng/mL.  </t>
    </r>
  </si>
  <si>
    <t>Test</t>
  </si>
  <si>
    <t>Number</t>
  </si>
  <si>
    <t>Sample ID</t>
  </si>
  <si>
    <t>Table 4-1.  Concentrations of elements in diluter water from chronic rainbow trout exposures. --- Continued</t>
  </si>
  <si>
    <t xml:space="preserve">Sample </t>
  </si>
  <si>
    <t>Table 4-2.  Concentrations of elements in diluter water from acute rainbow trout exposures. --- Continued</t>
  </si>
  <si>
    <t>A-Filter Blank-PES/No PF</t>
  </si>
  <si>
    <t>A-Cu-0ppb Control PES/No PF</t>
  </si>
  <si>
    <t>A-Cu-25ppb Low PES/No PF</t>
  </si>
  <si>
    <t>A-Cu-50ppb Med-Low PES/No PF</t>
  </si>
  <si>
    <t>A-Cu-100ppb Med PES/No PF</t>
  </si>
  <si>
    <t>A-DUP-1-Cu-100ppb Med PES/No PF</t>
  </si>
  <si>
    <t>A-Cu-200ppb Med-Hi PES/No PF</t>
  </si>
  <si>
    <t>A-Cu-400ppb High PES/No PF</t>
  </si>
  <si>
    <r>
      <t xml:space="preserve">[ID; identification, Cu, copper; Zn, zinc; Cd, cadmium; Pb, lead; ng, nanograms; mL, milliliter. </t>
    </r>
    <r>
      <rPr>
        <b/>
        <i/>
        <sz val="9"/>
        <rFont val="Arial"/>
        <family val="2"/>
      </rPr>
      <t>Bold and italicized</t>
    </r>
    <r>
      <rPr>
        <sz val="9"/>
        <rFont val="Arial"/>
        <family val="2"/>
      </rPr>
      <t xml:space="preserve"> values are less than the method quantitation limit and have greater relative uncertainty] </t>
    </r>
  </si>
  <si>
    <r>
      <t xml:space="preserve">[ID; identification, Cu, copper; Zn, zinc; Cd, cadmium; ng, nanograms; mL, milliliter. </t>
    </r>
    <r>
      <rPr>
        <b/>
        <i/>
        <sz val="9"/>
        <rFont val="Arial"/>
        <family val="2"/>
      </rPr>
      <t>Bold and italicized</t>
    </r>
    <r>
      <rPr>
        <sz val="9"/>
        <rFont val="Arial"/>
        <family val="2"/>
      </rPr>
      <t xml:space="preserve"> values are less than the method quantitation limit and have greater relative uncertainty] </t>
    </r>
  </si>
  <si>
    <t>Table 4-4.    Concentrations of elements in a continuing calibration blank (CCB) and</t>
  </si>
  <si>
    <t xml:space="preserve">   and chronic exposure studies.</t>
  </si>
  <si>
    <t>difference during ICP-MS analysis of trout exposure water.</t>
  </si>
  <si>
    <t>determined during ICP-MS analysis of trout exposure water.</t>
  </si>
  <si>
    <t xml:space="preserve">Table 4-1.  Concentrations of elements in diluter water from trout chronic exposures. </t>
  </si>
  <si>
    <t xml:space="preserve">Table 4-2.  Concentrations of elements in diluter water from trout acute exposures. </t>
  </si>
  <si>
    <t xml:space="preserve">Table 4-3.  Concentrations of elements in filter blanks from trout acute </t>
  </si>
  <si>
    <t xml:space="preserve">       samples during water analyses from trout tests.  Results expressed</t>
  </si>
  <si>
    <t xml:space="preserve">     trout exposure studies.</t>
  </si>
  <si>
    <t xml:space="preserve">     in the ICP-MS quantitative analysis of diluter water from trout</t>
  </si>
  <si>
    <t>from trout exposure studies.</t>
  </si>
  <si>
    <t xml:space="preserve">Table 4-4 (continued).  Concentrations of elements in a continuing calibration blank </t>
  </si>
  <si>
    <t xml:space="preserve">(CCB) and independent calibration verification standard (ICVS) ran every 10 </t>
  </si>
  <si>
    <t>samples during water analyses from trout tests.  Results expressed</t>
  </si>
  <si>
    <t xml:space="preserve">Table 4-5 (continued). Recoveries of elements from a reference solution used as a </t>
  </si>
  <si>
    <t xml:space="preserve">Table 4-5.     Recoveries of elements from a reference solution used as a </t>
  </si>
  <si>
    <t xml:space="preserve">Table 4-6.     Recoveries of elements from a low level calibration check </t>
  </si>
  <si>
    <t>Table 4-6 (continued).  Recoveries of elements from a low level calibration check</t>
  </si>
  <si>
    <t>Table 4-7 (continued).  Relative percent difference for duplicate ICPMS analysis of water samples</t>
  </si>
  <si>
    <t>Table 4-7.  Relative percent difference for duplicate ICPMS analysis of water samples</t>
  </si>
  <si>
    <t>Table 4-8.  Percent recovery of elements spiked in trout exposure water and analyzed by ICP-MS.</t>
  </si>
  <si>
    <t>Table 4-8 (continued).  Percent recovery of elements spiked in trout exposure water and analyzed by ICP-MS.</t>
  </si>
  <si>
    <t>Table 4-9.  Interference check of the test water using dilution percent</t>
  </si>
  <si>
    <t>Table 4-9 (continued).  Interference check of the test water using dilution percent</t>
  </si>
  <si>
    <r>
      <t>Table 4-10 (continued). Recovery of elements in an interference check</t>
    </r>
    <r>
      <rPr>
        <b/>
        <vertAlign val="superscript"/>
        <sz val="12"/>
        <rFont val="Arial"/>
        <family val="2"/>
      </rPr>
      <t xml:space="preserve">a </t>
    </r>
  </si>
  <si>
    <r>
      <t>Table 4-10.  Recovery of elements in an interference check</t>
    </r>
    <r>
      <rPr>
        <b/>
        <vertAlign val="superscript"/>
        <sz val="12"/>
        <rFont val="Arial"/>
        <family val="2"/>
      </rPr>
      <t xml:space="preserve">a </t>
    </r>
  </si>
  <si>
    <t>Table 4-11.   Mean blank equivalent concentrations (BEC) of Cu, Zn, Cd, and Pb for reagent blanks analyzed with trout exposure water.</t>
  </si>
  <si>
    <t>Table 4-11 (continued).  Mean blank equivalent concentrations (BEC) of Cu, Zn, Cd, and Pb for reagent blanks analyzed with trout exposure water.</t>
  </si>
  <si>
    <t>Table 4-12.  Method detection and quantitation limits for Cu, Zn, Cd, and Pb for water analyzed from trout exposures.</t>
  </si>
  <si>
    <t>Table 4-12 (continued).  Method detection and quantitation limits for Cu, Zn, Cd, and Pb for water analyzed from trout exposures.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</si>
</sst>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???0."/>
    <numFmt numFmtId="165" formatCode="?0."/>
    <numFmt numFmtId="166" formatCode="?0.0"/>
    <numFmt numFmtId="167" formatCode="?0.000"/>
    <numFmt numFmtId="168" formatCode="?0.00"/>
    <numFmt numFmtId="169" formatCode="??0.00"/>
    <numFmt numFmtId="170" formatCode="0.000"/>
    <numFmt numFmtId="171" formatCode="????0.0"/>
    <numFmt numFmtId="172" formatCode="0.0"/>
    <numFmt numFmtId="173" formatCode="0.00000"/>
    <numFmt numFmtId="174" formatCode="??0."/>
    <numFmt numFmtId="175" formatCode="???0.0"/>
    <numFmt numFmtId="176" formatCode="????0.00"/>
    <numFmt numFmtId="177" formatCode="???0.00"/>
    <numFmt numFmtId="178" formatCode="??0.0"/>
    <numFmt numFmtId="179" formatCode="mm/dd/yy"/>
    <numFmt numFmtId="180" formatCode="???0.000"/>
    <numFmt numFmtId="181" formatCode="??0.000"/>
    <numFmt numFmtId="182" formatCode="0.??????"/>
    <numFmt numFmtId="183" formatCode="mm/dd/yy;@"/>
    <numFmt numFmtId="184" formatCode="????0.0000"/>
    <numFmt numFmtId="185" formatCode="??????0.000000"/>
    <numFmt numFmtId="186" formatCode="??????0."/>
    <numFmt numFmtId="187" formatCode="?????0."/>
    <numFmt numFmtId="188" formatCode="??0.0000"/>
    <numFmt numFmtId="189" formatCode="?????0.000"/>
    <numFmt numFmtId="190" formatCode="?????0.00000"/>
    <numFmt numFmtId="191" formatCode="?0.0000"/>
    <numFmt numFmtId="192" formatCode="????0."/>
    <numFmt numFmtId="193" formatCode="?????0.00"/>
    <numFmt numFmtId="194" formatCode="??????0.00"/>
    <numFmt numFmtId="195" formatCode="??????0.000"/>
    <numFmt numFmtId="196" formatCode="??0.0\1"/>
    <numFmt numFmtId="197" formatCode="???0.0000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0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/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4" fontId="0" fillId="0" borderId="10" xfId="0" applyNumberFormat="1" applyBorder="1"/>
    <xf numFmtId="182" fontId="0" fillId="0" borderId="1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0" fontId="5" fillId="0" borderId="0" xfId="0" applyFont="1"/>
    <xf numFmtId="164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0" fontId="5" fillId="0" borderId="10" xfId="0" applyFont="1" applyBorder="1"/>
    <xf numFmtId="177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5" fillId="0" borderId="0" xfId="0" applyFont="1" applyBorder="1"/>
    <xf numFmtId="16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7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2" fillId="0" borderId="0" xfId="0" applyFont="1"/>
    <xf numFmtId="164" fontId="0" fillId="0" borderId="1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7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10" xfId="0" applyBorder="1" applyAlignment="1"/>
    <xf numFmtId="0" fontId="0" fillId="0" borderId="0" xfId="0" applyBorder="1" applyAlignment="1"/>
    <xf numFmtId="165" fontId="0" fillId="0" borderId="1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4" fontId="0" fillId="0" borderId="0" xfId="0" applyNumberFormat="1"/>
    <xf numFmtId="181" fontId="0" fillId="0" borderId="0" xfId="0" applyNumberFormat="1" applyAlignment="1">
      <alignment horizontal="center"/>
    </xf>
    <xf numFmtId="179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173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175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4" fontId="0" fillId="0" borderId="0" xfId="0" applyNumberFormat="1" applyBorder="1"/>
    <xf numFmtId="0" fontId="9" fillId="0" borderId="0" xfId="0" applyFont="1"/>
    <xf numFmtId="49" fontId="0" fillId="0" borderId="0" xfId="0" applyNumberFormat="1" applyAlignment="1">
      <alignment horizontal="center"/>
    </xf>
    <xf numFmtId="183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7" fontId="0" fillId="0" borderId="0" xfId="0" quotePrefix="1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75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83" fontId="1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quotePrefix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1" fontId="14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89" fontId="14" fillId="0" borderId="0" xfId="0" applyNumberFormat="1" applyFont="1" applyAlignment="1">
      <alignment horizontal="center"/>
    </xf>
    <xf numFmtId="188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92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83" fontId="1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94" fontId="0" fillId="0" borderId="0" xfId="0" applyNumberFormat="1" applyAlignment="1">
      <alignment horizontal="left"/>
    </xf>
    <xf numFmtId="171" fontId="13" fillId="0" borderId="0" xfId="0" quotePrefix="1" applyNumberFormat="1" applyFont="1" applyBorder="1" applyAlignment="1">
      <alignment horizontal="center"/>
    </xf>
    <xf numFmtId="193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5" fontId="14" fillId="0" borderId="0" xfId="0" applyNumberFormat="1" applyFont="1" applyAlignment="1">
      <alignment horizontal="center"/>
    </xf>
    <xf numFmtId="176" fontId="14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0" fillId="0" borderId="0" xfId="0" quotePrefix="1" applyAlignment="1"/>
    <xf numFmtId="197" fontId="0" fillId="0" borderId="0" xfId="0" applyNumberFormat="1" applyAlignment="1">
      <alignment horizontal="center"/>
    </xf>
    <xf numFmtId="197" fontId="0" fillId="0" borderId="0" xfId="0" quotePrefix="1" applyNumberFormat="1" applyAlignment="1">
      <alignment horizontal="center"/>
    </xf>
    <xf numFmtId="189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189" fontId="14" fillId="0" borderId="0" xfId="0" applyNumberFormat="1" applyFont="1" applyFill="1" applyAlignment="1">
      <alignment horizontal="center"/>
    </xf>
    <xf numFmtId="194" fontId="0" fillId="0" borderId="0" xfId="0" applyNumberFormat="1" applyFill="1" applyAlignment="1">
      <alignment horizontal="left"/>
    </xf>
    <xf numFmtId="189" fontId="0" fillId="0" borderId="0" xfId="0" applyNumberFormat="1" applyFill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176" fontId="13" fillId="0" borderId="0" xfId="0" applyNumberFormat="1" applyFont="1" applyBorder="1" applyAlignment="1">
      <alignment horizontal="center"/>
    </xf>
    <xf numFmtId="189" fontId="14" fillId="0" borderId="0" xfId="0" applyNumberFormat="1" applyFont="1" applyBorder="1" applyAlignment="1">
      <alignment horizontal="center"/>
    </xf>
    <xf numFmtId="0" fontId="13" fillId="0" borderId="0" xfId="0" applyFont="1" applyBorder="1"/>
    <xf numFmtId="186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0" fontId="0" fillId="0" borderId="10" xfId="0" quotePrefix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49" fontId="1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 horizontal="left" wrapText="1"/>
    </xf>
    <xf numFmtId="183" fontId="0" fillId="0" borderId="0" xfId="0" applyNumberFormat="1" applyAlignment="1">
      <alignment horizontal="left"/>
    </xf>
    <xf numFmtId="183" fontId="13" fillId="0" borderId="0" xfId="0" applyNumberFormat="1" applyFont="1" applyAlignment="1">
      <alignment horizontal="left"/>
    </xf>
    <xf numFmtId="183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wrapText="1"/>
    </xf>
    <xf numFmtId="0" fontId="33" fillId="0" borderId="0" xfId="0" applyFont="1"/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2"/>
  <sheetViews>
    <sheetView tabSelected="1" zoomScaleNormal="100" workbookViewId="0">
      <selection sqref="A1:G1"/>
    </sheetView>
  </sheetViews>
  <sheetFormatPr defaultRowHeight="12.5" x14ac:dyDescent="0.25"/>
  <cols>
    <col min="1" max="1" width="9.1796875" style="5"/>
    <col min="2" max="2" width="21.7265625" style="5" customWidth="1"/>
    <col min="3" max="3" width="11.7265625" style="5" customWidth="1"/>
    <col min="4" max="4" width="13.1796875" customWidth="1"/>
    <col min="5" max="5" width="11.54296875" customWidth="1"/>
    <col min="6" max="6" width="15" customWidth="1"/>
    <col min="7" max="7" width="14.453125" style="3" customWidth="1"/>
  </cols>
  <sheetData>
    <row r="1" spans="1:8" ht="27.75" customHeight="1" x14ac:dyDescent="0.35">
      <c r="A1" s="181" t="s">
        <v>555</v>
      </c>
      <c r="B1" s="181"/>
      <c r="C1" s="181"/>
      <c r="D1" s="181"/>
      <c r="E1" s="181"/>
      <c r="F1" s="181"/>
      <c r="G1" s="181"/>
      <c r="H1" s="9"/>
    </row>
    <row r="2" spans="1:8" ht="27.75" customHeight="1" x14ac:dyDescent="0.25">
      <c r="A2" s="180" t="s">
        <v>549</v>
      </c>
      <c r="B2" s="180"/>
      <c r="C2" s="180"/>
      <c r="D2" s="180"/>
      <c r="E2" s="180"/>
      <c r="F2" s="180"/>
      <c r="G2" s="180"/>
      <c r="H2" s="177"/>
    </row>
    <row r="3" spans="1:8" ht="15.5" x14ac:dyDescent="0.35">
      <c r="A3" s="166"/>
      <c r="G3"/>
    </row>
    <row r="4" spans="1:8" x14ac:dyDescent="0.25">
      <c r="G4"/>
    </row>
    <row r="5" spans="1:8" x14ac:dyDescent="0.25">
      <c r="A5" s="5" t="s">
        <v>5</v>
      </c>
      <c r="B5" s="126"/>
      <c r="C5" s="5" t="s">
        <v>116</v>
      </c>
      <c r="D5" s="10" t="s">
        <v>128</v>
      </c>
      <c r="E5" s="10" t="s">
        <v>99</v>
      </c>
      <c r="F5" s="10" t="s">
        <v>98</v>
      </c>
      <c r="G5" s="10" t="s">
        <v>121</v>
      </c>
    </row>
    <row r="6" spans="1:8" x14ac:dyDescent="0.25">
      <c r="A6" s="173" t="s">
        <v>536</v>
      </c>
      <c r="B6" s="167" t="s">
        <v>537</v>
      </c>
      <c r="C6" s="167" t="s">
        <v>51</v>
      </c>
      <c r="D6" s="16" t="s">
        <v>134</v>
      </c>
      <c r="E6" s="16" t="s">
        <v>134</v>
      </c>
      <c r="F6" s="16" t="s">
        <v>134</v>
      </c>
      <c r="G6" s="16" t="s">
        <v>134</v>
      </c>
    </row>
    <row r="8" spans="1:8" x14ac:dyDescent="0.25">
      <c r="A8" s="83">
        <v>52668</v>
      </c>
      <c r="B8" s="168" t="s">
        <v>184</v>
      </c>
      <c r="C8" s="174">
        <v>40469</v>
      </c>
      <c r="D8" s="54" t="s">
        <v>185</v>
      </c>
      <c r="E8" s="54" t="s">
        <v>388</v>
      </c>
      <c r="F8" s="54" t="s">
        <v>214</v>
      </c>
      <c r="G8" s="54" t="s">
        <v>531</v>
      </c>
    </row>
    <row r="9" spans="1:8" x14ac:dyDescent="0.25">
      <c r="A9" s="83"/>
      <c r="B9" s="168"/>
      <c r="C9" s="174"/>
      <c r="D9" s="54"/>
      <c r="E9" s="83"/>
      <c r="F9" s="83"/>
      <c r="G9" s="99"/>
    </row>
    <row r="10" spans="1:8" x14ac:dyDescent="0.25">
      <c r="A10" s="168">
        <v>52669</v>
      </c>
      <c r="B10" s="168" t="s">
        <v>183</v>
      </c>
      <c r="C10" s="174">
        <v>40469</v>
      </c>
      <c r="D10" s="71">
        <v>0.19</v>
      </c>
      <c r="E10" s="100" t="s">
        <v>138</v>
      </c>
      <c r="F10" s="100" t="s">
        <v>138</v>
      </c>
      <c r="G10" s="100" t="s">
        <v>138</v>
      </c>
    </row>
    <row r="11" spans="1:8" x14ac:dyDescent="0.25">
      <c r="A11" s="168">
        <v>52670</v>
      </c>
      <c r="B11" s="168" t="s">
        <v>182</v>
      </c>
      <c r="C11" s="174">
        <v>40469</v>
      </c>
      <c r="D11" s="71">
        <v>3.29</v>
      </c>
      <c r="E11" s="100" t="s">
        <v>138</v>
      </c>
      <c r="F11" s="100" t="s">
        <v>138</v>
      </c>
      <c r="G11" s="100" t="s">
        <v>138</v>
      </c>
    </row>
    <row r="12" spans="1:8" x14ac:dyDescent="0.25">
      <c r="A12" s="168">
        <v>52671</v>
      </c>
      <c r="B12" s="168" t="s">
        <v>181</v>
      </c>
      <c r="C12" s="174">
        <v>40469</v>
      </c>
      <c r="D12" s="71">
        <v>7.16</v>
      </c>
      <c r="E12" s="100" t="s">
        <v>138</v>
      </c>
      <c r="F12" s="100" t="s">
        <v>138</v>
      </c>
      <c r="G12" s="100" t="s">
        <v>138</v>
      </c>
    </row>
    <row r="13" spans="1:8" x14ac:dyDescent="0.25">
      <c r="A13" s="168">
        <v>52672</v>
      </c>
      <c r="B13" s="168" t="s">
        <v>180</v>
      </c>
      <c r="C13" s="174">
        <v>40469</v>
      </c>
      <c r="D13" s="72">
        <v>14.600000000000001</v>
      </c>
      <c r="E13" s="100" t="s">
        <v>138</v>
      </c>
      <c r="F13" s="100" t="s">
        <v>138</v>
      </c>
      <c r="G13" s="100" t="s">
        <v>138</v>
      </c>
    </row>
    <row r="14" spans="1:8" x14ac:dyDescent="0.25">
      <c r="A14" s="5">
        <v>52693</v>
      </c>
      <c r="B14" s="5" t="s">
        <v>159</v>
      </c>
      <c r="C14" s="174">
        <v>40469</v>
      </c>
      <c r="D14" s="129">
        <v>13.9</v>
      </c>
      <c r="E14" s="100" t="s">
        <v>138</v>
      </c>
      <c r="F14" s="100" t="s">
        <v>138</v>
      </c>
      <c r="G14" s="100" t="s">
        <v>138</v>
      </c>
    </row>
    <row r="15" spans="1:8" x14ac:dyDescent="0.25">
      <c r="A15" s="168">
        <v>52673</v>
      </c>
      <c r="B15" s="168" t="s">
        <v>179</v>
      </c>
      <c r="C15" s="174">
        <v>40469</v>
      </c>
      <c r="D15" s="72">
        <v>29.700000000000003</v>
      </c>
      <c r="E15" s="100" t="s">
        <v>138</v>
      </c>
      <c r="F15" s="100" t="s">
        <v>138</v>
      </c>
      <c r="G15" s="100" t="s">
        <v>138</v>
      </c>
    </row>
    <row r="16" spans="1:8" x14ac:dyDescent="0.25">
      <c r="A16" s="168">
        <v>52674</v>
      </c>
      <c r="B16" s="168" t="s">
        <v>178</v>
      </c>
      <c r="C16" s="174">
        <v>40469</v>
      </c>
      <c r="D16" s="72">
        <v>60.1</v>
      </c>
      <c r="E16" s="100" t="s">
        <v>138</v>
      </c>
      <c r="F16" s="100" t="s">
        <v>138</v>
      </c>
      <c r="G16" s="100" t="s">
        <v>138</v>
      </c>
    </row>
    <row r="17" spans="1:7" x14ac:dyDescent="0.25">
      <c r="A17" s="168"/>
      <c r="B17" s="168"/>
      <c r="C17" s="174"/>
      <c r="D17" s="72"/>
      <c r="E17" s="100"/>
      <c r="F17" s="100"/>
      <c r="G17" s="100"/>
    </row>
    <row r="18" spans="1:7" x14ac:dyDescent="0.25">
      <c r="A18" s="168">
        <v>52675</v>
      </c>
      <c r="B18" s="168" t="s">
        <v>177</v>
      </c>
      <c r="C18" s="174">
        <v>40469</v>
      </c>
      <c r="D18" s="100" t="s">
        <v>138</v>
      </c>
      <c r="E18" s="88">
        <v>1.36</v>
      </c>
      <c r="F18" s="100" t="s">
        <v>138</v>
      </c>
      <c r="G18" s="100" t="s">
        <v>138</v>
      </c>
    </row>
    <row r="19" spans="1:7" x14ac:dyDescent="0.25">
      <c r="A19" s="5">
        <v>52676</v>
      </c>
      <c r="B19" s="5" t="s">
        <v>176</v>
      </c>
      <c r="C19" s="174">
        <v>40469</v>
      </c>
      <c r="D19" s="100" t="s">
        <v>138</v>
      </c>
      <c r="E19" s="110">
        <v>47.300000000000004</v>
      </c>
      <c r="F19" s="100" t="s">
        <v>138</v>
      </c>
      <c r="G19" s="100" t="s">
        <v>138</v>
      </c>
    </row>
    <row r="20" spans="1:7" x14ac:dyDescent="0.25">
      <c r="A20" s="5">
        <v>52677</v>
      </c>
      <c r="B20" s="5" t="s">
        <v>175</v>
      </c>
      <c r="C20" s="174">
        <v>40469</v>
      </c>
      <c r="D20" s="100" t="s">
        <v>138</v>
      </c>
      <c r="E20" s="110">
        <v>96.5</v>
      </c>
      <c r="F20" s="100" t="s">
        <v>138</v>
      </c>
      <c r="G20" s="100" t="s">
        <v>138</v>
      </c>
    </row>
    <row r="21" spans="1:7" x14ac:dyDescent="0.25">
      <c r="A21" s="5">
        <v>52678</v>
      </c>
      <c r="B21" s="5" t="s">
        <v>174</v>
      </c>
      <c r="C21" s="174">
        <v>40469</v>
      </c>
      <c r="D21" s="100" t="s">
        <v>138</v>
      </c>
      <c r="E21" s="6">
        <v>197</v>
      </c>
      <c r="F21" s="100" t="s">
        <v>138</v>
      </c>
      <c r="G21" s="100" t="s">
        <v>138</v>
      </c>
    </row>
    <row r="22" spans="1:7" x14ac:dyDescent="0.25">
      <c r="A22" s="5">
        <v>52694</v>
      </c>
      <c r="B22" s="5" t="s">
        <v>158</v>
      </c>
      <c r="C22" s="174">
        <v>40469</v>
      </c>
      <c r="D22" s="100" t="s">
        <v>138</v>
      </c>
      <c r="E22" s="130">
        <v>188</v>
      </c>
      <c r="F22" s="100" t="s">
        <v>138</v>
      </c>
      <c r="G22" s="100" t="s">
        <v>138</v>
      </c>
    </row>
    <row r="23" spans="1:7" x14ac:dyDescent="0.25">
      <c r="A23" s="5">
        <v>52679</v>
      </c>
      <c r="B23" s="5" t="s">
        <v>173</v>
      </c>
      <c r="C23" s="174">
        <v>40469</v>
      </c>
      <c r="D23" s="100" t="s">
        <v>138</v>
      </c>
      <c r="E23" s="6">
        <v>378</v>
      </c>
      <c r="F23" s="100" t="s">
        <v>138</v>
      </c>
      <c r="G23" s="100" t="s">
        <v>138</v>
      </c>
    </row>
    <row r="24" spans="1:7" x14ac:dyDescent="0.25">
      <c r="A24" s="5">
        <v>52680</v>
      </c>
      <c r="B24" s="5" t="s">
        <v>172</v>
      </c>
      <c r="C24" s="174">
        <v>40469</v>
      </c>
      <c r="D24" s="100" t="s">
        <v>138</v>
      </c>
      <c r="E24" s="6">
        <v>748</v>
      </c>
      <c r="F24" s="100" t="s">
        <v>138</v>
      </c>
      <c r="G24" s="100" t="s">
        <v>138</v>
      </c>
    </row>
    <row r="25" spans="1:7" x14ac:dyDescent="0.25">
      <c r="A25" s="5">
        <v>52681</v>
      </c>
      <c r="B25" s="5" t="s">
        <v>171</v>
      </c>
      <c r="C25" s="174">
        <v>40469</v>
      </c>
      <c r="D25" s="100" t="s">
        <v>138</v>
      </c>
      <c r="E25" s="100" t="s">
        <v>138</v>
      </c>
      <c r="F25" s="126" t="s">
        <v>186</v>
      </c>
      <c r="G25" s="100" t="s">
        <v>138</v>
      </c>
    </row>
    <row r="26" spans="1:7" x14ac:dyDescent="0.25">
      <c r="A26" s="5">
        <v>52682</v>
      </c>
      <c r="B26" s="5" t="s">
        <v>170</v>
      </c>
      <c r="C26" s="174">
        <v>40469</v>
      </c>
      <c r="D26" s="100" t="s">
        <v>138</v>
      </c>
      <c r="E26" s="100" t="s">
        <v>138</v>
      </c>
      <c r="F26" s="131">
        <v>0.72</v>
      </c>
      <c r="G26" s="100" t="s">
        <v>138</v>
      </c>
    </row>
    <row r="27" spans="1:7" x14ac:dyDescent="0.25">
      <c r="A27" s="5">
        <v>52683</v>
      </c>
      <c r="B27" s="5" t="s">
        <v>169</v>
      </c>
      <c r="C27" s="174">
        <v>40469</v>
      </c>
      <c r="D27" s="100" t="s">
        <v>138</v>
      </c>
      <c r="E27" s="100" t="s">
        <v>138</v>
      </c>
      <c r="F27" s="131">
        <v>1.4000000000000001</v>
      </c>
      <c r="G27" s="100" t="s">
        <v>138</v>
      </c>
    </row>
    <row r="28" spans="1:7" x14ac:dyDescent="0.25">
      <c r="A28" s="5">
        <v>52684</v>
      </c>
      <c r="B28" s="5" t="s">
        <v>168</v>
      </c>
      <c r="C28" s="174">
        <v>40469</v>
      </c>
      <c r="D28" s="100" t="s">
        <v>138</v>
      </c>
      <c r="E28" s="100" t="s">
        <v>138</v>
      </c>
      <c r="F28" s="131">
        <v>3.09</v>
      </c>
      <c r="G28" s="100" t="s">
        <v>138</v>
      </c>
    </row>
    <row r="29" spans="1:7" x14ac:dyDescent="0.25">
      <c r="A29" s="5">
        <v>52695</v>
      </c>
      <c r="B29" s="5" t="s">
        <v>157</v>
      </c>
      <c r="C29" s="174">
        <v>40469</v>
      </c>
      <c r="D29" s="100" t="s">
        <v>138</v>
      </c>
      <c r="E29" s="100" t="s">
        <v>138</v>
      </c>
      <c r="F29" s="131">
        <v>3.12</v>
      </c>
      <c r="G29" s="100" t="s">
        <v>138</v>
      </c>
    </row>
    <row r="30" spans="1:7" x14ac:dyDescent="0.25">
      <c r="A30" s="5">
        <v>52685</v>
      </c>
      <c r="B30" s="5" t="s">
        <v>167</v>
      </c>
      <c r="C30" s="174">
        <v>40469</v>
      </c>
      <c r="D30" s="100" t="s">
        <v>138</v>
      </c>
      <c r="E30" s="100" t="s">
        <v>138</v>
      </c>
      <c r="F30" s="131">
        <v>5.22</v>
      </c>
      <c r="G30" s="100" t="s">
        <v>138</v>
      </c>
    </row>
    <row r="31" spans="1:7" x14ac:dyDescent="0.25">
      <c r="A31" s="5">
        <v>52686</v>
      </c>
      <c r="B31" s="5" t="s">
        <v>166</v>
      </c>
      <c r="C31" s="174">
        <v>40469</v>
      </c>
      <c r="D31" s="100" t="s">
        <v>138</v>
      </c>
      <c r="E31" s="100" t="s">
        <v>138</v>
      </c>
      <c r="F31" s="27">
        <v>11.700000000000001</v>
      </c>
      <c r="G31" s="100" t="s">
        <v>138</v>
      </c>
    </row>
    <row r="32" spans="1:7" x14ac:dyDescent="0.25">
      <c r="C32" s="174"/>
      <c r="D32" s="100"/>
      <c r="E32" s="100"/>
      <c r="F32" s="27"/>
      <c r="G32" s="100"/>
    </row>
    <row r="33" spans="1:7" ht="13" x14ac:dyDescent="0.3">
      <c r="A33" s="5">
        <v>52687</v>
      </c>
      <c r="B33" s="5" t="s">
        <v>165</v>
      </c>
      <c r="C33" s="174">
        <v>40469</v>
      </c>
      <c r="D33" s="100" t="s">
        <v>138</v>
      </c>
      <c r="E33" s="100" t="s">
        <v>138</v>
      </c>
      <c r="F33" s="100" t="s">
        <v>138</v>
      </c>
      <c r="G33" s="136">
        <v>3.4000000000000002E-2</v>
      </c>
    </row>
    <row r="34" spans="1:7" x14ac:dyDescent="0.25">
      <c r="A34" s="5">
        <v>52688</v>
      </c>
      <c r="B34" s="5" t="s">
        <v>164</v>
      </c>
      <c r="C34" s="174">
        <v>40469</v>
      </c>
      <c r="D34" s="100" t="s">
        <v>138</v>
      </c>
      <c r="E34" s="100" t="s">
        <v>138</v>
      </c>
      <c r="F34" s="100" t="s">
        <v>138</v>
      </c>
      <c r="G34" s="133">
        <v>7.51</v>
      </c>
    </row>
    <row r="35" spans="1:7" x14ac:dyDescent="0.25">
      <c r="A35" s="5">
        <v>52689</v>
      </c>
      <c r="B35" s="5" t="s">
        <v>163</v>
      </c>
      <c r="C35" s="174">
        <v>40469</v>
      </c>
      <c r="D35" s="100" t="s">
        <v>138</v>
      </c>
      <c r="E35" s="100" t="s">
        <v>138</v>
      </c>
      <c r="F35" s="100" t="s">
        <v>138</v>
      </c>
      <c r="G35" s="110">
        <v>13.4</v>
      </c>
    </row>
    <row r="36" spans="1:7" x14ac:dyDescent="0.25">
      <c r="A36" s="5">
        <v>52690</v>
      </c>
      <c r="B36" s="5" t="s">
        <v>162</v>
      </c>
      <c r="C36" s="174">
        <v>40469</v>
      </c>
      <c r="D36" s="100" t="s">
        <v>138</v>
      </c>
      <c r="E36" s="100" t="s">
        <v>138</v>
      </c>
      <c r="F36" s="100" t="s">
        <v>138</v>
      </c>
      <c r="G36" s="110">
        <v>30.1</v>
      </c>
    </row>
    <row r="37" spans="1:7" x14ac:dyDescent="0.25">
      <c r="A37" s="5">
        <v>52696</v>
      </c>
      <c r="B37" s="5" t="s">
        <v>156</v>
      </c>
      <c r="C37" s="174">
        <v>40469</v>
      </c>
      <c r="D37" s="100" t="s">
        <v>138</v>
      </c>
      <c r="E37" s="100" t="s">
        <v>138</v>
      </c>
      <c r="F37" s="100" t="s">
        <v>138</v>
      </c>
      <c r="G37" s="132">
        <v>29.700000000000003</v>
      </c>
    </row>
    <row r="38" spans="1:7" x14ac:dyDescent="0.25">
      <c r="A38" s="5">
        <v>52691</v>
      </c>
      <c r="B38" s="5" t="s">
        <v>161</v>
      </c>
      <c r="C38" s="174">
        <v>40469</v>
      </c>
      <c r="D38" s="100" t="s">
        <v>138</v>
      </c>
      <c r="E38" s="100" t="s">
        <v>138</v>
      </c>
      <c r="F38" s="100" t="s">
        <v>138</v>
      </c>
      <c r="G38" s="110">
        <v>61.6</v>
      </c>
    </row>
    <row r="39" spans="1:7" x14ac:dyDescent="0.25">
      <c r="A39" s="5">
        <v>52692</v>
      </c>
      <c r="B39" s="5" t="s">
        <v>160</v>
      </c>
      <c r="C39" s="174">
        <v>40469</v>
      </c>
      <c r="D39" s="100" t="s">
        <v>138</v>
      </c>
      <c r="E39" s="100" t="s">
        <v>138</v>
      </c>
      <c r="F39" s="100" t="s">
        <v>138</v>
      </c>
      <c r="G39" s="6">
        <v>136</v>
      </c>
    </row>
    <row r="40" spans="1:7" x14ac:dyDescent="0.25">
      <c r="C40" s="174"/>
      <c r="D40" s="100"/>
      <c r="E40" s="100"/>
      <c r="F40" s="27"/>
      <c r="G40" s="100"/>
    </row>
    <row r="41" spans="1:7" x14ac:dyDescent="0.25">
      <c r="A41" s="5">
        <v>53163</v>
      </c>
      <c r="B41" s="126" t="s">
        <v>238</v>
      </c>
      <c r="C41" s="174">
        <v>40497</v>
      </c>
      <c r="D41" s="49" t="s">
        <v>344</v>
      </c>
      <c r="E41" s="49" t="s">
        <v>343</v>
      </c>
      <c r="F41" s="49" t="s">
        <v>186</v>
      </c>
      <c r="G41" s="50" t="s">
        <v>532</v>
      </c>
    </row>
    <row r="42" spans="1:7" ht="13" x14ac:dyDescent="0.3">
      <c r="A42" s="5">
        <v>53164</v>
      </c>
      <c r="B42" s="126" t="s">
        <v>183</v>
      </c>
      <c r="C42" s="174">
        <v>40497</v>
      </c>
      <c r="D42" s="137">
        <v>0.13</v>
      </c>
      <c r="E42" s="100" t="s">
        <v>138</v>
      </c>
      <c r="F42" s="100" t="s">
        <v>138</v>
      </c>
      <c r="G42" s="100" t="s">
        <v>138</v>
      </c>
    </row>
    <row r="43" spans="1:7" x14ac:dyDescent="0.25">
      <c r="A43" s="5">
        <v>53165</v>
      </c>
      <c r="B43" s="126" t="s">
        <v>182</v>
      </c>
      <c r="C43" s="174">
        <v>40497</v>
      </c>
      <c r="D43" s="71">
        <v>2.95</v>
      </c>
      <c r="E43" s="100" t="s">
        <v>138</v>
      </c>
      <c r="F43" s="100" t="s">
        <v>138</v>
      </c>
      <c r="G43" s="100" t="s">
        <v>138</v>
      </c>
    </row>
    <row r="44" spans="1:7" x14ac:dyDescent="0.25">
      <c r="A44" s="5">
        <v>53166</v>
      </c>
      <c r="B44" s="126" t="s">
        <v>181</v>
      </c>
      <c r="C44" s="174">
        <v>40497</v>
      </c>
      <c r="D44" s="71">
        <v>6.12</v>
      </c>
      <c r="E44" s="100" t="s">
        <v>138</v>
      </c>
      <c r="F44" s="100" t="s">
        <v>138</v>
      </c>
      <c r="G44" s="100" t="s">
        <v>138</v>
      </c>
    </row>
    <row r="45" spans="1:7" x14ac:dyDescent="0.25">
      <c r="A45" s="5">
        <v>53167</v>
      </c>
      <c r="B45" s="126" t="s">
        <v>180</v>
      </c>
      <c r="C45" s="174">
        <v>40497</v>
      </c>
      <c r="D45" s="129">
        <v>12.9</v>
      </c>
      <c r="E45" s="100" t="s">
        <v>138</v>
      </c>
      <c r="F45" s="100" t="s">
        <v>138</v>
      </c>
      <c r="G45" s="100" t="s">
        <v>138</v>
      </c>
    </row>
    <row r="46" spans="1:7" x14ac:dyDescent="0.25">
      <c r="A46" s="5">
        <v>53168</v>
      </c>
      <c r="B46" s="126" t="s">
        <v>159</v>
      </c>
      <c r="C46" s="174">
        <v>40497</v>
      </c>
      <c r="D46" s="129">
        <v>12.700000000000001</v>
      </c>
      <c r="E46" s="100" t="s">
        <v>138</v>
      </c>
      <c r="F46" s="100" t="s">
        <v>138</v>
      </c>
      <c r="G46" s="100" t="s">
        <v>138</v>
      </c>
    </row>
    <row r="47" spans="1:7" x14ac:dyDescent="0.25">
      <c r="A47" s="5">
        <v>53169</v>
      </c>
      <c r="B47" s="126" t="s">
        <v>179</v>
      </c>
      <c r="C47" s="174">
        <v>40497</v>
      </c>
      <c r="D47" s="129">
        <v>27.400000000000002</v>
      </c>
      <c r="E47" s="100" t="s">
        <v>138</v>
      </c>
      <c r="F47" s="100" t="s">
        <v>138</v>
      </c>
      <c r="G47" s="100" t="s">
        <v>138</v>
      </c>
    </row>
    <row r="48" spans="1:7" x14ac:dyDescent="0.25">
      <c r="A48" s="5">
        <v>53170</v>
      </c>
      <c r="B48" s="126" t="s">
        <v>178</v>
      </c>
      <c r="C48" s="174">
        <v>40497</v>
      </c>
      <c r="D48" s="129">
        <v>57.2</v>
      </c>
      <c r="E48" s="100" t="s">
        <v>138</v>
      </c>
      <c r="F48" s="100" t="s">
        <v>138</v>
      </c>
      <c r="G48" s="100" t="s">
        <v>138</v>
      </c>
    </row>
    <row r="49" spans="1:11" x14ac:dyDescent="0.25">
      <c r="B49" s="126"/>
      <c r="C49" s="174"/>
      <c r="D49" s="129"/>
      <c r="E49" s="100"/>
      <c r="F49" s="100"/>
      <c r="G49" s="100"/>
    </row>
    <row r="50" spans="1:11" x14ac:dyDescent="0.25">
      <c r="C50" s="174"/>
      <c r="D50" s="100"/>
      <c r="E50" s="100"/>
      <c r="F50" s="27"/>
      <c r="G50" s="100"/>
    </row>
    <row r="51" spans="1:11" x14ac:dyDescent="0.25">
      <c r="C51" s="174"/>
      <c r="D51" s="100"/>
      <c r="E51" s="100"/>
      <c r="F51" s="27"/>
      <c r="G51" s="100"/>
    </row>
    <row r="52" spans="1:11" x14ac:dyDescent="0.25">
      <c r="C52" s="174"/>
      <c r="D52" s="100"/>
      <c r="E52" s="100"/>
      <c r="F52" s="27"/>
      <c r="G52" s="100"/>
    </row>
    <row r="53" spans="1:11" ht="30.75" customHeight="1" x14ac:dyDescent="0.35">
      <c r="A53" s="179" t="s">
        <v>538</v>
      </c>
      <c r="B53" s="179"/>
      <c r="C53" s="179"/>
      <c r="D53" s="179"/>
      <c r="E53" s="179"/>
      <c r="F53" s="179"/>
      <c r="G53" s="179"/>
    </row>
    <row r="54" spans="1:11" ht="29.25" customHeight="1" x14ac:dyDescent="0.25">
      <c r="A54" s="180" t="s">
        <v>549</v>
      </c>
      <c r="B54" s="180"/>
      <c r="C54" s="180"/>
      <c r="D54" s="180"/>
      <c r="E54" s="180"/>
      <c r="F54" s="180"/>
      <c r="G54" s="180"/>
    </row>
    <row r="55" spans="1:11" ht="15.5" x14ac:dyDescent="0.35">
      <c r="A55" s="166"/>
      <c r="B55" s="123"/>
    </row>
    <row r="57" spans="1:11" x14ac:dyDescent="0.25">
      <c r="A57" s="5" t="s">
        <v>539</v>
      </c>
      <c r="C57" s="5" t="s">
        <v>116</v>
      </c>
      <c r="D57" s="10" t="s">
        <v>128</v>
      </c>
      <c r="E57" s="10" t="s">
        <v>99</v>
      </c>
      <c r="F57" s="10" t="s">
        <v>98</v>
      </c>
      <c r="G57" s="10" t="s">
        <v>121</v>
      </c>
    </row>
    <row r="58" spans="1:11" x14ac:dyDescent="0.25">
      <c r="A58" s="167" t="s">
        <v>536</v>
      </c>
      <c r="B58" s="167" t="s">
        <v>537</v>
      </c>
      <c r="C58" s="167" t="s">
        <v>51</v>
      </c>
      <c r="D58" s="16" t="s">
        <v>134</v>
      </c>
      <c r="E58" s="16" t="s">
        <v>134</v>
      </c>
      <c r="F58" s="16" t="s">
        <v>134</v>
      </c>
      <c r="G58" s="16" t="s">
        <v>134</v>
      </c>
    </row>
    <row r="59" spans="1:11" x14ac:dyDescent="0.25">
      <c r="A59" s="92"/>
      <c r="B59" s="169"/>
      <c r="C59" s="175"/>
      <c r="D59" s="91"/>
      <c r="E59" s="93"/>
      <c r="F59" s="94"/>
      <c r="G59" s="95"/>
    </row>
    <row r="60" spans="1:11" x14ac:dyDescent="0.25">
      <c r="A60" s="5">
        <v>53171</v>
      </c>
      <c r="B60" s="126" t="s">
        <v>177</v>
      </c>
      <c r="C60" s="175">
        <v>40497</v>
      </c>
      <c r="D60" s="100" t="s">
        <v>138</v>
      </c>
      <c r="E60" s="88">
        <v>0.99</v>
      </c>
      <c r="F60" s="100" t="s">
        <v>138</v>
      </c>
      <c r="G60" s="100" t="s">
        <v>138</v>
      </c>
    </row>
    <row r="61" spans="1:11" x14ac:dyDescent="0.25">
      <c r="A61" s="5">
        <v>53172</v>
      </c>
      <c r="B61" s="126" t="s">
        <v>176</v>
      </c>
      <c r="C61" s="175">
        <v>40497</v>
      </c>
      <c r="D61" s="100" t="s">
        <v>138</v>
      </c>
      <c r="E61" s="110">
        <v>48.900000000000006</v>
      </c>
      <c r="F61" s="100" t="s">
        <v>138</v>
      </c>
      <c r="G61" s="100" t="s">
        <v>138</v>
      </c>
    </row>
    <row r="62" spans="1:11" x14ac:dyDescent="0.25">
      <c r="A62" s="5">
        <v>53173</v>
      </c>
      <c r="B62" s="126" t="s">
        <v>175</v>
      </c>
      <c r="C62" s="175">
        <v>40497</v>
      </c>
      <c r="D62" s="100" t="s">
        <v>138</v>
      </c>
      <c r="E62" s="110">
        <v>98.300000000000011</v>
      </c>
      <c r="F62" s="100" t="s">
        <v>138</v>
      </c>
      <c r="G62" s="100" t="s">
        <v>138</v>
      </c>
    </row>
    <row r="63" spans="1:11" x14ac:dyDescent="0.25">
      <c r="A63" s="5">
        <v>53174</v>
      </c>
      <c r="B63" s="126" t="s">
        <v>174</v>
      </c>
      <c r="C63" s="175">
        <v>40497</v>
      </c>
      <c r="D63" s="100" t="s">
        <v>138</v>
      </c>
      <c r="E63" s="6">
        <v>195</v>
      </c>
      <c r="F63" s="100" t="s">
        <v>138</v>
      </c>
      <c r="G63" s="100" t="s">
        <v>138</v>
      </c>
    </row>
    <row r="64" spans="1:11" s="9" customFormat="1" x14ac:dyDescent="0.25">
      <c r="A64" s="5">
        <v>53175</v>
      </c>
      <c r="B64" s="126" t="s">
        <v>158</v>
      </c>
      <c r="C64" s="175">
        <v>40497</v>
      </c>
      <c r="D64" s="100" t="s">
        <v>138</v>
      </c>
      <c r="E64" s="6">
        <v>193</v>
      </c>
      <c r="F64" s="100" t="s">
        <v>138</v>
      </c>
      <c r="G64" s="100" t="s">
        <v>138</v>
      </c>
      <c r="H64"/>
      <c r="K64"/>
    </row>
    <row r="65" spans="1:11" s="9" customFormat="1" x14ac:dyDescent="0.25">
      <c r="A65" s="5">
        <v>53176</v>
      </c>
      <c r="B65" s="126" t="s">
        <v>173</v>
      </c>
      <c r="C65" s="175">
        <v>40497</v>
      </c>
      <c r="D65" s="100" t="s">
        <v>138</v>
      </c>
      <c r="E65" s="6">
        <v>391</v>
      </c>
      <c r="F65" s="100" t="s">
        <v>138</v>
      </c>
      <c r="G65" s="100" t="s">
        <v>138</v>
      </c>
      <c r="H65"/>
      <c r="K65"/>
    </row>
    <row r="66" spans="1:11" s="9" customFormat="1" ht="12.75" customHeight="1" x14ac:dyDescent="0.25">
      <c r="A66" s="5">
        <v>53177</v>
      </c>
      <c r="B66" s="126" t="s">
        <v>172</v>
      </c>
      <c r="C66" s="175">
        <v>40497</v>
      </c>
      <c r="D66" s="100" t="s">
        <v>138</v>
      </c>
      <c r="E66" s="6">
        <v>770</v>
      </c>
      <c r="F66" s="100" t="s">
        <v>138</v>
      </c>
      <c r="G66" s="100" t="s">
        <v>138</v>
      </c>
      <c r="K66"/>
    </row>
    <row r="67" spans="1:11" s="9" customFormat="1" ht="12.75" customHeight="1" x14ac:dyDescent="0.25">
      <c r="A67" s="5"/>
      <c r="B67" s="126"/>
      <c r="C67" s="175"/>
      <c r="D67" s="100"/>
      <c r="E67" s="6"/>
      <c r="F67" s="100"/>
      <c r="G67" s="100"/>
      <c r="K67"/>
    </row>
    <row r="68" spans="1:11" s="9" customFormat="1" ht="12.75" customHeight="1" x14ac:dyDescent="0.25">
      <c r="A68" s="5">
        <v>53178</v>
      </c>
      <c r="B68" s="126" t="s">
        <v>171</v>
      </c>
      <c r="C68" s="175">
        <v>40497</v>
      </c>
      <c r="D68" s="100" t="s">
        <v>138</v>
      </c>
      <c r="E68" s="100" t="s">
        <v>138</v>
      </c>
      <c r="F68" s="49" t="s">
        <v>186</v>
      </c>
      <c r="G68" s="100" t="s">
        <v>138</v>
      </c>
      <c r="K68"/>
    </row>
    <row r="69" spans="1:11" s="9" customFormat="1" ht="12.75" customHeight="1" x14ac:dyDescent="0.25">
      <c r="A69" s="5">
        <v>53179</v>
      </c>
      <c r="B69" s="126" t="s">
        <v>170</v>
      </c>
      <c r="C69" s="175">
        <v>40497</v>
      </c>
      <c r="D69" s="100" t="s">
        <v>138</v>
      </c>
      <c r="E69" s="100" t="s">
        <v>138</v>
      </c>
      <c r="F69" s="131">
        <v>0.69000000000000006</v>
      </c>
      <c r="G69" s="100" t="s">
        <v>138</v>
      </c>
      <c r="K69"/>
    </row>
    <row r="70" spans="1:11" s="9" customFormat="1" x14ac:dyDescent="0.25">
      <c r="A70" s="5">
        <v>53180</v>
      </c>
      <c r="B70" s="126" t="s">
        <v>169</v>
      </c>
      <c r="C70" s="175">
        <v>40497</v>
      </c>
      <c r="D70" s="100" t="s">
        <v>138</v>
      </c>
      <c r="E70" s="100" t="s">
        <v>138</v>
      </c>
      <c r="F70" s="131">
        <v>1.25</v>
      </c>
      <c r="G70" s="100" t="s">
        <v>138</v>
      </c>
      <c r="K70"/>
    </row>
    <row r="71" spans="1:11" s="9" customFormat="1" x14ac:dyDescent="0.25">
      <c r="A71" s="5">
        <v>53181</v>
      </c>
      <c r="B71" s="126" t="s">
        <v>168</v>
      </c>
      <c r="C71" s="175">
        <v>40497</v>
      </c>
      <c r="D71" s="100" t="s">
        <v>138</v>
      </c>
      <c r="E71" s="100" t="s">
        <v>138</v>
      </c>
      <c r="F71" s="131">
        <v>2.74</v>
      </c>
      <c r="G71" s="100" t="s">
        <v>138</v>
      </c>
      <c r="K71"/>
    </row>
    <row r="72" spans="1:11" s="9" customFormat="1" x14ac:dyDescent="0.25">
      <c r="A72" s="5">
        <v>53182</v>
      </c>
      <c r="B72" s="126" t="s">
        <v>157</v>
      </c>
      <c r="C72" s="175">
        <v>40497</v>
      </c>
      <c r="D72" s="100" t="s">
        <v>138</v>
      </c>
      <c r="E72" s="100" t="s">
        <v>138</v>
      </c>
      <c r="F72" s="131">
        <v>2.7800000000000002</v>
      </c>
      <c r="G72" s="100" t="s">
        <v>138</v>
      </c>
      <c r="K72"/>
    </row>
    <row r="73" spans="1:11" s="9" customFormat="1" x14ac:dyDescent="0.25">
      <c r="A73" s="5">
        <v>53183</v>
      </c>
      <c r="B73" s="126" t="s">
        <v>167</v>
      </c>
      <c r="C73" s="175">
        <v>40497</v>
      </c>
      <c r="D73" s="100" t="s">
        <v>138</v>
      </c>
      <c r="E73" s="100" t="s">
        <v>138</v>
      </c>
      <c r="F73" s="131">
        <v>5.14</v>
      </c>
      <c r="G73" s="100" t="s">
        <v>138</v>
      </c>
      <c r="K73"/>
    </row>
    <row r="74" spans="1:11" s="9" customFormat="1" x14ac:dyDescent="0.25">
      <c r="A74" s="5">
        <v>53184</v>
      </c>
      <c r="B74" s="126" t="s">
        <v>166</v>
      </c>
      <c r="C74" s="175">
        <v>40497</v>
      </c>
      <c r="D74" s="100" t="s">
        <v>138</v>
      </c>
      <c r="E74" s="100" t="s">
        <v>138</v>
      </c>
      <c r="F74" s="27">
        <v>11.200000000000001</v>
      </c>
      <c r="G74" s="100" t="s">
        <v>138</v>
      </c>
      <c r="K74"/>
    </row>
    <row r="75" spans="1:11" s="9" customFormat="1" x14ac:dyDescent="0.25">
      <c r="A75" s="5"/>
      <c r="B75" s="126"/>
      <c r="C75" s="175"/>
      <c r="D75" s="100"/>
      <c r="E75" s="100"/>
      <c r="F75" s="27"/>
      <c r="G75" s="100"/>
      <c r="K75"/>
    </row>
    <row r="76" spans="1:11" x14ac:dyDescent="0.25">
      <c r="A76" s="5">
        <v>53185</v>
      </c>
      <c r="B76" s="126" t="s">
        <v>165</v>
      </c>
      <c r="C76" s="175">
        <v>40497</v>
      </c>
      <c r="D76" s="100" t="s">
        <v>138</v>
      </c>
      <c r="E76" s="100" t="s">
        <v>138</v>
      </c>
      <c r="F76" s="100" t="s">
        <v>138</v>
      </c>
      <c r="G76" s="50" t="s">
        <v>345</v>
      </c>
      <c r="H76" s="9"/>
    </row>
    <row r="77" spans="1:11" x14ac:dyDescent="0.25">
      <c r="A77" s="5">
        <v>53186</v>
      </c>
      <c r="B77" s="126" t="s">
        <v>164</v>
      </c>
      <c r="C77" s="175">
        <v>40497</v>
      </c>
      <c r="D77" s="100" t="s">
        <v>138</v>
      </c>
      <c r="E77" s="100" t="s">
        <v>138</v>
      </c>
      <c r="F77" s="100" t="s">
        <v>138</v>
      </c>
      <c r="G77" s="133">
        <v>6.92</v>
      </c>
      <c r="H77" s="9"/>
    </row>
    <row r="78" spans="1:11" x14ac:dyDescent="0.25">
      <c r="A78" s="5">
        <v>53187</v>
      </c>
      <c r="B78" s="126" t="s">
        <v>163</v>
      </c>
      <c r="C78" s="175">
        <v>40497</v>
      </c>
      <c r="D78" s="100" t="s">
        <v>138</v>
      </c>
      <c r="E78" s="100" t="s">
        <v>138</v>
      </c>
      <c r="F78" s="100" t="s">
        <v>138</v>
      </c>
      <c r="G78" s="110">
        <v>12.700000000000001</v>
      </c>
    </row>
    <row r="79" spans="1:11" x14ac:dyDescent="0.25">
      <c r="A79" s="5">
        <v>53188</v>
      </c>
      <c r="B79" s="126" t="s">
        <v>162</v>
      </c>
      <c r="C79" s="175">
        <v>40497</v>
      </c>
      <c r="D79" s="100" t="s">
        <v>138</v>
      </c>
      <c r="E79" s="100" t="s">
        <v>138</v>
      </c>
      <c r="F79" s="100" t="s">
        <v>138</v>
      </c>
      <c r="G79" s="110">
        <v>30.400000000000002</v>
      </c>
    </row>
    <row r="80" spans="1:11" x14ac:dyDescent="0.25">
      <c r="A80" s="5">
        <v>53189</v>
      </c>
      <c r="B80" s="126" t="s">
        <v>156</v>
      </c>
      <c r="C80" s="175">
        <v>40497</v>
      </c>
      <c r="D80" s="100" t="s">
        <v>138</v>
      </c>
      <c r="E80" s="100" t="s">
        <v>138</v>
      </c>
      <c r="F80" s="100" t="s">
        <v>138</v>
      </c>
      <c r="G80" s="110">
        <v>30</v>
      </c>
    </row>
    <row r="81" spans="1:7" x14ac:dyDescent="0.25">
      <c r="A81" s="5">
        <v>53190</v>
      </c>
      <c r="B81" s="126" t="s">
        <v>161</v>
      </c>
      <c r="C81" s="175">
        <v>40497</v>
      </c>
      <c r="D81" s="100" t="s">
        <v>138</v>
      </c>
      <c r="E81" s="100" t="s">
        <v>138</v>
      </c>
      <c r="F81" s="100" t="s">
        <v>138</v>
      </c>
      <c r="G81" s="110">
        <v>61.5</v>
      </c>
    </row>
    <row r="82" spans="1:7" x14ac:dyDescent="0.25">
      <c r="A82" s="5">
        <v>53191</v>
      </c>
      <c r="B82" s="126" t="s">
        <v>160</v>
      </c>
      <c r="C82" s="175">
        <v>40497</v>
      </c>
      <c r="D82" s="100" t="s">
        <v>138</v>
      </c>
      <c r="E82" s="100" t="s">
        <v>138</v>
      </c>
      <c r="F82" s="100" t="s">
        <v>138</v>
      </c>
      <c r="G82" s="6">
        <v>137</v>
      </c>
    </row>
    <row r="83" spans="1:7" x14ac:dyDescent="0.25">
      <c r="B83" s="126"/>
      <c r="C83" s="175"/>
      <c r="D83" s="100"/>
      <c r="E83" s="100"/>
      <c r="F83" s="100"/>
      <c r="G83" s="6"/>
    </row>
    <row r="84" spans="1:7" x14ac:dyDescent="0.25">
      <c r="A84" s="92"/>
      <c r="B84" s="169"/>
      <c r="C84" s="175"/>
      <c r="D84" s="91"/>
      <c r="E84" s="93"/>
      <c r="F84" s="94"/>
      <c r="G84" s="95"/>
    </row>
    <row r="85" spans="1:7" x14ac:dyDescent="0.25">
      <c r="A85" s="5">
        <v>52936</v>
      </c>
      <c r="B85" s="126" t="s">
        <v>238</v>
      </c>
      <c r="C85" s="174">
        <v>40476</v>
      </c>
      <c r="D85" s="49" t="s">
        <v>223</v>
      </c>
      <c r="E85" s="49" t="s">
        <v>243</v>
      </c>
      <c r="F85" s="49" t="s">
        <v>268</v>
      </c>
      <c r="G85" s="50" t="s">
        <v>244</v>
      </c>
    </row>
    <row r="86" spans="1:7" x14ac:dyDescent="0.25">
      <c r="B86" s="126"/>
      <c r="C86" s="174"/>
      <c r="D86" s="49"/>
      <c r="E86" s="49"/>
      <c r="F86" s="49"/>
      <c r="G86" s="50"/>
    </row>
    <row r="87" spans="1:7" ht="13" x14ac:dyDescent="0.3">
      <c r="A87" s="5">
        <v>52937</v>
      </c>
      <c r="B87" s="126" t="s">
        <v>183</v>
      </c>
      <c r="C87" s="174">
        <v>40476</v>
      </c>
      <c r="D87" s="137">
        <v>0.15</v>
      </c>
      <c r="E87" s="100" t="s">
        <v>138</v>
      </c>
      <c r="F87" s="100" t="s">
        <v>138</v>
      </c>
      <c r="G87" s="100" t="s">
        <v>138</v>
      </c>
    </row>
    <row r="88" spans="1:7" x14ac:dyDescent="0.25">
      <c r="A88" s="5">
        <v>52938</v>
      </c>
      <c r="B88" s="126" t="s">
        <v>182</v>
      </c>
      <c r="C88" s="174">
        <v>40476</v>
      </c>
      <c r="D88" s="71">
        <v>3.3200000000000003</v>
      </c>
      <c r="E88" s="100" t="s">
        <v>138</v>
      </c>
      <c r="F88" s="100" t="s">
        <v>138</v>
      </c>
      <c r="G88" s="100" t="s">
        <v>138</v>
      </c>
    </row>
    <row r="89" spans="1:7" x14ac:dyDescent="0.25">
      <c r="A89" s="5">
        <v>52939</v>
      </c>
      <c r="B89" s="126" t="s">
        <v>181</v>
      </c>
      <c r="C89" s="174">
        <v>40476</v>
      </c>
      <c r="D89" s="71">
        <v>7.11</v>
      </c>
      <c r="E89" s="100" t="s">
        <v>138</v>
      </c>
      <c r="F89" s="100" t="s">
        <v>138</v>
      </c>
      <c r="G89" s="100" t="s">
        <v>138</v>
      </c>
    </row>
    <row r="90" spans="1:7" x14ac:dyDescent="0.25">
      <c r="A90" s="5">
        <v>52940</v>
      </c>
      <c r="B90" s="126" t="s">
        <v>180</v>
      </c>
      <c r="C90" s="174">
        <v>40476</v>
      </c>
      <c r="D90" s="72">
        <v>14.3</v>
      </c>
      <c r="E90" s="100" t="s">
        <v>138</v>
      </c>
      <c r="F90" s="100" t="s">
        <v>138</v>
      </c>
      <c r="G90" s="100" t="s">
        <v>138</v>
      </c>
    </row>
    <row r="91" spans="1:7" x14ac:dyDescent="0.25">
      <c r="A91" s="5">
        <v>52941</v>
      </c>
      <c r="B91" s="126" t="s">
        <v>159</v>
      </c>
      <c r="C91" s="174">
        <v>40476</v>
      </c>
      <c r="D91" s="72">
        <v>14.700000000000001</v>
      </c>
      <c r="E91" s="100" t="s">
        <v>138</v>
      </c>
      <c r="F91" s="100" t="s">
        <v>138</v>
      </c>
      <c r="G91" s="100" t="s">
        <v>138</v>
      </c>
    </row>
    <row r="92" spans="1:7" x14ac:dyDescent="0.25">
      <c r="A92" s="5">
        <v>52965</v>
      </c>
      <c r="B92" s="126" t="s">
        <v>239</v>
      </c>
      <c r="C92" s="174">
        <v>40476</v>
      </c>
      <c r="D92" s="72">
        <v>15</v>
      </c>
      <c r="E92" s="100" t="s">
        <v>138</v>
      </c>
      <c r="F92" s="100" t="s">
        <v>138</v>
      </c>
      <c r="G92" s="100" t="s">
        <v>138</v>
      </c>
    </row>
    <row r="93" spans="1:7" x14ac:dyDescent="0.25">
      <c r="A93" s="5">
        <v>52942</v>
      </c>
      <c r="B93" s="126" t="s">
        <v>179</v>
      </c>
      <c r="C93" s="174">
        <v>40476</v>
      </c>
      <c r="D93" s="72">
        <v>29.6</v>
      </c>
      <c r="E93" s="100" t="s">
        <v>138</v>
      </c>
      <c r="F93" s="100" t="s">
        <v>138</v>
      </c>
      <c r="G93" s="100" t="s">
        <v>138</v>
      </c>
    </row>
    <row r="94" spans="1:7" x14ac:dyDescent="0.25">
      <c r="A94" s="5">
        <v>52943</v>
      </c>
      <c r="B94" s="126" t="s">
        <v>178</v>
      </c>
      <c r="C94" s="174">
        <v>40476</v>
      </c>
      <c r="D94" s="72">
        <v>61.400000000000006</v>
      </c>
      <c r="E94" s="100" t="s">
        <v>138</v>
      </c>
      <c r="F94" s="100" t="s">
        <v>138</v>
      </c>
      <c r="G94" s="100" t="s">
        <v>138</v>
      </c>
    </row>
    <row r="96" spans="1:7" x14ac:dyDescent="0.25">
      <c r="A96" s="5">
        <v>52944</v>
      </c>
      <c r="B96" s="126" t="s">
        <v>177</v>
      </c>
      <c r="C96" s="174">
        <v>40476</v>
      </c>
      <c r="D96" s="100" t="s">
        <v>138</v>
      </c>
      <c r="E96" s="88">
        <v>1.07</v>
      </c>
      <c r="F96" s="100" t="s">
        <v>138</v>
      </c>
      <c r="G96" s="100" t="s">
        <v>138</v>
      </c>
    </row>
    <row r="97" spans="1:7" x14ac:dyDescent="0.25">
      <c r="A97" s="5">
        <v>52945</v>
      </c>
      <c r="B97" s="126" t="s">
        <v>176</v>
      </c>
      <c r="C97" s="174">
        <v>40476</v>
      </c>
      <c r="D97" s="100" t="s">
        <v>138</v>
      </c>
      <c r="E97" s="110">
        <v>49.1</v>
      </c>
      <c r="F97" s="100" t="s">
        <v>138</v>
      </c>
      <c r="G97" s="100" t="s">
        <v>138</v>
      </c>
    </row>
    <row r="98" spans="1:7" x14ac:dyDescent="0.25">
      <c r="A98" s="5">
        <v>52946</v>
      </c>
      <c r="B98" s="126" t="s">
        <v>175</v>
      </c>
      <c r="C98" s="174">
        <v>40476</v>
      </c>
      <c r="D98" s="100" t="s">
        <v>138</v>
      </c>
      <c r="E98" s="110">
        <v>96</v>
      </c>
      <c r="F98" s="100" t="s">
        <v>138</v>
      </c>
      <c r="G98" s="100" t="s">
        <v>138</v>
      </c>
    </row>
    <row r="99" spans="1:7" x14ac:dyDescent="0.25">
      <c r="A99" s="5">
        <v>52947</v>
      </c>
      <c r="B99" s="126" t="s">
        <v>174</v>
      </c>
      <c r="C99" s="174">
        <v>40476</v>
      </c>
      <c r="D99" s="100" t="s">
        <v>138</v>
      </c>
      <c r="E99" s="6">
        <v>197</v>
      </c>
      <c r="F99" s="100" t="s">
        <v>138</v>
      </c>
      <c r="G99" s="100" t="s">
        <v>138</v>
      </c>
    </row>
    <row r="100" spans="1:7" x14ac:dyDescent="0.25">
      <c r="A100" s="5">
        <v>52966</v>
      </c>
      <c r="B100" s="126" t="s">
        <v>240</v>
      </c>
      <c r="C100" s="174">
        <v>40476</v>
      </c>
      <c r="D100" s="100" t="s">
        <v>138</v>
      </c>
      <c r="E100" s="6">
        <v>193</v>
      </c>
      <c r="F100" s="103" t="s">
        <v>138</v>
      </c>
      <c r="G100" s="103" t="s">
        <v>138</v>
      </c>
    </row>
    <row r="101" spans="1:7" x14ac:dyDescent="0.25">
      <c r="A101" s="5">
        <v>52948</v>
      </c>
      <c r="B101" s="126" t="s">
        <v>158</v>
      </c>
      <c r="C101" s="174">
        <v>40476</v>
      </c>
      <c r="D101" s="100" t="s">
        <v>138</v>
      </c>
      <c r="E101" s="6">
        <v>192</v>
      </c>
      <c r="F101" s="100" t="s">
        <v>138</v>
      </c>
      <c r="G101" s="100" t="s">
        <v>138</v>
      </c>
    </row>
    <row r="102" spans="1:7" x14ac:dyDescent="0.25">
      <c r="A102" s="5">
        <v>52949</v>
      </c>
      <c r="B102" s="126" t="s">
        <v>173</v>
      </c>
      <c r="C102" s="174">
        <v>40476</v>
      </c>
      <c r="D102" s="100" t="s">
        <v>138</v>
      </c>
      <c r="E102" s="6">
        <v>383</v>
      </c>
      <c r="F102" s="100" t="s">
        <v>138</v>
      </c>
      <c r="G102" s="100" t="s">
        <v>138</v>
      </c>
    </row>
    <row r="103" spans="1:7" x14ac:dyDescent="0.25">
      <c r="A103" s="5">
        <v>52950</v>
      </c>
      <c r="B103" s="126" t="s">
        <v>172</v>
      </c>
      <c r="C103" s="174">
        <v>40476</v>
      </c>
      <c r="D103" s="100" t="s">
        <v>138</v>
      </c>
      <c r="E103" s="6">
        <v>782</v>
      </c>
      <c r="F103" s="100" t="s">
        <v>138</v>
      </c>
      <c r="G103" s="100" t="s">
        <v>138</v>
      </c>
    </row>
    <row r="104" spans="1:7" x14ac:dyDescent="0.25">
      <c r="B104" s="126"/>
      <c r="C104" s="174"/>
      <c r="D104" s="100"/>
      <c r="E104" s="6"/>
      <c r="F104" s="100"/>
      <c r="G104" s="100"/>
    </row>
    <row r="105" spans="1:7" x14ac:dyDescent="0.25">
      <c r="B105" s="126"/>
      <c r="C105" s="174"/>
      <c r="D105" s="100"/>
      <c r="E105" s="6"/>
      <c r="F105" s="100"/>
      <c r="G105" s="100"/>
    </row>
    <row r="106" spans="1:7" x14ac:dyDescent="0.25">
      <c r="B106" s="126"/>
      <c r="C106" s="174"/>
      <c r="D106" s="100"/>
      <c r="E106" s="6"/>
      <c r="F106" s="100"/>
      <c r="G106" s="100"/>
    </row>
    <row r="107" spans="1:7" ht="34.5" customHeight="1" x14ac:dyDescent="0.35">
      <c r="A107" s="179" t="s">
        <v>538</v>
      </c>
      <c r="B107" s="179"/>
      <c r="C107" s="179"/>
      <c r="D107" s="179"/>
      <c r="E107" s="179"/>
      <c r="F107" s="179"/>
      <c r="G107" s="179"/>
    </row>
    <row r="108" spans="1:7" ht="30.75" customHeight="1" x14ac:dyDescent="0.25">
      <c r="A108" s="180" t="s">
        <v>549</v>
      </c>
      <c r="B108" s="180"/>
      <c r="C108" s="180"/>
      <c r="D108" s="180"/>
      <c r="E108" s="180"/>
      <c r="F108" s="180"/>
      <c r="G108" s="180"/>
    </row>
    <row r="109" spans="1:7" ht="15.5" x14ac:dyDescent="0.35">
      <c r="A109" s="166"/>
      <c r="B109" s="123"/>
    </row>
    <row r="111" spans="1:7" x14ac:dyDescent="0.25">
      <c r="A111" s="5" t="s">
        <v>539</v>
      </c>
      <c r="C111" s="5" t="s">
        <v>116</v>
      </c>
      <c r="D111" s="10" t="s">
        <v>128</v>
      </c>
      <c r="E111" s="10" t="s">
        <v>99</v>
      </c>
      <c r="F111" s="10" t="s">
        <v>98</v>
      </c>
      <c r="G111" s="10" t="s">
        <v>121</v>
      </c>
    </row>
    <row r="112" spans="1:7" x14ac:dyDescent="0.25">
      <c r="A112" s="167" t="s">
        <v>536</v>
      </c>
      <c r="B112" s="167" t="s">
        <v>537</v>
      </c>
      <c r="C112" s="167" t="s">
        <v>51</v>
      </c>
      <c r="D112" s="16" t="s">
        <v>134</v>
      </c>
      <c r="E112" s="16" t="s">
        <v>134</v>
      </c>
      <c r="F112" s="16" t="s">
        <v>134</v>
      </c>
      <c r="G112" s="16" t="s">
        <v>134</v>
      </c>
    </row>
    <row r="113" spans="1:7" x14ac:dyDescent="0.25">
      <c r="C113" s="174"/>
      <c r="D113" s="100"/>
      <c r="E113" s="100"/>
      <c r="F113" s="100"/>
      <c r="G113" s="14"/>
    </row>
    <row r="114" spans="1:7" x14ac:dyDescent="0.25">
      <c r="A114" s="5">
        <v>52951</v>
      </c>
      <c r="B114" s="126" t="s">
        <v>171</v>
      </c>
      <c r="C114" s="174">
        <v>40476</v>
      </c>
      <c r="D114" s="100" t="s">
        <v>138</v>
      </c>
      <c r="E114" s="100" t="s">
        <v>138</v>
      </c>
      <c r="F114" s="49" t="s">
        <v>225</v>
      </c>
      <c r="G114" s="100" t="s">
        <v>138</v>
      </c>
    </row>
    <row r="115" spans="1:7" x14ac:dyDescent="0.25">
      <c r="A115" s="5">
        <v>52952</v>
      </c>
      <c r="B115" s="126" t="s">
        <v>170</v>
      </c>
      <c r="C115" s="174">
        <v>40476</v>
      </c>
      <c r="D115" s="100" t="s">
        <v>138</v>
      </c>
      <c r="E115" s="100" t="s">
        <v>138</v>
      </c>
      <c r="F115" s="131">
        <v>0.69000000000000006</v>
      </c>
      <c r="G115" s="100" t="s">
        <v>138</v>
      </c>
    </row>
    <row r="116" spans="1:7" x14ac:dyDescent="0.25">
      <c r="A116" s="5">
        <v>52953</v>
      </c>
      <c r="B116" s="126" t="s">
        <v>169</v>
      </c>
      <c r="C116" s="174">
        <v>40476</v>
      </c>
      <c r="D116" s="100" t="s">
        <v>138</v>
      </c>
      <c r="E116" s="100" t="s">
        <v>138</v>
      </c>
      <c r="F116" s="131">
        <v>1.3800000000000001</v>
      </c>
      <c r="G116" s="100" t="s">
        <v>138</v>
      </c>
    </row>
    <row r="117" spans="1:7" x14ac:dyDescent="0.25">
      <c r="A117" s="5">
        <v>52954</v>
      </c>
      <c r="B117" s="126" t="s">
        <v>168</v>
      </c>
      <c r="C117" s="174">
        <v>40476</v>
      </c>
      <c r="D117" s="100" t="s">
        <v>138</v>
      </c>
      <c r="E117" s="100" t="s">
        <v>138</v>
      </c>
      <c r="F117" s="131">
        <v>2.88</v>
      </c>
      <c r="G117" s="100" t="s">
        <v>138</v>
      </c>
    </row>
    <row r="118" spans="1:7" x14ac:dyDescent="0.25">
      <c r="A118" s="5">
        <v>52955</v>
      </c>
      <c r="B118" s="126" t="s">
        <v>157</v>
      </c>
      <c r="C118" s="174">
        <v>40476</v>
      </c>
      <c r="D118" s="100" t="s">
        <v>138</v>
      </c>
      <c r="E118" s="100" t="s">
        <v>138</v>
      </c>
      <c r="F118" s="131">
        <v>2.85</v>
      </c>
      <c r="G118" s="100" t="s">
        <v>138</v>
      </c>
    </row>
    <row r="119" spans="1:7" x14ac:dyDescent="0.25">
      <c r="A119" s="5">
        <v>52967</v>
      </c>
      <c r="B119" s="126" t="s">
        <v>241</v>
      </c>
      <c r="C119" s="174">
        <v>40476</v>
      </c>
      <c r="D119" s="100" t="s">
        <v>138</v>
      </c>
      <c r="E119" s="103" t="s">
        <v>138</v>
      </c>
      <c r="F119" s="131">
        <v>2.81</v>
      </c>
      <c r="G119" s="103" t="s">
        <v>138</v>
      </c>
    </row>
    <row r="120" spans="1:7" x14ac:dyDescent="0.25">
      <c r="A120" s="5">
        <v>52956</v>
      </c>
      <c r="B120" s="126" t="s">
        <v>167</v>
      </c>
      <c r="C120" s="174">
        <v>40476</v>
      </c>
      <c r="D120" s="100" t="s">
        <v>138</v>
      </c>
      <c r="E120" s="100" t="s">
        <v>138</v>
      </c>
      <c r="F120" s="131">
        <v>5.17</v>
      </c>
      <c r="G120" s="100" t="s">
        <v>138</v>
      </c>
    </row>
    <row r="121" spans="1:7" x14ac:dyDescent="0.25">
      <c r="A121" s="5">
        <v>52957</v>
      </c>
      <c r="B121" s="126" t="s">
        <v>166</v>
      </c>
      <c r="C121" s="174">
        <v>40476</v>
      </c>
      <c r="D121" s="100" t="s">
        <v>138</v>
      </c>
      <c r="E121" s="100" t="s">
        <v>138</v>
      </c>
      <c r="F121" s="27">
        <v>11.5</v>
      </c>
      <c r="G121" s="100" t="s">
        <v>138</v>
      </c>
    </row>
    <row r="122" spans="1:7" x14ac:dyDescent="0.25">
      <c r="B122" s="126"/>
      <c r="C122" s="174"/>
      <c r="D122" s="100"/>
      <c r="E122" s="100"/>
      <c r="F122" s="27"/>
      <c r="G122" s="100"/>
    </row>
    <row r="123" spans="1:7" ht="13" x14ac:dyDescent="0.3">
      <c r="A123" s="5">
        <v>52958</v>
      </c>
      <c r="B123" s="126" t="s">
        <v>165</v>
      </c>
      <c r="C123" s="174">
        <v>40476</v>
      </c>
      <c r="D123" s="100" t="s">
        <v>138</v>
      </c>
      <c r="E123" s="100" t="s">
        <v>138</v>
      </c>
      <c r="F123" s="100" t="s">
        <v>138</v>
      </c>
      <c r="G123" s="136">
        <v>2.1999999999999999E-2</v>
      </c>
    </row>
    <row r="124" spans="1:7" x14ac:dyDescent="0.25">
      <c r="A124" s="5">
        <v>52959</v>
      </c>
      <c r="B124" s="126" t="s">
        <v>164</v>
      </c>
      <c r="C124" s="174">
        <v>40476</v>
      </c>
      <c r="D124" s="100" t="s">
        <v>138</v>
      </c>
      <c r="E124" s="100" t="s">
        <v>138</v>
      </c>
      <c r="F124" s="100" t="s">
        <v>138</v>
      </c>
      <c r="G124" s="133">
        <v>5.1000000000000005</v>
      </c>
    </row>
    <row r="125" spans="1:7" x14ac:dyDescent="0.25">
      <c r="A125" s="5">
        <v>52960</v>
      </c>
      <c r="B125" s="126" t="s">
        <v>163</v>
      </c>
      <c r="C125" s="174">
        <v>40476</v>
      </c>
      <c r="D125" s="100" t="s">
        <v>138</v>
      </c>
      <c r="E125" s="100" t="s">
        <v>138</v>
      </c>
      <c r="F125" s="100" t="s">
        <v>138</v>
      </c>
      <c r="G125" s="133">
        <v>9.33</v>
      </c>
    </row>
    <row r="126" spans="1:7" x14ac:dyDescent="0.25">
      <c r="A126" s="5">
        <v>52961</v>
      </c>
      <c r="B126" s="126" t="s">
        <v>162</v>
      </c>
      <c r="C126" s="174">
        <v>40476</v>
      </c>
      <c r="D126" s="100" t="s">
        <v>138</v>
      </c>
      <c r="E126" s="100" t="s">
        <v>138</v>
      </c>
      <c r="F126" s="100" t="s">
        <v>138</v>
      </c>
      <c r="G126" s="132">
        <v>20.400000000000002</v>
      </c>
    </row>
    <row r="127" spans="1:7" x14ac:dyDescent="0.25">
      <c r="A127" s="5">
        <v>52962</v>
      </c>
      <c r="B127" s="126" t="s">
        <v>156</v>
      </c>
      <c r="C127" s="174">
        <v>40476</v>
      </c>
      <c r="D127" s="100" t="s">
        <v>138</v>
      </c>
      <c r="E127" s="100" t="s">
        <v>138</v>
      </c>
      <c r="F127" s="100" t="s">
        <v>138</v>
      </c>
      <c r="G127" s="132">
        <v>20.100000000000001</v>
      </c>
    </row>
    <row r="128" spans="1:7" x14ac:dyDescent="0.25">
      <c r="A128" s="5">
        <v>52968</v>
      </c>
      <c r="B128" s="126" t="s">
        <v>242</v>
      </c>
      <c r="C128" s="174">
        <v>40476</v>
      </c>
      <c r="D128" s="100" t="s">
        <v>138</v>
      </c>
      <c r="E128" s="103" t="s">
        <v>138</v>
      </c>
      <c r="F128" s="103" t="s">
        <v>138</v>
      </c>
      <c r="G128" s="132">
        <v>19.600000000000001</v>
      </c>
    </row>
    <row r="129" spans="1:7" x14ac:dyDescent="0.25">
      <c r="A129" s="5">
        <v>52963</v>
      </c>
      <c r="B129" s="126" t="s">
        <v>161</v>
      </c>
      <c r="C129" s="174">
        <v>40476</v>
      </c>
      <c r="D129" s="100" t="s">
        <v>138</v>
      </c>
      <c r="E129" s="100" t="s">
        <v>138</v>
      </c>
      <c r="F129" s="100" t="s">
        <v>138</v>
      </c>
      <c r="G129" s="132">
        <v>38.200000000000003</v>
      </c>
    </row>
    <row r="130" spans="1:7" x14ac:dyDescent="0.25">
      <c r="A130" s="5">
        <v>52964</v>
      </c>
      <c r="B130" s="126" t="s">
        <v>160</v>
      </c>
      <c r="C130" s="174">
        <v>40476</v>
      </c>
      <c r="D130" s="100" t="s">
        <v>138</v>
      </c>
      <c r="E130" s="100" t="s">
        <v>138</v>
      </c>
      <c r="F130" s="100" t="s">
        <v>138</v>
      </c>
      <c r="G130" s="132">
        <v>82</v>
      </c>
    </row>
    <row r="131" spans="1:7" x14ac:dyDescent="0.25">
      <c r="B131" s="92"/>
      <c r="C131" s="175"/>
      <c r="D131" s="14"/>
      <c r="E131" s="103" t="s">
        <v>138</v>
      </c>
      <c r="F131" s="103" t="s">
        <v>138</v>
      </c>
      <c r="G131" s="103" t="s">
        <v>138</v>
      </c>
    </row>
    <row r="132" spans="1:7" x14ac:dyDescent="0.25">
      <c r="A132" s="5">
        <v>53258</v>
      </c>
      <c r="B132" s="126" t="s">
        <v>238</v>
      </c>
      <c r="C132" s="174">
        <v>40504</v>
      </c>
      <c r="D132" t="s">
        <v>363</v>
      </c>
      <c r="E132" s="49" t="s">
        <v>387</v>
      </c>
      <c r="F132" s="49" t="s">
        <v>225</v>
      </c>
      <c r="G132" s="50" t="s">
        <v>364</v>
      </c>
    </row>
    <row r="133" spans="1:7" ht="13" x14ac:dyDescent="0.3">
      <c r="A133" s="5">
        <v>53259</v>
      </c>
      <c r="B133" s="126" t="s">
        <v>183</v>
      </c>
      <c r="C133" s="174">
        <v>40504</v>
      </c>
      <c r="D133" s="137">
        <v>0.21</v>
      </c>
      <c r="E133" s="100" t="s">
        <v>138</v>
      </c>
      <c r="F133" s="100" t="s">
        <v>138</v>
      </c>
      <c r="G133" s="100" t="s">
        <v>138</v>
      </c>
    </row>
    <row r="134" spans="1:7" x14ac:dyDescent="0.25">
      <c r="A134" s="5">
        <v>53260</v>
      </c>
      <c r="B134" s="126" t="s">
        <v>182</v>
      </c>
      <c r="C134" s="174">
        <v>40504</v>
      </c>
      <c r="D134" s="71">
        <v>3.06</v>
      </c>
      <c r="E134" s="100" t="s">
        <v>138</v>
      </c>
      <c r="F134" s="100" t="s">
        <v>138</v>
      </c>
      <c r="G134" s="100" t="s">
        <v>138</v>
      </c>
    </row>
    <row r="135" spans="1:7" x14ac:dyDescent="0.25">
      <c r="A135" s="5">
        <v>53261</v>
      </c>
      <c r="B135" s="126" t="s">
        <v>181</v>
      </c>
      <c r="C135" s="174">
        <v>40504</v>
      </c>
      <c r="D135" s="71">
        <v>6.26</v>
      </c>
      <c r="E135" s="100" t="s">
        <v>138</v>
      </c>
      <c r="F135" s="100" t="s">
        <v>138</v>
      </c>
      <c r="G135" s="100" t="s">
        <v>138</v>
      </c>
    </row>
    <row r="136" spans="1:7" x14ac:dyDescent="0.25">
      <c r="A136" s="5">
        <v>53262</v>
      </c>
      <c r="B136" s="126" t="s">
        <v>180</v>
      </c>
      <c r="C136" s="174">
        <v>40504</v>
      </c>
      <c r="D136" s="72">
        <v>13.4</v>
      </c>
      <c r="E136" s="100" t="s">
        <v>138</v>
      </c>
      <c r="F136" s="100" t="s">
        <v>138</v>
      </c>
      <c r="G136" s="100" t="s">
        <v>138</v>
      </c>
    </row>
    <row r="137" spans="1:7" x14ac:dyDescent="0.25">
      <c r="A137" s="5">
        <v>53263</v>
      </c>
      <c r="B137" s="126" t="s">
        <v>159</v>
      </c>
      <c r="C137" s="174">
        <v>40504</v>
      </c>
      <c r="D137" s="72">
        <v>13</v>
      </c>
      <c r="E137" s="100" t="s">
        <v>138</v>
      </c>
      <c r="F137" s="100" t="s">
        <v>138</v>
      </c>
      <c r="G137" s="100" t="s">
        <v>138</v>
      </c>
    </row>
    <row r="138" spans="1:7" x14ac:dyDescent="0.25">
      <c r="A138" s="5">
        <v>53264</v>
      </c>
      <c r="B138" s="126" t="s">
        <v>179</v>
      </c>
      <c r="C138" s="174">
        <v>40504</v>
      </c>
      <c r="D138" s="72">
        <v>31.3</v>
      </c>
      <c r="E138" s="100" t="s">
        <v>138</v>
      </c>
      <c r="F138" s="100" t="s">
        <v>138</v>
      </c>
      <c r="G138" s="100" t="s">
        <v>138</v>
      </c>
    </row>
    <row r="139" spans="1:7" x14ac:dyDescent="0.25">
      <c r="A139" s="5">
        <v>53265</v>
      </c>
      <c r="B139" s="126" t="s">
        <v>178</v>
      </c>
      <c r="C139" s="174">
        <v>40504</v>
      </c>
      <c r="D139" s="150">
        <v>26.700000000000003</v>
      </c>
      <c r="E139" s="100" t="s">
        <v>138</v>
      </c>
      <c r="F139" s="100" t="s">
        <v>138</v>
      </c>
      <c r="G139" s="100" t="s">
        <v>138</v>
      </c>
    </row>
    <row r="140" spans="1:7" x14ac:dyDescent="0.25">
      <c r="C140" s="174"/>
      <c r="D140" s="72"/>
      <c r="E140" s="100"/>
      <c r="F140" s="100"/>
      <c r="G140" s="100"/>
    </row>
    <row r="141" spans="1:7" x14ac:dyDescent="0.25">
      <c r="A141" s="5">
        <v>53266</v>
      </c>
      <c r="B141" s="126" t="s">
        <v>177</v>
      </c>
      <c r="C141" s="174">
        <v>40504</v>
      </c>
      <c r="D141" s="100" t="s">
        <v>138</v>
      </c>
      <c r="E141" s="141">
        <v>1.17</v>
      </c>
      <c r="F141" s="100" t="s">
        <v>138</v>
      </c>
      <c r="G141" s="100" t="s">
        <v>138</v>
      </c>
    </row>
    <row r="142" spans="1:7" x14ac:dyDescent="0.25">
      <c r="A142" s="5">
        <v>53267</v>
      </c>
      <c r="B142" s="126" t="s">
        <v>176</v>
      </c>
      <c r="C142" s="174">
        <v>40504</v>
      </c>
      <c r="D142" s="100" t="s">
        <v>138</v>
      </c>
      <c r="E142" s="110">
        <v>47.6</v>
      </c>
      <c r="F142" s="100" t="s">
        <v>138</v>
      </c>
      <c r="G142" s="100" t="s">
        <v>138</v>
      </c>
    </row>
    <row r="143" spans="1:7" x14ac:dyDescent="0.25">
      <c r="A143" s="5">
        <v>53268</v>
      </c>
      <c r="B143" s="126" t="s">
        <v>175</v>
      </c>
      <c r="C143" s="174">
        <v>40504</v>
      </c>
      <c r="D143" s="100" t="s">
        <v>138</v>
      </c>
      <c r="E143" s="110">
        <v>95.100000000000009</v>
      </c>
      <c r="F143" s="100" t="s">
        <v>138</v>
      </c>
      <c r="G143" s="100" t="s">
        <v>138</v>
      </c>
    </row>
    <row r="144" spans="1:7" x14ac:dyDescent="0.25">
      <c r="A144" s="5">
        <v>53269</v>
      </c>
      <c r="B144" s="126" t="s">
        <v>174</v>
      </c>
      <c r="C144" s="174">
        <v>40504</v>
      </c>
      <c r="D144" s="100" t="s">
        <v>138</v>
      </c>
      <c r="E144" s="6">
        <v>188</v>
      </c>
      <c r="F144" s="100" t="s">
        <v>138</v>
      </c>
      <c r="G144" s="100" t="s">
        <v>138</v>
      </c>
    </row>
    <row r="145" spans="1:8" x14ac:dyDescent="0.25">
      <c r="A145" s="5">
        <v>53270</v>
      </c>
      <c r="B145" s="126" t="s">
        <v>158</v>
      </c>
      <c r="C145" s="174">
        <v>40504</v>
      </c>
      <c r="D145" s="100" t="s">
        <v>138</v>
      </c>
      <c r="E145" s="6">
        <v>188</v>
      </c>
      <c r="F145" s="100" t="s">
        <v>138</v>
      </c>
      <c r="G145" s="100" t="s">
        <v>138</v>
      </c>
    </row>
    <row r="146" spans="1:8" x14ac:dyDescent="0.25">
      <c r="A146" s="5">
        <v>53271</v>
      </c>
      <c r="B146" s="126" t="s">
        <v>173</v>
      </c>
      <c r="C146" s="174">
        <v>40504</v>
      </c>
      <c r="D146" s="100" t="s">
        <v>138</v>
      </c>
      <c r="E146" s="6">
        <v>379</v>
      </c>
      <c r="F146" s="100" t="s">
        <v>138</v>
      </c>
      <c r="G146" s="100" t="s">
        <v>138</v>
      </c>
    </row>
    <row r="147" spans="1:8" x14ac:dyDescent="0.25">
      <c r="A147" s="5">
        <v>53272</v>
      </c>
      <c r="B147" s="126" t="s">
        <v>172</v>
      </c>
      <c r="C147" s="174">
        <v>40504</v>
      </c>
      <c r="D147" s="100" t="s">
        <v>138</v>
      </c>
      <c r="E147" s="6">
        <v>763</v>
      </c>
      <c r="F147" s="100" t="s">
        <v>138</v>
      </c>
      <c r="G147" s="100" t="s">
        <v>138</v>
      </c>
    </row>
    <row r="148" spans="1:8" x14ac:dyDescent="0.25">
      <c r="C148" s="174"/>
      <c r="D148" s="100"/>
      <c r="E148" s="6"/>
      <c r="F148" s="100"/>
      <c r="G148" s="100"/>
    </row>
    <row r="149" spans="1:8" x14ac:dyDescent="0.25">
      <c r="A149" s="5">
        <v>53273</v>
      </c>
      <c r="B149" s="126" t="s">
        <v>171</v>
      </c>
      <c r="C149" s="174">
        <v>40504</v>
      </c>
      <c r="D149" s="100" t="s">
        <v>138</v>
      </c>
      <c r="E149" s="100" t="s">
        <v>138</v>
      </c>
      <c r="F149" s="49" t="s">
        <v>225</v>
      </c>
      <c r="G149" s="100" t="s">
        <v>138</v>
      </c>
    </row>
    <row r="150" spans="1:8" x14ac:dyDescent="0.25">
      <c r="A150" s="5">
        <v>53274</v>
      </c>
      <c r="B150" s="126" t="s">
        <v>170</v>
      </c>
      <c r="C150" s="174">
        <v>40504</v>
      </c>
      <c r="D150" s="100" t="s">
        <v>138</v>
      </c>
      <c r="E150" s="100" t="s">
        <v>138</v>
      </c>
      <c r="F150" s="131">
        <v>0.62</v>
      </c>
      <c r="G150" s="100" t="s">
        <v>138</v>
      </c>
    </row>
    <row r="151" spans="1:8" x14ac:dyDescent="0.25">
      <c r="A151" s="5">
        <v>53275</v>
      </c>
      <c r="B151" s="126" t="s">
        <v>169</v>
      </c>
      <c r="C151" s="174">
        <v>40504</v>
      </c>
      <c r="D151" s="100" t="s">
        <v>138</v>
      </c>
      <c r="E151" s="100" t="s">
        <v>138</v>
      </c>
      <c r="F151" s="131">
        <v>1.24</v>
      </c>
      <c r="G151" s="100" t="s">
        <v>138</v>
      </c>
    </row>
    <row r="152" spans="1:8" x14ac:dyDescent="0.25">
      <c r="A152" s="5">
        <v>53276</v>
      </c>
      <c r="B152" s="126" t="s">
        <v>168</v>
      </c>
      <c r="C152" s="174">
        <v>40504</v>
      </c>
      <c r="D152" s="100" t="s">
        <v>138</v>
      </c>
      <c r="E152" s="100" t="s">
        <v>138</v>
      </c>
      <c r="F152" s="131">
        <v>2.71</v>
      </c>
      <c r="G152" s="100" t="s">
        <v>138</v>
      </c>
    </row>
    <row r="153" spans="1:8" x14ac:dyDescent="0.25">
      <c r="A153" s="5">
        <v>53277</v>
      </c>
      <c r="B153" s="126" t="s">
        <v>157</v>
      </c>
      <c r="C153" s="174">
        <v>40504</v>
      </c>
      <c r="D153" s="100" t="s">
        <v>138</v>
      </c>
      <c r="E153" s="100" t="s">
        <v>138</v>
      </c>
      <c r="F153" s="131">
        <v>2.64</v>
      </c>
      <c r="G153" s="100" t="s">
        <v>138</v>
      </c>
    </row>
    <row r="154" spans="1:8" x14ac:dyDescent="0.25">
      <c r="A154" s="5">
        <v>53278</v>
      </c>
      <c r="B154" s="126" t="s">
        <v>167</v>
      </c>
      <c r="C154" s="174">
        <v>40504</v>
      </c>
      <c r="D154" s="100" t="s">
        <v>138</v>
      </c>
      <c r="E154" s="100" t="s">
        <v>138</v>
      </c>
      <c r="F154" s="131">
        <v>5.17</v>
      </c>
      <c r="G154" s="100" t="s">
        <v>138</v>
      </c>
    </row>
    <row r="155" spans="1:8" x14ac:dyDescent="0.25">
      <c r="A155" s="5">
        <v>53279</v>
      </c>
      <c r="B155" s="126" t="s">
        <v>166</v>
      </c>
      <c r="C155" s="174">
        <v>40504</v>
      </c>
      <c r="D155" s="100" t="s">
        <v>138</v>
      </c>
      <c r="E155" s="100" t="s">
        <v>138</v>
      </c>
      <c r="F155" s="27">
        <v>11.600000000000001</v>
      </c>
      <c r="G155" s="100" t="s">
        <v>138</v>
      </c>
    </row>
    <row r="156" spans="1:8" x14ac:dyDescent="0.25">
      <c r="B156" s="126"/>
      <c r="C156" s="174"/>
      <c r="D156" s="100"/>
      <c r="E156" s="100"/>
      <c r="F156" s="27"/>
      <c r="G156" s="100"/>
    </row>
    <row r="157" spans="1:8" x14ac:dyDescent="0.25">
      <c r="B157" s="126"/>
      <c r="C157" s="174"/>
      <c r="D157" s="100"/>
      <c r="E157" s="100"/>
      <c r="F157" s="27"/>
      <c r="G157" s="100"/>
    </row>
    <row r="158" spans="1:8" s="9" customFormat="1" ht="33.75" customHeight="1" x14ac:dyDescent="0.35">
      <c r="A158" s="179" t="s">
        <v>538</v>
      </c>
      <c r="B158" s="179"/>
      <c r="C158" s="179"/>
      <c r="D158" s="179"/>
      <c r="E158" s="179"/>
      <c r="F158" s="179"/>
      <c r="G158" s="179"/>
      <c r="H158"/>
    </row>
    <row r="159" spans="1:8" s="9" customFormat="1" ht="29.25" customHeight="1" x14ac:dyDescent="0.25">
      <c r="A159" s="180" t="s">
        <v>549</v>
      </c>
      <c r="B159" s="180"/>
      <c r="C159" s="180"/>
      <c r="D159" s="180"/>
      <c r="E159" s="180"/>
      <c r="F159" s="180"/>
      <c r="G159" s="180"/>
      <c r="H159"/>
    </row>
    <row r="160" spans="1:8" s="9" customFormat="1" ht="15.5" x14ac:dyDescent="0.35">
      <c r="A160" s="166"/>
      <c r="B160" s="123"/>
      <c r="C160" s="5"/>
      <c r="D160"/>
      <c r="E160"/>
      <c r="F160"/>
      <c r="G160" s="3"/>
      <c r="H160"/>
    </row>
    <row r="161" spans="1:8" s="9" customFormat="1" x14ac:dyDescent="0.25">
      <c r="A161" s="5"/>
      <c r="B161" s="5"/>
      <c r="C161" s="5"/>
      <c r="D161"/>
      <c r="E161"/>
      <c r="F161"/>
      <c r="G161" s="3"/>
      <c r="H161"/>
    </row>
    <row r="162" spans="1:8" s="9" customFormat="1" x14ac:dyDescent="0.25">
      <c r="A162" s="5" t="s">
        <v>539</v>
      </c>
      <c r="B162" s="5"/>
      <c r="C162" s="5" t="s">
        <v>116</v>
      </c>
      <c r="D162" s="10" t="s">
        <v>128</v>
      </c>
      <c r="E162" s="10" t="s">
        <v>99</v>
      </c>
      <c r="F162" s="10" t="s">
        <v>98</v>
      </c>
      <c r="G162" s="10" t="s">
        <v>121</v>
      </c>
      <c r="H162"/>
    </row>
    <row r="163" spans="1:8" s="9" customFormat="1" x14ac:dyDescent="0.25">
      <c r="A163" s="167" t="s">
        <v>536</v>
      </c>
      <c r="B163" s="167" t="s">
        <v>537</v>
      </c>
      <c r="C163" s="167" t="s">
        <v>51</v>
      </c>
      <c r="D163" s="16" t="s">
        <v>134</v>
      </c>
      <c r="E163" s="16" t="s">
        <v>134</v>
      </c>
      <c r="F163" s="16" t="s">
        <v>134</v>
      </c>
      <c r="G163" s="16" t="s">
        <v>134</v>
      </c>
      <c r="H163"/>
    </row>
    <row r="164" spans="1:8" s="9" customFormat="1" x14ac:dyDescent="0.25">
      <c r="A164" s="5"/>
      <c r="B164" s="5"/>
      <c r="C164" s="174"/>
      <c r="D164" s="100"/>
      <c r="E164" s="100"/>
      <c r="F164" s="27"/>
      <c r="G164" s="100"/>
      <c r="H164"/>
    </row>
    <row r="165" spans="1:8" s="9" customFormat="1" x14ac:dyDescent="0.25">
      <c r="A165" s="5">
        <v>53280</v>
      </c>
      <c r="B165" s="126" t="s">
        <v>165</v>
      </c>
      <c r="C165" s="174">
        <v>40504</v>
      </c>
      <c r="D165" s="100" t="s">
        <v>138</v>
      </c>
      <c r="E165" s="100" t="s">
        <v>138</v>
      </c>
      <c r="F165" s="100" t="s">
        <v>138</v>
      </c>
      <c r="G165" s="50" t="s">
        <v>364</v>
      </c>
      <c r="H165"/>
    </row>
    <row r="166" spans="1:8" s="9" customFormat="1" x14ac:dyDescent="0.25">
      <c r="A166" s="5">
        <v>53281</v>
      </c>
      <c r="B166" s="126" t="s">
        <v>164</v>
      </c>
      <c r="C166" s="174">
        <v>40504</v>
      </c>
      <c r="D166" s="100" t="s">
        <v>138</v>
      </c>
      <c r="E166" s="100" t="s">
        <v>138</v>
      </c>
      <c r="F166" s="100" t="s">
        <v>138</v>
      </c>
      <c r="G166" s="133">
        <v>2.29</v>
      </c>
      <c r="H166"/>
    </row>
    <row r="167" spans="1:8" s="9" customFormat="1" x14ac:dyDescent="0.25">
      <c r="A167" s="5">
        <v>53282</v>
      </c>
      <c r="B167" s="126" t="s">
        <v>163</v>
      </c>
      <c r="C167" s="174">
        <v>40504</v>
      </c>
      <c r="D167" s="100" t="s">
        <v>138</v>
      </c>
      <c r="E167" s="100" t="s">
        <v>138</v>
      </c>
      <c r="F167" s="100" t="s">
        <v>138</v>
      </c>
      <c r="G167" s="132">
        <v>13.9</v>
      </c>
      <c r="H167"/>
    </row>
    <row r="168" spans="1:8" s="9" customFormat="1" x14ac:dyDescent="0.25">
      <c r="A168" s="5">
        <v>53283</v>
      </c>
      <c r="B168" s="126" t="s">
        <v>162</v>
      </c>
      <c r="C168" s="174">
        <v>40504</v>
      </c>
      <c r="D168" s="100" t="s">
        <v>138</v>
      </c>
      <c r="E168" s="100" t="s">
        <v>138</v>
      </c>
      <c r="F168" s="100" t="s">
        <v>138</v>
      </c>
      <c r="G168" s="132">
        <v>32.5</v>
      </c>
      <c r="H168"/>
    </row>
    <row r="169" spans="1:8" s="9" customFormat="1" x14ac:dyDescent="0.25">
      <c r="A169" s="5">
        <v>53284</v>
      </c>
      <c r="B169" s="126" t="s">
        <v>156</v>
      </c>
      <c r="C169" s="174">
        <v>40504</v>
      </c>
      <c r="D169" s="100" t="s">
        <v>138</v>
      </c>
      <c r="E169" s="100" t="s">
        <v>138</v>
      </c>
      <c r="F169" s="100" t="s">
        <v>138</v>
      </c>
      <c r="G169" s="132">
        <v>32.200000000000003</v>
      </c>
      <c r="H169"/>
    </row>
    <row r="170" spans="1:8" s="9" customFormat="1" x14ac:dyDescent="0.25">
      <c r="A170" s="5">
        <v>53285</v>
      </c>
      <c r="B170" s="126" t="s">
        <v>161</v>
      </c>
      <c r="C170" s="174">
        <v>40504</v>
      </c>
      <c r="D170" s="100" t="s">
        <v>138</v>
      </c>
      <c r="E170" s="100" t="s">
        <v>138</v>
      </c>
      <c r="F170" s="100" t="s">
        <v>138</v>
      </c>
      <c r="G170" s="132">
        <v>61</v>
      </c>
      <c r="H170"/>
    </row>
    <row r="171" spans="1:8" s="9" customFormat="1" x14ac:dyDescent="0.25">
      <c r="A171" s="5">
        <v>53286</v>
      </c>
      <c r="B171" s="126" t="s">
        <v>160</v>
      </c>
      <c r="C171" s="174">
        <v>40504</v>
      </c>
      <c r="D171" s="100" t="s">
        <v>138</v>
      </c>
      <c r="E171" s="100" t="s">
        <v>138</v>
      </c>
      <c r="F171" s="100" t="s">
        <v>138</v>
      </c>
      <c r="G171" s="6">
        <v>126</v>
      </c>
      <c r="H171"/>
    </row>
    <row r="172" spans="1:8" s="9" customFormat="1" x14ac:dyDescent="0.25">
      <c r="A172" s="5"/>
      <c r="B172" s="126"/>
      <c r="C172" s="174"/>
      <c r="D172" s="100"/>
      <c r="E172" s="100"/>
      <c r="F172" s="100"/>
      <c r="G172" s="6"/>
      <c r="H172"/>
    </row>
    <row r="173" spans="1:8" s="9" customFormat="1" x14ac:dyDescent="0.25">
      <c r="A173" s="5">
        <v>53291</v>
      </c>
      <c r="B173" s="126" t="s">
        <v>238</v>
      </c>
      <c r="C173" s="174">
        <v>40505</v>
      </c>
      <c r="D173" s="50" t="s">
        <v>363</v>
      </c>
      <c r="E173" s="50" t="s">
        <v>387</v>
      </c>
      <c r="F173" s="50" t="s">
        <v>376</v>
      </c>
      <c r="G173" s="50" t="s">
        <v>366</v>
      </c>
      <c r="H173"/>
    </row>
    <row r="174" spans="1:8" s="9" customFormat="1" x14ac:dyDescent="0.25">
      <c r="A174" s="5">
        <v>53292</v>
      </c>
      <c r="B174" s="126" t="s">
        <v>165</v>
      </c>
      <c r="C174" s="174">
        <v>40505</v>
      </c>
      <c r="D174" s="100" t="s">
        <v>138</v>
      </c>
      <c r="E174" s="100" t="s">
        <v>138</v>
      </c>
      <c r="F174" s="100" t="s">
        <v>138</v>
      </c>
      <c r="G174" s="50" t="s">
        <v>366</v>
      </c>
      <c r="H174"/>
    </row>
    <row r="175" spans="1:8" s="9" customFormat="1" x14ac:dyDescent="0.25">
      <c r="A175" s="5">
        <v>53293</v>
      </c>
      <c r="B175" s="126" t="s">
        <v>164</v>
      </c>
      <c r="C175" s="174">
        <v>40505</v>
      </c>
      <c r="D175" s="100" t="s">
        <v>138</v>
      </c>
      <c r="E175" s="100" t="s">
        <v>138</v>
      </c>
      <c r="F175" s="100" t="s">
        <v>138</v>
      </c>
      <c r="G175" s="133">
        <v>6.23</v>
      </c>
      <c r="H175"/>
    </row>
    <row r="176" spans="1:8" s="9" customFormat="1" x14ac:dyDescent="0.25">
      <c r="A176" s="5">
        <v>53294</v>
      </c>
      <c r="B176" s="126" t="s">
        <v>163</v>
      </c>
      <c r="C176" s="174">
        <v>40505</v>
      </c>
      <c r="D176" s="100" t="s">
        <v>138</v>
      </c>
      <c r="E176" s="100" t="s">
        <v>138</v>
      </c>
      <c r="F176" s="100" t="s">
        <v>138</v>
      </c>
      <c r="G176" s="132">
        <v>13.3</v>
      </c>
      <c r="H176"/>
    </row>
    <row r="177" spans="1:8" s="9" customFormat="1" x14ac:dyDescent="0.25">
      <c r="A177" s="5">
        <v>53295</v>
      </c>
      <c r="B177" s="126" t="s">
        <v>162</v>
      </c>
      <c r="C177" s="174">
        <v>40505</v>
      </c>
      <c r="D177" s="100" t="s">
        <v>138</v>
      </c>
      <c r="E177" s="100" t="s">
        <v>138</v>
      </c>
      <c r="F177" s="100" t="s">
        <v>138</v>
      </c>
      <c r="G177" s="132">
        <v>30.700000000000003</v>
      </c>
      <c r="H177"/>
    </row>
    <row r="178" spans="1:8" s="9" customFormat="1" x14ac:dyDescent="0.25">
      <c r="A178" s="5">
        <v>53296</v>
      </c>
      <c r="B178" s="126" t="s">
        <v>156</v>
      </c>
      <c r="C178" s="174">
        <v>40505</v>
      </c>
      <c r="D178" s="100" t="s">
        <v>138</v>
      </c>
      <c r="E178" s="100" t="s">
        <v>138</v>
      </c>
      <c r="F178" s="100" t="s">
        <v>138</v>
      </c>
      <c r="G178" s="132">
        <v>30.8</v>
      </c>
      <c r="H178"/>
    </row>
    <row r="179" spans="1:8" s="9" customFormat="1" x14ac:dyDescent="0.25">
      <c r="A179" s="5">
        <v>53297</v>
      </c>
      <c r="B179" s="126" t="s">
        <v>161</v>
      </c>
      <c r="C179" s="174">
        <v>40505</v>
      </c>
      <c r="D179" s="100" t="s">
        <v>138</v>
      </c>
      <c r="E179" s="100" t="s">
        <v>138</v>
      </c>
      <c r="F179" s="100" t="s">
        <v>138</v>
      </c>
      <c r="G179" s="132">
        <v>60.1</v>
      </c>
      <c r="H179"/>
    </row>
    <row r="180" spans="1:8" s="9" customFormat="1" x14ac:dyDescent="0.25">
      <c r="A180" s="5">
        <v>53298</v>
      </c>
      <c r="B180" s="126" t="s">
        <v>160</v>
      </c>
      <c r="C180" s="174">
        <v>40505</v>
      </c>
      <c r="D180" s="100" t="s">
        <v>138</v>
      </c>
      <c r="E180" s="100" t="s">
        <v>138</v>
      </c>
      <c r="F180" s="100" t="s">
        <v>138</v>
      </c>
      <c r="G180" s="6">
        <v>136</v>
      </c>
      <c r="H180"/>
    </row>
    <row r="181" spans="1:8" s="9" customFormat="1" x14ac:dyDescent="0.25">
      <c r="A181" s="5"/>
      <c r="B181" s="126"/>
      <c r="C181" s="174"/>
      <c r="D181" s="100"/>
      <c r="E181" s="100"/>
      <c r="F181" s="100"/>
      <c r="G181" s="6"/>
      <c r="H181"/>
    </row>
    <row r="182" spans="1:8" s="9" customFormat="1" x14ac:dyDescent="0.25">
      <c r="A182" s="5">
        <v>52994</v>
      </c>
      <c r="B182" s="126" t="s">
        <v>238</v>
      </c>
      <c r="C182" s="175">
        <v>40483</v>
      </c>
      <c r="D182" s="49" t="s">
        <v>267</v>
      </c>
      <c r="E182" s="49" t="s">
        <v>279</v>
      </c>
      <c r="F182" s="49" t="s">
        <v>266</v>
      </c>
      <c r="G182" s="50" t="s">
        <v>270</v>
      </c>
      <c r="H182"/>
    </row>
    <row r="183" spans="1:8" s="9" customFormat="1" ht="13" x14ac:dyDescent="0.3">
      <c r="A183" s="5">
        <v>52995</v>
      </c>
      <c r="B183" s="126" t="s">
        <v>183</v>
      </c>
      <c r="C183" s="175">
        <v>40483</v>
      </c>
      <c r="D183" s="137">
        <v>0.12</v>
      </c>
      <c r="E183" s="103" t="s">
        <v>138</v>
      </c>
      <c r="F183" s="103" t="s">
        <v>138</v>
      </c>
      <c r="G183" s="103" t="s">
        <v>138</v>
      </c>
      <c r="H183"/>
    </row>
    <row r="184" spans="1:8" s="9" customFormat="1" x14ac:dyDescent="0.25">
      <c r="A184" s="5">
        <v>52996</v>
      </c>
      <c r="B184" s="126" t="s">
        <v>182</v>
      </c>
      <c r="C184" s="175">
        <v>40483</v>
      </c>
      <c r="D184" s="71">
        <v>3.2600000000000002</v>
      </c>
      <c r="E184" s="103" t="s">
        <v>138</v>
      </c>
      <c r="F184" s="103" t="s">
        <v>138</v>
      </c>
      <c r="G184" s="103" t="s">
        <v>138</v>
      </c>
      <c r="H184"/>
    </row>
    <row r="185" spans="1:8" s="9" customFormat="1" x14ac:dyDescent="0.25">
      <c r="A185" s="5">
        <v>52997</v>
      </c>
      <c r="B185" s="126" t="s">
        <v>181</v>
      </c>
      <c r="C185" s="175">
        <v>40483</v>
      </c>
      <c r="D185" s="71">
        <v>6.9</v>
      </c>
      <c r="E185" s="103" t="s">
        <v>138</v>
      </c>
      <c r="F185" s="103" t="s">
        <v>138</v>
      </c>
      <c r="G185" s="103" t="s">
        <v>138</v>
      </c>
      <c r="H185"/>
    </row>
    <row r="186" spans="1:8" s="9" customFormat="1" x14ac:dyDescent="0.25">
      <c r="A186" s="5">
        <v>52998</v>
      </c>
      <c r="B186" s="126" t="s">
        <v>180</v>
      </c>
      <c r="C186" s="175">
        <v>40483</v>
      </c>
      <c r="D186" s="72">
        <v>14.4</v>
      </c>
      <c r="E186" s="103" t="s">
        <v>138</v>
      </c>
      <c r="F186" s="103" t="s">
        <v>138</v>
      </c>
      <c r="G186" s="103" t="s">
        <v>138</v>
      </c>
      <c r="H186"/>
    </row>
    <row r="187" spans="1:8" s="9" customFormat="1" x14ac:dyDescent="0.25">
      <c r="A187" s="5">
        <v>52999</v>
      </c>
      <c r="B187" s="126" t="s">
        <v>159</v>
      </c>
      <c r="C187" s="175">
        <v>40483</v>
      </c>
      <c r="D187" s="72">
        <v>14.4</v>
      </c>
      <c r="E187" s="103" t="s">
        <v>138</v>
      </c>
      <c r="F187" s="103" t="s">
        <v>138</v>
      </c>
      <c r="G187" s="103" t="s">
        <v>138</v>
      </c>
      <c r="H187"/>
    </row>
    <row r="188" spans="1:8" s="9" customFormat="1" x14ac:dyDescent="0.25">
      <c r="A188" s="5">
        <v>53023</v>
      </c>
      <c r="B188" s="126" t="s">
        <v>239</v>
      </c>
      <c r="C188" s="175">
        <v>40483</v>
      </c>
      <c r="D188" s="72">
        <v>14.600000000000001</v>
      </c>
      <c r="E188" s="100" t="s">
        <v>138</v>
      </c>
      <c r="F188" s="100" t="s">
        <v>138</v>
      </c>
      <c r="G188" s="100" t="s">
        <v>138</v>
      </c>
      <c r="H188"/>
    </row>
    <row r="189" spans="1:8" s="9" customFormat="1" x14ac:dyDescent="0.25">
      <c r="A189" s="5">
        <v>53000</v>
      </c>
      <c r="B189" s="126" t="s">
        <v>179</v>
      </c>
      <c r="C189" s="175">
        <v>40483</v>
      </c>
      <c r="D189" s="72">
        <v>29</v>
      </c>
      <c r="E189" s="103" t="s">
        <v>138</v>
      </c>
      <c r="F189" s="103" t="s">
        <v>138</v>
      </c>
      <c r="G189" s="103" t="s">
        <v>138</v>
      </c>
      <c r="H189"/>
    </row>
    <row r="190" spans="1:8" s="9" customFormat="1" x14ac:dyDescent="0.25">
      <c r="A190" s="5">
        <v>53001</v>
      </c>
      <c r="B190" s="126" t="s">
        <v>178</v>
      </c>
      <c r="C190" s="175">
        <v>40483</v>
      </c>
      <c r="D190" s="72">
        <v>59</v>
      </c>
      <c r="E190" s="103" t="s">
        <v>138</v>
      </c>
      <c r="F190" s="103" t="s">
        <v>138</v>
      </c>
      <c r="G190" s="103" t="s">
        <v>138</v>
      </c>
      <c r="H190"/>
    </row>
    <row r="191" spans="1:8" s="9" customFormat="1" x14ac:dyDescent="0.25">
      <c r="A191" s="5"/>
      <c r="B191" s="126"/>
      <c r="C191" s="175"/>
      <c r="D191" s="72"/>
      <c r="E191" s="103"/>
      <c r="F191" s="103"/>
      <c r="G191" s="103"/>
      <c r="H191"/>
    </row>
    <row r="192" spans="1:8" s="9" customFormat="1" ht="13" x14ac:dyDescent="0.3">
      <c r="A192" s="5">
        <v>53002</v>
      </c>
      <c r="B192" s="126" t="s">
        <v>177</v>
      </c>
      <c r="C192" s="175">
        <v>40483</v>
      </c>
      <c r="D192" s="103" t="s">
        <v>138</v>
      </c>
      <c r="E192" s="115">
        <v>0.86</v>
      </c>
      <c r="F192" s="103" t="s">
        <v>138</v>
      </c>
      <c r="G192" s="103" t="s">
        <v>138</v>
      </c>
      <c r="H192"/>
    </row>
    <row r="193" spans="1:8" s="9" customFormat="1" x14ac:dyDescent="0.25">
      <c r="A193" s="5">
        <v>53003</v>
      </c>
      <c r="B193" s="126" t="s">
        <v>176</v>
      </c>
      <c r="C193" s="175">
        <v>40483</v>
      </c>
      <c r="D193" s="103" t="s">
        <v>138</v>
      </c>
      <c r="E193" s="110">
        <v>46.1</v>
      </c>
      <c r="F193" s="103" t="s">
        <v>138</v>
      </c>
      <c r="G193" s="103" t="s">
        <v>138</v>
      </c>
      <c r="H193"/>
    </row>
    <row r="194" spans="1:8" s="9" customFormat="1" x14ac:dyDescent="0.25">
      <c r="A194" s="5">
        <v>53004</v>
      </c>
      <c r="B194" s="126" t="s">
        <v>175</v>
      </c>
      <c r="C194" s="175">
        <v>40483</v>
      </c>
      <c r="D194" s="103" t="s">
        <v>138</v>
      </c>
      <c r="E194" s="110">
        <v>92.800000000000011</v>
      </c>
      <c r="F194" s="103" t="s">
        <v>138</v>
      </c>
      <c r="G194" s="103" t="s">
        <v>138</v>
      </c>
      <c r="H194"/>
    </row>
    <row r="195" spans="1:8" s="9" customFormat="1" x14ac:dyDescent="0.25">
      <c r="A195" s="5">
        <v>53005</v>
      </c>
      <c r="B195" s="126" t="s">
        <v>174</v>
      </c>
      <c r="C195" s="175">
        <v>40483</v>
      </c>
      <c r="D195" s="103" t="s">
        <v>138</v>
      </c>
      <c r="E195" s="6">
        <v>190</v>
      </c>
      <c r="F195" s="103" t="s">
        <v>138</v>
      </c>
      <c r="G195" s="103" t="s">
        <v>138</v>
      </c>
      <c r="H195"/>
    </row>
    <row r="196" spans="1:8" s="9" customFormat="1" x14ac:dyDescent="0.25">
      <c r="A196" s="5">
        <v>53006</v>
      </c>
      <c r="B196" s="126" t="s">
        <v>158</v>
      </c>
      <c r="C196" s="175">
        <v>40483</v>
      </c>
      <c r="D196" s="103" t="s">
        <v>138</v>
      </c>
      <c r="E196" s="6">
        <v>190</v>
      </c>
      <c r="F196" s="103" t="s">
        <v>138</v>
      </c>
      <c r="G196" s="103" t="s">
        <v>138</v>
      </c>
      <c r="H196"/>
    </row>
    <row r="197" spans="1:8" s="9" customFormat="1" x14ac:dyDescent="0.25">
      <c r="A197" s="5">
        <v>53024</v>
      </c>
      <c r="B197" s="126" t="s">
        <v>240</v>
      </c>
      <c r="C197" s="175">
        <v>40483</v>
      </c>
      <c r="D197" s="100" t="s">
        <v>138</v>
      </c>
      <c r="E197" s="6">
        <v>185</v>
      </c>
      <c r="F197" s="100" t="s">
        <v>138</v>
      </c>
      <c r="G197" s="100" t="s">
        <v>138</v>
      </c>
      <c r="H197"/>
    </row>
    <row r="198" spans="1:8" s="9" customFormat="1" x14ac:dyDescent="0.25">
      <c r="A198" s="5">
        <v>53007</v>
      </c>
      <c r="B198" s="126" t="s">
        <v>173</v>
      </c>
      <c r="C198" s="175">
        <v>40483</v>
      </c>
      <c r="D198" s="103" t="s">
        <v>138</v>
      </c>
      <c r="E198" s="6">
        <v>375</v>
      </c>
      <c r="F198" s="103" t="s">
        <v>138</v>
      </c>
      <c r="G198" s="103" t="s">
        <v>138</v>
      </c>
      <c r="H198"/>
    </row>
    <row r="199" spans="1:8" s="9" customFormat="1" x14ac:dyDescent="0.25">
      <c r="A199" s="5">
        <v>53008</v>
      </c>
      <c r="B199" s="126" t="s">
        <v>172</v>
      </c>
      <c r="C199" s="175">
        <v>40483</v>
      </c>
      <c r="D199" s="103" t="s">
        <v>138</v>
      </c>
      <c r="E199" s="6">
        <v>731</v>
      </c>
      <c r="F199" s="103" t="s">
        <v>138</v>
      </c>
      <c r="G199" s="103" t="s">
        <v>138</v>
      </c>
      <c r="H199"/>
    </row>
    <row r="200" spans="1:8" s="9" customFormat="1" x14ac:dyDescent="0.25">
      <c r="A200" s="5"/>
      <c r="B200" s="92"/>
      <c r="C200" s="174"/>
      <c r="D200" s="103"/>
      <c r="E200" s="103"/>
      <c r="F200" s="103"/>
      <c r="G200" s="103"/>
      <c r="H200"/>
    </row>
    <row r="201" spans="1:8" s="9" customFormat="1" x14ac:dyDescent="0.25">
      <c r="A201" s="5">
        <v>53009</v>
      </c>
      <c r="B201" s="126" t="s">
        <v>171</v>
      </c>
      <c r="C201" s="175">
        <v>40483</v>
      </c>
      <c r="D201" s="100" t="s">
        <v>138</v>
      </c>
      <c r="E201" s="100" t="s">
        <v>138</v>
      </c>
      <c r="F201" s="49" t="s">
        <v>266</v>
      </c>
      <c r="G201" s="100" t="s">
        <v>138</v>
      </c>
      <c r="H201"/>
    </row>
    <row r="202" spans="1:8" s="9" customFormat="1" ht="13" x14ac:dyDescent="0.3">
      <c r="A202" s="5">
        <v>53010</v>
      </c>
      <c r="B202" s="126" t="s">
        <v>170</v>
      </c>
      <c r="C202" s="175">
        <v>40483</v>
      </c>
      <c r="D202" s="100" t="s">
        <v>138</v>
      </c>
      <c r="E202" s="100" t="s">
        <v>138</v>
      </c>
      <c r="F202" s="147">
        <v>2.5000000000000001E-2</v>
      </c>
      <c r="G202" s="100" t="s">
        <v>138</v>
      </c>
      <c r="H202"/>
    </row>
    <row r="203" spans="1:8" s="9" customFormat="1" ht="13" x14ac:dyDescent="0.3">
      <c r="A203" s="5">
        <v>53011</v>
      </c>
      <c r="B203" s="126" t="s">
        <v>169</v>
      </c>
      <c r="C203" s="175">
        <v>40483</v>
      </c>
      <c r="D203" s="100" t="s">
        <v>138</v>
      </c>
      <c r="E203" s="100" t="s">
        <v>138</v>
      </c>
      <c r="F203" s="147">
        <v>4.8000000000000001E-2</v>
      </c>
      <c r="G203" s="100" t="s">
        <v>138</v>
      </c>
      <c r="H203"/>
    </row>
    <row r="204" spans="1:8" s="9" customFormat="1" x14ac:dyDescent="0.25">
      <c r="A204" s="5">
        <v>53012</v>
      </c>
      <c r="B204" s="126" t="s">
        <v>168</v>
      </c>
      <c r="C204" s="175">
        <v>40483</v>
      </c>
      <c r="D204" s="100" t="s">
        <v>138</v>
      </c>
      <c r="E204" s="100" t="s">
        <v>138</v>
      </c>
      <c r="F204" s="148">
        <v>0.12</v>
      </c>
      <c r="G204" s="100" t="s">
        <v>138</v>
      </c>
      <c r="H204"/>
    </row>
    <row r="205" spans="1:8" s="9" customFormat="1" x14ac:dyDescent="0.25">
      <c r="A205" s="5">
        <v>53013</v>
      </c>
      <c r="B205" s="126" t="s">
        <v>157</v>
      </c>
      <c r="C205" s="175">
        <v>40483</v>
      </c>
      <c r="D205" s="100" t="s">
        <v>138</v>
      </c>
      <c r="E205" s="100" t="s">
        <v>138</v>
      </c>
      <c r="F205" s="149">
        <v>9.8000000000000004E-2</v>
      </c>
      <c r="G205" s="100" t="s">
        <v>138</v>
      </c>
      <c r="H205"/>
    </row>
    <row r="206" spans="1:8" s="9" customFormat="1" x14ac:dyDescent="0.25">
      <c r="A206" s="5">
        <v>53025</v>
      </c>
      <c r="B206" s="126" t="s">
        <v>241</v>
      </c>
      <c r="C206" s="175">
        <v>40483</v>
      </c>
      <c r="D206" s="100" t="s">
        <v>138</v>
      </c>
      <c r="E206" s="100" t="s">
        <v>138</v>
      </c>
      <c r="F206" s="149">
        <v>6.8000000000000005E-2</v>
      </c>
      <c r="G206" s="100" t="s">
        <v>138</v>
      </c>
      <c r="H206"/>
    </row>
    <row r="207" spans="1:8" s="9" customFormat="1" x14ac:dyDescent="0.25">
      <c r="A207" s="5">
        <v>53014</v>
      </c>
      <c r="B207" s="126" t="s">
        <v>167</v>
      </c>
      <c r="C207" s="175">
        <v>40483</v>
      </c>
      <c r="D207" s="100" t="s">
        <v>138</v>
      </c>
      <c r="E207" s="100" t="s">
        <v>138</v>
      </c>
      <c r="F207" s="148">
        <v>0.11</v>
      </c>
      <c r="G207" s="100" t="s">
        <v>138</v>
      </c>
    </row>
    <row r="208" spans="1:8" s="9" customFormat="1" x14ac:dyDescent="0.25">
      <c r="A208" s="5">
        <v>53015</v>
      </c>
      <c r="B208" s="126" t="s">
        <v>166</v>
      </c>
      <c r="C208" s="175">
        <v>40483</v>
      </c>
      <c r="D208" s="100" t="s">
        <v>138</v>
      </c>
      <c r="E208" s="100" t="s">
        <v>138</v>
      </c>
      <c r="F208" s="148">
        <v>0.25</v>
      </c>
      <c r="G208" s="100" t="s">
        <v>138</v>
      </c>
    </row>
    <row r="209" spans="1:7" s="9" customFormat="1" x14ac:dyDescent="0.25">
      <c r="A209" s="168"/>
      <c r="B209" s="168"/>
      <c r="C209" s="168"/>
      <c r="G209" s="10"/>
    </row>
    <row r="210" spans="1:7" s="9" customFormat="1" x14ac:dyDescent="0.25">
      <c r="A210" s="168"/>
      <c r="B210" s="168"/>
      <c r="C210" s="168"/>
      <c r="G210" s="10"/>
    </row>
    <row r="211" spans="1:7" ht="38.25" customHeight="1" x14ac:dyDescent="0.35">
      <c r="A211" s="179" t="s">
        <v>538</v>
      </c>
      <c r="B211" s="179"/>
      <c r="C211" s="179"/>
      <c r="D211" s="179"/>
      <c r="E211" s="179"/>
      <c r="F211" s="179"/>
      <c r="G211" s="179"/>
    </row>
    <row r="212" spans="1:7" s="9" customFormat="1" ht="28.5" customHeight="1" x14ac:dyDescent="0.25">
      <c r="A212" s="180" t="s">
        <v>549</v>
      </c>
      <c r="B212" s="180"/>
      <c r="C212" s="180"/>
      <c r="D212" s="180"/>
      <c r="E212" s="180"/>
      <c r="F212" s="180"/>
      <c r="G212" s="180"/>
    </row>
    <row r="213" spans="1:7" s="9" customFormat="1" ht="15.5" x14ac:dyDescent="0.35">
      <c r="A213" s="166"/>
      <c r="B213" s="123"/>
      <c r="C213" s="5"/>
      <c r="D213"/>
      <c r="E213"/>
      <c r="F213"/>
      <c r="G213" s="3"/>
    </row>
    <row r="214" spans="1:7" s="9" customFormat="1" x14ac:dyDescent="0.25">
      <c r="A214" s="5"/>
      <c r="B214" s="5"/>
      <c r="C214" s="5"/>
      <c r="D214"/>
      <c r="E214"/>
      <c r="F214"/>
      <c r="G214" s="3"/>
    </row>
    <row r="215" spans="1:7" s="9" customFormat="1" x14ac:dyDescent="0.25">
      <c r="A215" s="5" t="s">
        <v>539</v>
      </c>
      <c r="B215" s="5"/>
      <c r="C215" s="5" t="s">
        <v>116</v>
      </c>
      <c r="D215" s="10" t="s">
        <v>128</v>
      </c>
      <c r="E215" s="10" t="s">
        <v>99</v>
      </c>
      <c r="F215" s="10" t="s">
        <v>98</v>
      </c>
      <c r="G215" s="10" t="s">
        <v>121</v>
      </c>
    </row>
    <row r="216" spans="1:7" s="9" customFormat="1" x14ac:dyDescent="0.25">
      <c r="A216" s="167" t="s">
        <v>536</v>
      </c>
      <c r="B216" s="167" t="s">
        <v>537</v>
      </c>
      <c r="C216" s="167" t="s">
        <v>51</v>
      </c>
      <c r="D216" s="16" t="s">
        <v>134</v>
      </c>
      <c r="E216" s="16" t="s">
        <v>134</v>
      </c>
      <c r="F216" s="16" t="s">
        <v>134</v>
      </c>
      <c r="G216" s="16" t="s">
        <v>134</v>
      </c>
    </row>
    <row r="217" spans="1:7" s="9" customFormat="1" x14ac:dyDescent="0.25">
      <c r="A217" s="168"/>
      <c r="B217" s="168"/>
      <c r="C217" s="168"/>
      <c r="G217" s="10"/>
    </row>
    <row r="218" spans="1:7" s="9" customFormat="1" x14ac:dyDescent="0.25">
      <c r="A218" s="5">
        <v>53016</v>
      </c>
      <c r="B218" s="126" t="s">
        <v>165</v>
      </c>
      <c r="C218" s="175">
        <v>40483</v>
      </c>
      <c r="D218" s="100" t="s">
        <v>138</v>
      </c>
      <c r="E218" s="100" t="s">
        <v>138</v>
      </c>
      <c r="F218" s="100" t="s">
        <v>138</v>
      </c>
      <c r="G218" s="50" t="s">
        <v>269</v>
      </c>
    </row>
    <row r="219" spans="1:7" s="9" customFormat="1" x14ac:dyDescent="0.25">
      <c r="A219" s="5">
        <v>53017</v>
      </c>
      <c r="B219" s="126" t="s">
        <v>164</v>
      </c>
      <c r="C219" s="175">
        <v>40483</v>
      </c>
      <c r="D219" s="100" t="s">
        <v>138</v>
      </c>
      <c r="E219" s="100" t="s">
        <v>138</v>
      </c>
      <c r="F219" s="100" t="s">
        <v>138</v>
      </c>
      <c r="G219" s="133">
        <v>8.44</v>
      </c>
    </row>
    <row r="220" spans="1:7" s="9" customFormat="1" x14ac:dyDescent="0.25">
      <c r="A220" s="5">
        <v>53018</v>
      </c>
      <c r="B220" s="126" t="s">
        <v>163</v>
      </c>
      <c r="C220" s="175">
        <v>40483</v>
      </c>
      <c r="D220" s="100" t="s">
        <v>138</v>
      </c>
      <c r="E220" s="100" t="s">
        <v>138</v>
      </c>
      <c r="F220" s="100" t="s">
        <v>138</v>
      </c>
      <c r="G220" s="132">
        <v>15.700000000000001</v>
      </c>
    </row>
    <row r="221" spans="1:7" s="9" customFormat="1" x14ac:dyDescent="0.25">
      <c r="A221" s="5">
        <v>53019</v>
      </c>
      <c r="B221" s="126" t="s">
        <v>162</v>
      </c>
      <c r="C221" s="175">
        <v>40483</v>
      </c>
      <c r="D221" s="100" t="s">
        <v>138</v>
      </c>
      <c r="E221" s="100" t="s">
        <v>138</v>
      </c>
      <c r="F221" s="100" t="s">
        <v>138</v>
      </c>
      <c r="G221" s="132">
        <v>33.4</v>
      </c>
    </row>
    <row r="222" spans="1:7" x14ac:dyDescent="0.25">
      <c r="A222" s="5">
        <v>53020</v>
      </c>
      <c r="B222" s="126" t="s">
        <v>156</v>
      </c>
      <c r="C222" s="175">
        <v>40483</v>
      </c>
      <c r="D222" s="100" t="s">
        <v>138</v>
      </c>
      <c r="E222" s="100" t="s">
        <v>138</v>
      </c>
      <c r="F222" s="100" t="s">
        <v>138</v>
      </c>
      <c r="G222" s="132">
        <v>32.700000000000003</v>
      </c>
    </row>
    <row r="223" spans="1:7" x14ac:dyDescent="0.25">
      <c r="A223" s="5">
        <v>53026</v>
      </c>
      <c r="B223" s="126" t="s">
        <v>242</v>
      </c>
      <c r="C223" s="175">
        <v>40483</v>
      </c>
      <c r="D223" s="100" t="s">
        <v>138</v>
      </c>
      <c r="E223" s="100" t="s">
        <v>138</v>
      </c>
      <c r="F223" s="100" t="s">
        <v>138</v>
      </c>
      <c r="G223" s="132">
        <v>33.700000000000003</v>
      </c>
    </row>
    <row r="224" spans="1:7" x14ac:dyDescent="0.25">
      <c r="A224" s="5">
        <v>53021</v>
      </c>
      <c r="B224" s="126" t="s">
        <v>161</v>
      </c>
      <c r="C224" s="175">
        <v>40483</v>
      </c>
      <c r="D224" s="100" t="s">
        <v>138</v>
      </c>
      <c r="E224" s="100" t="s">
        <v>138</v>
      </c>
      <c r="F224" s="100" t="s">
        <v>138</v>
      </c>
      <c r="G224" s="132">
        <v>68.8</v>
      </c>
    </row>
    <row r="225" spans="1:7" x14ac:dyDescent="0.25">
      <c r="A225" s="5">
        <v>53022</v>
      </c>
      <c r="B225" s="126" t="s">
        <v>160</v>
      </c>
      <c r="C225" s="175">
        <v>40483</v>
      </c>
      <c r="D225" s="100" t="s">
        <v>138</v>
      </c>
      <c r="E225" s="100" t="s">
        <v>138</v>
      </c>
      <c r="F225" s="100" t="s">
        <v>138</v>
      </c>
      <c r="G225" s="6">
        <v>149</v>
      </c>
    </row>
    <row r="226" spans="1:7" x14ac:dyDescent="0.25">
      <c r="B226" s="92"/>
      <c r="C226" s="174"/>
      <c r="D226" s="100"/>
      <c r="E226" s="100"/>
      <c r="F226" s="100"/>
      <c r="G226" s="100"/>
    </row>
    <row r="227" spans="1:7" x14ac:dyDescent="0.25">
      <c r="A227" s="5">
        <v>53373</v>
      </c>
      <c r="B227" s="5" t="s">
        <v>238</v>
      </c>
      <c r="C227" s="174">
        <v>40511</v>
      </c>
      <c r="D227" t="s">
        <v>381</v>
      </c>
      <c r="E227" t="s">
        <v>243</v>
      </c>
      <c r="F227" t="s">
        <v>384</v>
      </c>
      <c r="G227" s="3" t="s">
        <v>390</v>
      </c>
    </row>
    <row r="228" spans="1:7" x14ac:dyDescent="0.25">
      <c r="C228" s="174"/>
    </row>
    <row r="229" spans="1:7" ht="13" x14ac:dyDescent="0.3">
      <c r="A229" s="5">
        <v>53374</v>
      </c>
      <c r="B229" s="5" t="s">
        <v>183</v>
      </c>
      <c r="C229" s="174">
        <v>40511</v>
      </c>
      <c r="D229" s="137">
        <v>0.23</v>
      </c>
      <c r="E229" s="100" t="s">
        <v>138</v>
      </c>
      <c r="F229" s="100" t="s">
        <v>138</v>
      </c>
      <c r="G229" s="100" t="s">
        <v>138</v>
      </c>
    </row>
    <row r="230" spans="1:7" x14ac:dyDescent="0.25">
      <c r="A230" s="5">
        <v>53375</v>
      </c>
      <c r="B230" s="5" t="s">
        <v>182</v>
      </c>
      <c r="C230" s="174">
        <v>40511</v>
      </c>
      <c r="D230" s="71">
        <v>2.93</v>
      </c>
      <c r="E230" s="100" t="s">
        <v>138</v>
      </c>
      <c r="F230" s="100" t="s">
        <v>138</v>
      </c>
      <c r="G230" s="100" t="s">
        <v>138</v>
      </c>
    </row>
    <row r="231" spans="1:7" x14ac:dyDescent="0.25">
      <c r="A231" s="5">
        <v>53376</v>
      </c>
      <c r="B231" s="5" t="s">
        <v>181</v>
      </c>
      <c r="C231" s="174">
        <v>40511</v>
      </c>
      <c r="D231" s="71">
        <v>5.94</v>
      </c>
      <c r="E231" s="100" t="s">
        <v>138</v>
      </c>
      <c r="F231" s="100" t="s">
        <v>138</v>
      </c>
      <c r="G231" s="100" t="s">
        <v>138</v>
      </c>
    </row>
    <row r="232" spans="1:7" x14ac:dyDescent="0.25">
      <c r="A232" s="5">
        <v>53377</v>
      </c>
      <c r="B232" s="5" t="s">
        <v>180</v>
      </c>
      <c r="C232" s="174">
        <v>40511</v>
      </c>
      <c r="D232" s="72">
        <v>11.4</v>
      </c>
      <c r="E232" s="100" t="s">
        <v>138</v>
      </c>
      <c r="F232" s="100" t="s">
        <v>138</v>
      </c>
      <c r="G232" s="100" t="s">
        <v>138</v>
      </c>
    </row>
    <row r="233" spans="1:7" x14ac:dyDescent="0.25">
      <c r="A233" s="5">
        <v>53378</v>
      </c>
      <c r="B233" s="5" t="s">
        <v>159</v>
      </c>
      <c r="C233" s="174">
        <v>40511</v>
      </c>
      <c r="D233" s="72">
        <v>11.3</v>
      </c>
      <c r="E233" s="100" t="s">
        <v>138</v>
      </c>
      <c r="F233" s="100" t="s">
        <v>138</v>
      </c>
      <c r="G233" s="100" t="s">
        <v>138</v>
      </c>
    </row>
    <row r="234" spans="1:7" x14ac:dyDescent="0.25">
      <c r="A234" s="5">
        <v>53379</v>
      </c>
      <c r="B234" s="5" t="s">
        <v>179</v>
      </c>
      <c r="C234" s="174">
        <v>40511</v>
      </c>
      <c r="D234" s="72">
        <v>23.3</v>
      </c>
      <c r="E234" s="100" t="s">
        <v>138</v>
      </c>
      <c r="F234" s="100" t="s">
        <v>138</v>
      </c>
      <c r="G234" s="100" t="s">
        <v>138</v>
      </c>
    </row>
    <row r="235" spans="1:7" x14ac:dyDescent="0.25">
      <c r="A235" s="5">
        <v>53380</v>
      </c>
      <c r="B235" s="5" t="s">
        <v>178</v>
      </c>
      <c r="C235" s="174">
        <v>40511</v>
      </c>
      <c r="D235" s="72">
        <v>49.800000000000004</v>
      </c>
      <c r="E235" s="100" t="s">
        <v>138</v>
      </c>
      <c r="F235" s="100" t="s">
        <v>138</v>
      </c>
      <c r="G235" s="100" t="s">
        <v>138</v>
      </c>
    </row>
    <row r="236" spans="1:7" x14ac:dyDescent="0.25">
      <c r="C236" s="174"/>
      <c r="D236" s="72"/>
      <c r="E236" s="100"/>
      <c r="F236" s="100"/>
      <c r="G236" s="100"/>
    </row>
    <row r="237" spans="1:7" x14ac:dyDescent="0.25">
      <c r="A237" s="5">
        <v>53381</v>
      </c>
      <c r="B237" s="5" t="s">
        <v>177</v>
      </c>
      <c r="C237" s="174">
        <v>40511</v>
      </c>
      <c r="D237" s="100" t="s">
        <v>138</v>
      </c>
      <c r="E237" s="141">
        <v>1.23</v>
      </c>
      <c r="F237" s="100" t="s">
        <v>138</v>
      </c>
      <c r="G237" s="100" t="s">
        <v>138</v>
      </c>
    </row>
    <row r="238" spans="1:7" x14ac:dyDescent="0.25">
      <c r="A238" s="5">
        <v>53382</v>
      </c>
      <c r="B238" s="5" t="s">
        <v>176</v>
      </c>
      <c r="C238" s="174">
        <v>40511</v>
      </c>
      <c r="D238" s="100" t="s">
        <v>138</v>
      </c>
      <c r="E238" s="110">
        <v>42</v>
      </c>
      <c r="F238" s="100" t="s">
        <v>138</v>
      </c>
      <c r="G238" s="100" t="s">
        <v>138</v>
      </c>
    </row>
    <row r="239" spans="1:7" x14ac:dyDescent="0.25">
      <c r="A239" s="5">
        <v>53383</v>
      </c>
      <c r="B239" s="5" t="s">
        <v>175</v>
      </c>
      <c r="C239" s="174">
        <v>40511</v>
      </c>
      <c r="D239" s="100" t="s">
        <v>138</v>
      </c>
      <c r="E239" s="110">
        <v>85.5</v>
      </c>
      <c r="F239" s="100" t="s">
        <v>138</v>
      </c>
      <c r="G239" s="100" t="s">
        <v>138</v>
      </c>
    </row>
    <row r="240" spans="1:7" x14ac:dyDescent="0.25">
      <c r="A240" s="5">
        <v>53384</v>
      </c>
      <c r="B240" s="5" t="s">
        <v>174</v>
      </c>
      <c r="C240" s="174">
        <v>40511</v>
      </c>
      <c r="D240" s="100" t="s">
        <v>138</v>
      </c>
      <c r="E240" s="6">
        <v>171</v>
      </c>
      <c r="F240" s="100" t="s">
        <v>138</v>
      </c>
      <c r="G240" s="100" t="s">
        <v>138</v>
      </c>
    </row>
    <row r="241" spans="1:7" x14ac:dyDescent="0.25">
      <c r="A241" s="5">
        <v>53385</v>
      </c>
      <c r="B241" s="5" t="s">
        <v>158</v>
      </c>
      <c r="C241" s="174">
        <v>40511</v>
      </c>
      <c r="D241" s="100" t="s">
        <v>138</v>
      </c>
      <c r="E241" s="6">
        <v>171</v>
      </c>
      <c r="F241" s="100" t="s">
        <v>138</v>
      </c>
      <c r="G241" s="100" t="s">
        <v>138</v>
      </c>
    </row>
    <row r="242" spans="1:7" x14ac:dyDescent="0.25">
      <c r="A242" s="5">
        <v>53386</v>
      </c>
      <c r="B242" s="5" t="s">
        <v>173</v>
      </c>
      <c r="C242" s="174">
        <v>40511</v>
      </c>
      <c r="D242" s="100" t="s">
        <v>138</v>
      </c>
      <c r="E242" s="6">
        <v>334</v>
      </c>
      <c r="F242" s="100" t="s">
        <v>138</v>
      </c>
      <c r="G242" s="100" t="s">
        <v>138</v>
      </c>
    </row>
    <row r="243" spans="1:7" x14ac:dyDescent="0.25">
      <c r="A243" s="5">
        <v>53387</v>
      </c>
      <c r="B243" s="5" t="s">
        <v>172</v>
      </c>
      <c r="C243" s="174">
        <v>40511</v>
      </c>
      <c r="D243" s="100" t="s">
        <v>138</v>
      </c>
      <c r="E243" s="6">
        <v>763</v>
      </c>
      <c r="F243" s="100" t="s">
        <v>138</v>
      </c>
      <c r="G243" s="100" t="s">
        <v>138</v>
      </c>
    </row>
    <row r="244" spans="1:7" x14ac:dyDescent="0.25">
      <c r="C244" s="174"/>
      <c r="D244" s="100"/>
      <c r="E244" s="6"/>
      <c r="F244" s="100"/>
      <c r="G244" s="100"/>
    </row>
    <row r="245" spans="1:7" x14ac:dyDescent="0.25">
      <c r="A245" s="5">
        <v>53388</v>
      </c>
      <c r="B245" s="5" t="s">
        <v>171</v>
      </c>
      <c r="C245" s="174">
        <v>40511</v>
      </c>
      <c r="D245" s="100" t="s">
        <v>138</v>
      </c>
      <c r="E245" s="100" t="s">
        <v>138</v>
      </c>
      <c r="F245" t="s">
        <v>384</v>
      </c>
      <c r="G245" s="100" t="s">
        <v>138</v>
      </c>
    </row>
    <row r="246" spans="1:7" x14ac:dyDescent="0.25">
      <c r="A246" s="5">
        <v>53389</v>
      </c>
      <c r="B246" s="5" t="s">
        <v>170</v>
      </c>
      <c r="C246" s="174">
        <v>40511</v>
      </c>
      <c r="D246" s="100" t="s">
        <v>138</v>
      </c>
      <c r="E246" s="100" t="s">
        <v>138</v>
      </c>
      <c r="F246" s="131">
        <v>0.57999999999999996</v>
      </c>
      <c r="G246" s="100" t="s">
        <v>138</v>
      </c>
    </row>
    <row r="247" spans="1:7" x14ac:dyDescent="0.25">
      <c r="A247" s="5">
        <v>53390</v>
      </c>
      <c r="B247" s="5" t="s">
        <v>169</v>
      </c>
      <c r="C247" s="174">
        <v>40511</v>
      </c>
      <c r="D247" s="100" t="s">
        <v>138</v>
      </c>
      <c r="E247" s="100" t="s">
        <v>138</v>
      </c>
      <c r="F247" s="131">
        <v>1.05</v>
      </c>
      <c r="G247" s="100" t="s">
        <v>138</v>
      </c>
    </row>
    <row r="248" spans="1:7" x14ac:dyDescent="0.25">
      <c r="A248" s="5">
        <v>53391</v>
      </c>
      <c r="B248" s="5" t="s">
        <v>168</v>
      </c>
      <c r="C248" s="174">
        <v>40511</v>
      </c>
      <c r="D248" s="100" t="s">
        <v>138</v>
      </c>
      <c r="E248" s="100" t="s">
        <v>138</v>
      </c>
      <c r="F248" s="131">
        <v>2.4900000000000002</v>
      </c>
      <c r="G248" s="100" t="s">
        <v>138</v>
      </c>
    </row>
    <row r="249" spans="1:7" x14ac:dyDescent="0.25">
      <c r="A249" s="5">
        <v>53392</v>
      </c>
      <c r="B249" s="5" t="s">
        <v>157</v>
      </c>
      <c r="C249" s="174">
        <v>40511</v>
      </c>
      <c r="D249" s="100" t="s">
        <v>138</v>
      </c>
      <c r="E249" s="100" t="s">
        <v>138</v>
      </c>
      <c r="F249" s="131">
        <v>2.4300000000000002</v>
      </c>
      <c r="G249" s="100" t="s">
        <v>138</v>
      </c>
    </row>
    <row r="250" spans="1:7" x14ac:dyDescent="0.25">
      <c r="A250" s="5">
        <v>53393</v>
      </c>
      <c r="B250" s="5" t="s">
        <v>167</v>
      </c>
      <c r="C250" s="174">
        <v>40511</v>
      </c>
      <c r="D250" s="100" t="s">
        <v>138</v>
      </c>
      <c r="E250" s="100" t="s">
        <v>138</v>
      </c>
      <c r="F250" s="131">
        <v>4.32</v>
      </c>
      <c r="G250" s="100" t="s">
        <v>138</v>
      </c>
    </row>
    <row r="251" spans="1:7" x14ac:dyDescent="0.25">
      <c r="A251" s="5">
        <v>53394</v>
      </c>
      <c r="B251" s="5" t="s">
        <v>383</v>
      </c>
      <c r="C251" s="174">
        <v>40511</v>
      </c>
      <c r="D251" s="100" t="s">
        <v>138</v>
      </c>
      <c r="E251" s="100" t="s">
        <v>138</v>
      </c>
      <c r="F251" s="27">
        <v>10.4</v>
      </c>
      <c r="G251" s="100" t="s">
        <v>138</v>
      </c>
    </row>
    <row r="252" spans="1:7" x14ac:dyDescent="0.25">
      <c r="C252" s="174"/>
      <c r="D252" s="100"/>
      <c r="E252" s="100"/>
      <c r="F252" s="27"/>
      <c r="G252" s="100"/>
    </row>
    <row r="253" spans="1:7" x14ac:dyDescent="0.25">
      <c r="A253" s="5">
        <v>53395</v>
      </c>
      <c r="B253" s="5" t="s">
        <v>165</v>
      </c>
      <c r="C253" s="174">
        <v>40511</v>
      </c>
      <c r="D253" s="100" t="s">
        <v>138</v>
      </c>
      <c r="E253" s="100" t="s">
        <v>138</v>
      </c>
      <c r="F253" s="100" t="s">
        <v>138</v>
      </c>
      <c r="G253" s="3" t="s">
        <v>390</v>
      </c>
    </row>
    <row r="254" spans="1:7" x14ac:dyDescent="0.25">
      <c r="A254" s="5">
        <v>53396</v>
      </c>
      <c r="B254" s="5" t="s">
        <v>164</v>
      </c>
      <c r="C254" s="174">
        <v>40511</v>
      </c>
      <c r="D254" s="100" t="s">
        <v>138</v>
      </c>
      <c r="E254" s="100" t="s">
        <v>138</v>
      </c>
      <c r="F254" s="100" t="s">
        <v>138</v>
      </c>
      <c r="G254" s="133">
        <v>4.6100000000000003</v>
      </c>
    </row>
    <row r="255" spans="1:7" x14ac:dyDescent="0.25">
      <c r="A255" s="5">
        <v>53397</v>
      </c>
      <c r="B255" s="5" t="s">
        <v>163</v>
      </c>
      <c r="C255" s="174">
        <v>40511</v>
      </c>
      <c r="D255" s="100" t="s">
        <v>138</v>
      </c>
      <c r="E255" s="100" t="s">
        <v>138</v>
      </c>
      <c r="F255" s="100" t="s">
        <v>138</v>
      </c>
      <c r="G255" s="133">
        <v>8.4700000000000006</v>
      </c>
    </row>
    <row r="256" spans="1:7" x14ac:dyDescent="0.25">
      <c r="A256" s="5">
        <v>53398</v>
      </c>
      <c r="B256" s="5" t="s">
        <v>162</v>
      </c>
      <c r="C256" s="174">
        <v>40511</v>
      </c>
      <c r="D256" s="100" t="s">
        <v>138</v>
      </c>
      <c r="E256" s="100" t="s">
        <v>138</v>
      </c>
      <c r="F256" s="100" t="s">
        <v>138</v>
      </c>
      <c r="G256" s="132">
        <v>23.700000000000003</v>
      </c>
    </row>
    <row r="257" spans="1:7" x14ac:dyDescent="0.25">
      <c r="A257" s="5">
        <v>53399</v>
      </c>
      <c r="B257" s="5" t="s">
        <v>156</v>
      </c>
      <c r="C257" s="174">
        <v>40511</v>
      </c>
      <c r="D257" s="100" t="s">
        <v>138</v>
      </c>
      <c r="E257" s="100" t="s">
        <v>138</v>
      </c>
      <c r="F257" s="100" t="s">
        <v>138</v>
      </c>
      <c r="G257" s="132">
        <v>23.6</v>
      </c>
    </row>
    <row r="258" spans="1:7" x14ac:dyDescent="0.25">
      <c r="A258" s="5">
        <v>53400</v>
      </c>
      <c r="B258" s="5" t="s">
        <v>161</v>
      </c>
      <c r="C258" s="174">
        <v>40511</v>
      </c>
      <c r="D258" s="100" t="s">
        <v>138</v>
      </c>
      <c r="E258" s="100" t="s">
        <v>138</v>
      </c>
      <c r="F258" s="100" t="s">
        <v>138</v>
      </c>
      <c r="G258" s="132">
        <v>46.900000000000006</v>
      </c>
    </row>
    <row r="259" spans="1:7" x14ac:dyDescent="0.25">
      <c r="A259" s="5">
        <v>53401</v>
      </c>
      <c r="B259" s="5" t="s">
        <v>160</v>
      </c>
      <c r="C259" s="174">
        <v>40511</v>
      </c>
      <c r="D259" s="100" t="s">
        <v>138</v>
      </c>
      <c r="E259" s="100" t="s">
        <v>138</v>
      </c>
      <c r="F259" s="100" t="s">
        <v>138</v>
      </c>
      <c r="G259" s="6">
        <v>117</v>
      </c>
    </row>
    <row r="260" spans="1:7" x14ac:dyDescent="0.25">
      <c r="C260" s="174"/>
      <c r="D260" s="100"/>
      <c r="E260" s="100"/>
      <c r="F260" s="100"/>
      <c r="G260" s="6"/>
    </row>
    <row r="261" spans="1:7" ht="30.75" customHeight="1" x14ac:dyDescent="0.35">
      <c r="A261" s="179" t="s">
        <v>538</v>
      </c>
      <c r="B261" s="179"/>
      <c r="C261" s="179"/>
      <c r="D261" s="179"/>
      <c r="E261" s="179"/>
      <c r="F261" s="179"/>
      <c r="G261" s="179"/>
    </row>
    <row r="262" spans="1:7" ht="28.5" customHeight="1" x14ac:dyDescent="0.25">
      <c r="A262" s="180" t="s">
        <v>549</v>
      </c>
      <c r="B262" s="180"/>
      <c r="C262" s="180"/>
      <c r="D262" s="180"/>
      <c r="E262" s="180"/>
      <c r="F262" s="180"/>
      <c r="G262" s="180"/>
    </row>
    <row r="263" spans="1:7" ht="15.5" x14ac:dyDescent="0.35">
      <c r="A263" s="166"/>
      <c r="B263" s="123"/>
    </row>
    <row r="265" spans="1:7" x14ac:dyDescent="0.25">
      <c r="A265" s="5" t="s">
        <v>539</v>
      </c>
      <c r="C265" s="5" t="s">
        <v>116</v>
      </c>
      <c r="D265" s="10" t="s">
        <v>128</v>
      </c>
      <c r="E265" s="10" t="s">
        <v>99</v>
      </c>
      <c r="F265" s="10" t="s">
        <v>98</v>
      </c>
      <c r="G265" s="10" t="s">
        <v>121</v>
      </c>
    </row>
    <row r="266" spans="1:7" x14ac:dyDescent="0.25">
      <c r="A266" s="167" t="s">
        <v>536</v>
      </c>
      <c r="B266" s="167" t="s">
        <v>537</v>
      </c>
      <c r="C266" s="167" t="s">
        <v>51</v>
      </c>
      <c r="D266" s="16" t="s">
        <v>134</v>
      </c>
      <c r="E266" s="16" t="s">
        <v>134</v>
      </c>
      <c r="F266" s="16" t="s">
        <v>134</v>
      </c>
      <c r="G266" s="16" t="s">
        <v>134</v>
      </c>
    </row>
    <row r="267" spans="1:7" x14ac:dyDescent="0.25">
      <c r="C267" s="174"/>
      <c r="D267" s="100"/>
      <c r="E267" s="100"/>
      <c r="F267" s="100"/>
      <c r="G267" s="6"/>
    </row>
    <row r="268" spans="1:7" x14ac:dyDescent="0.25">
      <c r="A268" s="5">
        <v>53504</v>
      </c>
      <c r="B268" s="5" t="s">
        <v>238</v>
      </c>
      <c r="C268" s="174">
        <v>40515</v>
      </c>
      <c r="D268" t="s">
        <v>394</v>
      </c>
      <c r="E268" t="s">
        <v>387</v>
      </c>
      <c r="F268" s="3" t="s">
        <v>395</v>
      </c>
      <c r="G268" s="3" t="s">
        <v>384</v>
      </c>
    </row>
    <row r="269" spans="1:7" x14ac:dyDescent="0.25">
      <c r="C269" s="174"/>
      <c r="F269" s="3"/>
    </row>
    <row r="270" spans="1:7" x14ac:dyDescent="0.25">
      <c r="A270" s="5">
        <v>53505</v>
      </c>
      <c r="B270" s="5" t="s">
        <v>183</v>
      </c>
      <c r="C270" s="174">
        <v>40515</v>
      </c>
      <c r="D270" s="71">
        <v>0.25</v>
      </c>
      <c r="E270" s="100" t="s">
        <v>138</v>
      </c>
      <c r="F270" s="100" t="s">
        <v>138</v>
      </c>
      <c r="G270" s="100" t="s">
        <v>138</v>
      </c>
    </row>
    <row r="271" spans="1:7" x14ac:dyDescent="0.25">
      <c r="A271" s="5">
        <v>53506</v>
      </c>
      <c r="B271" s="5" t="s">
        <v>182</v>
      </c>
      <c r="C271" s="174">
        <v>40515</v>
      </c>
      <c r="D271" s="71">
        <v>2.74</v>
      </c>
      <c r="E271" s="100" t="s">
        <v>138</v>
      </c>
      <c r="F271" s="100" t="s">
        <v>138</v>
      </c>
      <c r="G271" s="100" t="s">
        <v>138</v>
      </c>
    </row>
    <row r="272" spans="1:7" x14ac:dyDescent="0.25">
      <c r="A272" s="5">
        <v>53507</v>
      </c>
      <c r="B272" s="5" t="s">
        <v>181</v>
      </c>
      <c r="C272" s="174">
        <v>40515</v>
      </c>
      <c r="D272" s="71">
        <v>5.6000000000000005</v>
      </c>
      <c r="E272" s="100" t="s">
        <v>138</v>
      </c>
      <c r="F272" s="100" t="s">
        <v>138</v>
      </c>
      <c r="G272" s="100" t="s">
        <v>138</v>
      </c>
    </row>
    <row r="273" spans="1:7" x14ac:dyDescent="0.25">
      <c r="A273" s="5">
        <v>53508</v>
      </c>
      <c r="B273" s="5" t="s">
        <v>180</v>
      </c>
      <c r="C273" s="174">
        <v>40515</v>
      </c>
      <c r="D273" s="72">
        <v>11.4</v>
      </c>
      <c r="E273" s="100" t="s">
        <v>138</v>
      </c>
      <c r="F273" s="100" t="s">
        <v>138</v>
      </c>
      <c r="G273" s="100" t="s">
        <v>138</v>
      </c>
    </row>
    <row r="274" spans="1:7" x14ac:dyDescent="0.25">
      <c r="A274" s="5">
        <v>53509</v>
      </c>
      <c r="B274" s="5" t="s">
        <v>159</v>
      </c>
      <c r="C274" s="174">
        <v>40515</v>
      </c>
      <c r="D274" s="72">
        <v>11.5</v>
      </c>
      <c r="E274" s="100" t="s">
        <v>138</v>
      </c>
      <c r="F274" s="100" t="s">
        <v>138</v>
      </c>
      <c r="G274" s="100" t="s">
        <v>138</v>
      </c>
    </row>
    <row r="275" spans="1:7" x14ac:dyDescent="0.25">
      <c r="A275" s="5">
        <v>53510</v>
      </c>
      <c r="B275" s="5" t="s">
        <v>179</v>
      </c>
      <c r="C275" s="174">
        <v>40515</v>
      </c>
      <c r="D275" s="72">
        <v>23.700000000000003</v>
      </c>
      <c r="E275" s="100" t="s">
        <v>138</v>
      </c>
      <c r="F275" s="100" t="s">
        <v>138</v>
      </c>
      <c r="G275" s="100" t="s">
        <v>138</v>
      </c>
    </row>
    <row r="276" spans="1:7" x14ac:dyDescent="0.25">
      <c r="A276" s="5">
        <v>53511</v>
      </c>
      <c r="B276" s="5" t="s">
        <v>178</v>
      </c>
      <c r="C276" s="174">
        <v>40515</v>
      </c>
      <c r="D276" s="72">
        <v>48.300000000000004</v>
      </c>
      <c r="E276" s="100" t="s">
        <v>138</v>
      </c>
      <c r="F276" s="100" t="s">
        <v>138</v>
      </c>
      <c r="G276" s="100" t="s">
        <v>138</v>
      </c>
    </row>
    <row r="277" spans="1:7" x14ac:dyDescent="0.25">
      <c r="C277" s="174"/>
      <c r="D277" s="72"/>
      <c r="E277" s="100"/>
      <c r="F277" s="100"/>
      <c r="G277" s="100"/>
    </row>
    <row r="278" spans="1:7" x14ac:dyDescent="0.25">
      <c r="A278" s="5">
        <v>53512</v>
      </c>
      <c r="B278" s="5" t="s">
        <v>177</v>
      </c>
      <c r="C278" s="174">
        <v>40515</v>
      </c>
      <c r="D278" s="100" t="s">
        <v>138</v>
      </c>
      <c r="E278" s="141">
        <v>2.0100000000000002</v>
      </c>
      <c r="F278" s="100" t="s">
        <v>138</v>
      </c>
      <c r="G278" s="100" t="s">
        <v>138</v>
      </c>
    </row>
    <row r="279" spans="1:7" x14ac:dyDescent="0.25">
      <c r="A279" s="5">
        <v>53513</v>
      </c>
      <c r="B279" s="5" t="s">
        <v>176</v>
      </c>
      <c r="C279" s="174">
        <v>40515</v>
      </c>
      <c r="D279" s="100" t="s">
        <v>138</v>
      </c>
      <c r="E279" s="110">
        <v>44.5</v>
      </c>
      <c r="F279" s="100" t="s">
        <v>138</v>
      </c>
      <c r="G279" s="100" t="s">
        <v>138</v>
      </c>
    </row>
    <row r="280" spans="1:7" x14ac:dyDescent="0.25">
      <c r="A280" s="5">
        <v>53514</v>
      </c>
      <c r="B280" s="5" t="s">
        <v>175</v>
      </c>
      <c r="C280" s="174">
        <v>40515</v>
      </c>
      <c r="D280" s="100" t="s">
        <v>138</v>
      </c>
      <c r="E280" s="110">
        <v>90.5</v>
      </c>
      <c r="F280" s="100" t="s">
        <v>138</v>
      </c>
      <c r="G280" s="100" t="s">
        <v>138</v>
      </c>
    </row>
    <row r="281" spans="1:7" x14ac:dyDescent="0.25">
      <c r="A281" s="5">
        <v>53515</v>
      </c>
      <c r="B281" s="5" t="s">
        <v>174</v>
      </c>
      <c r="C281" s="174">
        <v>40515</v>
      </c>
      <c r="D281" s="100" t="s">
        <v>138</v>
      </c>
      <c r="E281" s="6">
        <v>179</v>
      </c>
      <c r="F281" s="100" t="s">
        <v>138</v>
      </c>
      <c r="G281" s="100" t="s">
        <v>138</v>
      </c>
    </row>
    <row r="282" spans="1:7" x14ac:dyDescent="0.25">
      <c r="A282" s="5">
        <v>53516</v>
      </c>
      <c r="B282" s="5" t="s">
        <v>158</v>
      </c>
      <c r="C282" s="174">
        <v>40515</v>
      </c>
      <c r="D282" s="100" t="s">
        <v>138</v>
      </c>
      <c r="E282" s="6">
        <v>180</v>
      </c>
      <c r="F282" s="100" t="s">
        <v>138</v>
      </c>
      <c r="G282" s="100" t="s">
        <v>138</v>
      </c>
    </row>
    <row r="283" spans="1:7" x14ac:dyDescent="0.25">
      <c r="A283" s="5">
        <v>53517</v>
      </c>
      <c r="B283" s="5" t="s">
        <v>173</v>
      </c>
      <c r="C283" s="174">
        <v>40515</v>
      </c>
      <c r="D283" s="100" t="s">
        <v>138</v>
      </c>
      <c r="E283" s="6">
        <v>348</v>
      </c>
      <c r="F283" s="100" t="s">
        <v>138</v>
      </c>
      <c r="G283" s="100" t="s">
        <v>138</v>
      </c>
    </row>
    <row r="284" spans="1:7" x14ac:dyDescent="0.25">
      <c r="A284" s="5">
        <v>53518</v>
      </c>
      <c r="B284" s="5" t="s">
        <v>172</v>
      </c>
      <c r="C284" s="174">
        <v>40515</v>
      </c>
      <c r="D284" s="100" t="s">
        <v>138</v>
      </c>
      <c r="E284" s="6">
        <v>732</v>
      </c>
      <c r="F284" s="100" t="s">
        <v>138</v>
      </c>
      <c r="G284" s="100" t="s">
        <v>138</v>
      </c>
    </row>
    <row r="285" spans="1:7" x14ac:dyDescent="0.25">
      <c r="C285" s="174"/>
      <c r="D285" s="100"/>
      <c r="E285" s="6"/>
      <c r="F285" s="100"/>
      <c r="G285" s="100"/>
    </row>
    <row r="286" spans="1:7" x14ac:dyDescent="0.25">
      <c r="A286" s="5">
        <v>53519</v>
      </c>
      <c r="B286" s="5" t="s">
        <v>171</v>
      </c>
      <c r="C286" s="174">
        <v>40515</v>
      </c>
      <c r="D286" s="100" t="s">
        <v>138</v>
      </c>
      <c r="E286" s="100" t="s">
        <v>138</v>
      </c>
      <c r="F286" s="3" t="s">
        <v>393</v>
      </c>
      <c r="G286" s="100" t="s">
        <v>138</v>
      </c>
    </row>
    <row r="287" spans="1:7" x14ac:dyDescent="0.25">
      <c r="A287" s="5">
        <v>53520</v>
      </c>
      <c r="B287" s="5" t="s">
        <v>170</v>
      </c>
      <c r="C287" s="174">
        <v>40515</v>
      </c>
      <c r="D287" s="100" t="s">
        <v>138</v>
      </c>
      <c r="E287" s="100" t="s">
        <v>138</v>
      </c>
      <c r="F287" s="131">
        <v>0.57000000000000006</v>
      </c>
      <c r="G287" s="100" t="s">
        <v>138</v>
      </c>
    </row>
    <row r="288" spans="1:7" x14ac:dyDescent="0.25">
      <c r="A288" s="5">
        <v>53521</v>
      </c>
      <c r="B288" s="5" t="s">
        <v>169</v>
      </c>
      <c r="C288" s="174">
        <v>40515</v>
      </c>
      <c r="D288" s="100" t="s">
        <v>138</v>
      </c>
      <c r="E288" s="100" t="s">
        <v>138</v>
      </c>
      <c r="F288" s="131">
        <v>1.1300000000000001</v>
      </c>
      <c r="G288" s="100" t="s">
        <v>138</v>
      </c>
    </row>
    <row r="289" spans="1:7" x14ac:dyDescent="0.25">
      <c r="A289" s="5">
        <v>53522</v>
      </c>
      <c r="B289" s="5" t="s">
        <v>168</v>
      </c>
      <c r="C289" s="174">
        <v>40515</v>
      </c>
      <c r="D289" s="100" t="s">
        <v>138</v>
      </c>
      <c r="E289" s="100" t="s">
        <v>138</v>
      </c>
      <c r="F289" s="131">
        <v>2.37</v>
      </c>
      <c r="G289" s="100" t="s">
        <v>138</v>
      </c>
    </row>
    <row r="290" spans="1:7" x14ac:dyDescent="0.25">
      <c r="A290" s="5">
        <v>53523</v>
      </c>
      <c r="B290" s="5" t="s">
        <v>157</v>
      </c>
      <c r="C290" s="174">
        <v>40515</v>
      </c>
      <c r="D290" s="100" t="s">
        <v>138</v>
      </c>
      <c r="E290" s="100" t="s">
        <v>138</v>
      </c>
      <c r="F290" s="131">
        <v>2.36</v>
      </c>
      <c r="G290" s="100" t="s">
        <v>138</v>
      </c>
    </row>
    <row r="291" spans="1:7" x14ac:dyDescent="0.25">
      <c r="A291" s="5">
        <v>53524</v>
      </c>
      <c r="B291" s="5" t="s">
        <v>167</v>
      </c>
      <c r="C291" s="174">
        <v>40515</v>
      </c>
      <c r="D291" s="100" t="s">
        <v>138</v>
      </c>
      <c r="E291" s="100" t="s">
        <v>138</v>
      </c>
      <c r="F291" s="131">
        <v>4.5600000000000005</v>
      </c>
      <c r="G291" s="100" t="s">
        <v>138</v>
      </c>
    </row>
    <row r="292" spans="1:7" x14ac:dyDescent="0.25">
      <c r="A292" s="5">
        <v>53525</v>
      </c>
      <c r="B292" s="5" t="s">
        <v>166</v>
      </c>
      <c r="C292" s="174">
        <v>40515</v>
      </c>
      <c r="D292" s="100" t="s">
        <v>138</v>
      </c>
      <c r="E292" s="100" t="s">
        <v>138</v>
      </c>
      <c r="F292" s="27">
        <v>10.5</v>
      </c>
      <c r="G292" s="100" t="s">
        <v>138</v>
      </c>
    </row>
    <row r="293" spans="1:7" x14ac:dyDescent="0.25">
      <c r="C293" s="174"/>
      <c r="D293" s="100"/>
      <c r="E293" s="100"/>
      <c r="F293" s="27"/>
      <c r="G293" s="100"/>
    </row>
    <row r="294" spans="1:7" x14ac:dyDescent="0.25">
      <c r="A294" s="5">
        <v>53526</v>
      </c>
      <c r="B294" s="5" t="s">
        <v>165</v>
      </c>
      <c r="C294" s="174">
        <v>40515</v>
      </c>
      <c r="D294" s="100" t="s">
        <v>138</v>
      </c>
      <c r="E294" s="100" t="s">
        <v>138</v>
      </c>
      <c r="F294" s="100" t="s">
        <v>138</v>
      </c>
      <c r="G294" s="3" t="s">
        <v>380</v>
      </c>
    </row>
    <row r="295" spans="1:7" x14ac:dyDescent="0.25">
      <c r="A295" s="5">
        <v>53527</v>
      </c>
      <c r="B295" s="5" t="s">
        <v>164</v>
      </c>
      <c r="C295" s="174">
        <v>40515</v>
      </c>
      <c r="D295" s="100" t="s">
        <v>138</v>
      </c>
      <c r="E295" s="100" t="s">
        <v>138</v>
      </c>
      <c r="F295" s="100" t="s">
        <v>138</v>
      </c>
      <c r="G295" s="133">
        <v>2.58</v>
      </c>
    </row>
    <row r="296" spans="1:7" x14ac:dyDescent="0.25">
      <c r="A296" s="5">
        <v>53528</v>
      </c>
      <c r="B296" s="5" t="s">
        <v>163</v>
      </c>
      <c r="C296" s="174">
        <v>40515</v>
      </c>
      <c r="D296" s="100" t="s">
        <v>138</v>
      </c>
      <c r="E296" s="100" t="s">
        <v>138</v>
      </c>
      <c r="F296" s="100" t="s">
        <v>138</v>
      </c>
      <c r="G296" s="133">
        <v>5.47</v>
      </c>
    </row>
    <row r="297" spans="1:7" x14ac:dyDescent="0.25">
      <c r="A297" s="5">
        <v>53529</v>
      </c>
      <c r="B297" s="5" t="s">
        <v>162</v>
      </c>
      <c r="C297" s="174">
        <v>40515</v>
      </c>
      <c r="D297" s="100" t="s">
        <v>138</v>
      </c>
      <c r="E297" s="100" t="s">
        <v>138</v>
      </c>
      <c r="F297" s="100" t="s">
        <v>138</v>
      </c>
      <c r="G297" s="132">
        <v>21.6</v>
      </c>
    </row>
    <row r="298" spans="1:7" x14ac:dyDescent="0.25">
      <c r="A298" s="5">
        <v>53530</v>
      </c>
      <c r="B298" s="5" t="s">
        <v>156</v>
      </c>
      <c r="C298" s="174">
        <v>40515</v>
      </c>
      <c r="D298" s="100" t="s">
        <v>138</v>
      </c>
      <c r="E298" s="100" t="s">
        <v>138</v>
      </c>
      <c r="F298" s="100" t="s">
        <v>138</v>
      </c>
      <c r="G298" s="132">
        <v>21.900000000000002</v>
      </c>
    </row>
    <row r="299" spans="1:7" x14ac:dyDescent="0.25">
      <c r="A299" s="5">
        <v>53531</v>
      </c>
      <c r="B299" s="5" t="s">
        <v>161</v>
      </c>
      <c r="C299" s="174">
        <v>40515</v>
      </c>
      <c r="D299" s="100" t="s">
        <v>138</v>
      </c>
      <c r="E299" s="100" t="s">
        <v>138</v>
      </c>
      <c r="F299" s="100" t="s">
        <v>138</v>
      </c>
      <c r="G299" s="132">
        <v>42.400000000000006</v>
      </c>
    </row>
    <row r="300" spans="1:7" x14ac:dyDescent="0.25">
      <c r="A300" s="5">
        <v>53532</v>
      </c>
      <c r="B300" s="5" t="s">
        <v>160</v>
      </c>
      <c r="C300" s="174">
        <v>40515</v>
      </c>
      <c r="D300" s="100" t="s">
        <v>138</v>
      </c>
      <c r="E300" s="100" t="s">
        <v>138</v>
      </c>
      <c r="F300" s="100" t="s">
        <v>138</v>
      </c>
      <c r="G300" s="6">
        <v>109</v>
      </c>
    </row>
    <row r="301" spans="1:7" x14ac:dyDescent="0.25">
      <c r="C301" s="174"/>
      <c r="D301" s="100"/>
      <c r="E301" s="100"/>
      <c r="F301" s="100"/>
      <c r="G301" s="6"/>
    </row>
    <row r="302" spans="1:7" x14ac:dyDescent="0.25">
      <c r="A302" s="5">
        <v>53533</v>
      </c>
      <c r="B302" s="5" t="s">
        <v>317</v>
      </c>
      <c r="C302" s="174">
        <v>40515</v>
      </c>
      <c r="D302" s="72">
        <v>11.4</v>
      </c>
      <c r="E302" s="100" t="s">
        <v>138</v>
      </c>
      <c r="F302" s="100" t="s">
        <v>138</v>
      </c>
      <c r="G302" s="100" t="s">
        <v>138</v>
      </c>
    </row>
    <row r="303" spans="1:7" x14ac:dyDescent="0.25">
      <c r="A303" s="5">
        <v>53534</v>
      </c>
      <c r="B303" s="5" t="s">
        <v>318</v>
      </c>
      <c r="C303" s="174">
        <v>40515</v>
      </c>
      <c r="D303" s="100" t="s">
        <v>138</v>
      </c>
      <c r="E303" s="6">
        <v>177</v>
      </c>
      <c r="F303" s="100" t="s">
        <v>138</v>
      </c>
      <c r="G303" s="100" t="s">
        <v>138</v>
      </c>
    </row>
    <row r="304" spans="1:7" x14ac:dyDescent="0.25">
      <c r="A304" s="5">
        <v>53535</v>
      </c>
      <c r="B304" s="5" t="s">
        <v>392</v>
      </c>
      <c r="C304" s="174">
        <v>40515</v>
      </c>
      <c r="D304" s="100" t="s">
        <v>138</v>
      </c>
      <c r="E304" s="100" t="s">
        <v>138</v>
      </c>
      <c r="F304" s="131">
        <v>2.27</v>
      </c>
      <c r="G304" s="100" t="s">
        <v>138</v>
      </c>
    </row>
    <row r="305" spans="1:7" x14ac:dyDescent="0.25">
      <c r="A305" s="5">
        <v>53536</v>
      </c>
      <c r="B305" s="5" t="s">
        <v>320</v>
      </c>
      <c r="C305" s="174">
        <v>40515</v>
      </c>
      <c r="D305" s="100" t="s">
        <v>138</v>
      </c>
      <c r="E305" s="100" t="s">
        <v>138</v>
      </c>
      <c r="F305" s="100" t="s">
        <v>138</v>
      </c>
      <c r="G305" s="132">
        <v>19.600000000000001</v>
      </c>
    </row>
    <row r="306" spans="1:7" x14ac:dyDescent="0.25">
      <c r="C306" s="174"/>
      <c r="D306" s="100"/>
      <c r="E306" s="100"/>
      <c r="F306" s="100"/>
      <c r="G306" s="132"/>
    </row>
    <row r="307" spans="1:7" x14ac:dyDescent="0.25">
      <c r="A307" s="5">
        <v>53105</v>
      </c>
      <c r="B307" s="126" t="s">
        <v>238</v>
      </c>
      <c r="C307" s="174">
        <v>40492</v>
      </c>
      <c r="D307" t="s">
        <v>321</v>
      </c>
      <c r="E307" s="49" t="s">
        <v>322</v>
      </c>
      <c r="F307" s="49" t="s">
        <v>323</v>
      </c>
      <c r="G307" s="50" t="s">
        <v>324</v>
      </c>
    </row>
    <row r="308" spans="1:7" ht="13" x14ac:dyDescent="0.3">
      <c r="A308" s="5">
        <v>53106</v>
      </c>
      <c r="B308" s="126" t="s">
        <v>183</v>
      </c>
      <c r="C308" s="174">
        <v>40492</v>
      </c>
      <c r="D308" s="137">
        <v>0.16</v>
      </c>
      <c r="E308" s="100" t="s">
        <v>138</v>
      </c>
      <c r="F308" s="100" t="s">
        <v>138</v>
      </c>
      <c r="G308" s="100" t="s">
        <v>138</v>
      </c>
    </row>
    <row r="309" spans="1:7" x14ac:dyDescent="0.25">
      <c r="A309" s="5">
        <v>53107</v>
      </c>
      <c r="B309" s="126" t="s">
        <v>182</v>
      </c>
      <c r="C309" s="174">
        <v>40492</v>
      </c>
      <c r="D309" s="151">
        <v>3.43</v>
      </c>
      <c r="E309" s="100" t="s">
        <v>138</v>
      </c>
      <c r="F309" s="100" t="s">
        <v>138</v>
      </c>
      <c r="G309" s="100" t="s">
        <v>138</v>
      </c>
    </row>
    <row r="310" spans="1:7" x14ac:dyDescent="0.25">
      <c r="A310" s="5">
        <v>53108</v>
      </c>
      <c r="B310" s="126" t="s">
        <v>181</v>
      </c>
      <c r="C310" s="174">
        <v>40492</v>
      </c>
      <c r="D310" s="71">
        <v>7.6400000000000006</v>
      </c>
      <c r="E310" s="100" t="s">
        <v>138</v>
      </c>
      <c r="F310" s="100" t="s">
        <v>138</v>
      </c>
      <c r="G310" s="100" t="s">
        <v>138</v>
      </c>
    </row>
    <row r="311" spans="1:7" x14ac:dyDescent="0.25">
      <c r="A311" s="5">
        <v>53109</v>
      </c>
      <c r="B311" s="126" t="s">
        <v>180</v>
      </c>
      <c r="C311" s="174">
        <v>40492</v>
      </c>
      <c r="D311" s="72">
        <v>14.200000000000001</v>
      </c>
      <c r="E311" s="100" t="s">
        <v>138</v>
      </c>
      <c r="F311" s="100" t="s">
        <v>138</v>
      </c>
      <c r="G311" s="100" t="s">
        <v>138</v>
      </c>
    </row>
    <row r="312" spans="1:7" x14ac:dyDescent="0.25">
      <c r="A312" s="5">
        <v>53110</v>
      </c>
      <c r="B312" s="126" t="s">
        <v>159</v>
      </c>
      <c r="C312" s="174">
        <v>40492</v>
      </c>
      <c r="D312" s="72">
        <v>14</v>
      </c>
      <c r="E312" s="100" t="s">
        <v>138</v>
      </c>
      <c r="F312" s="100" t="s">
        <v>138</v>
      </c>
      <c r="G312" s="100" t="s">
        <v>138</v>
      </c>
    </row>
    <row r="313" spans="1:7" x14ac:dyDescent="0.25">
      <c r="A313" s="5">
        <v>53111</v>
      </c>
      <c r="B313" s="126" t="s">
        <v>179</v>
      </c>
      <c r="C313" s="174">
        <v>40492</v>
      </c>
      <c r="D313" s="72">
        <v>27.6</v>
      </c>
      <c r="E313" s="100" t="s">
        <v>138</v>
      </c>
      <c r="F313" s="100" t="s">
        <v>138</v>
      </c>
      <c r="G313" s="100" t="s">
        <v>138</v>
      </c>
    </row>
    <row r="314" spans="1:7" x14ac:dyDescent="0.25">
      <c r="A314" s="5">
        <v>53112</v>
      </c>
      <c r="B314" s="126" t="s">
        <v>178</v>
      </c>
      <c r="C314" s="174">
        <v>40492</v>
      </c>
      <c r="D314" s="72">
        <v>59.900000000000006</v>
      </c>
      <c r="E314" s="100" t="s">
        <v>138</v>
      </c>
      <c r="F314" s="100" t="s">
        <v>138</v>
      </c>
      <c r="G314" s="100" t="s">
        <v>138</v>
      </c>
    </row>
    <row r="315" spans="1:7" x14ac:dyDescent="0.25">
      <c r="B315" s="126"/>
      <c r="C315" s="174"/>
      <c r="D315" s="72"/>
      <c r="E315" s="100"/>
      <c r="F315" s="100"/>
      <c r="G315" s="100"/>
    </row>
    <row r="316" spans="1:7" ht="33.75" customHeight="1" x14ac:dyDescent="0.35">
      <c r="A316" s="179" t="s">
        <v>538</v>
      </c>
      <c r="B316" s="179"/>
      <c r="C316" s="179"/>
      <c r="D316" s="179"/>
      <c r="E316" s="179"/>
      <c r="F316" s="179"/>
      <c r="G316" s="179"/>
    </row>
    <row r="317" spans="1:7" ht="27.75" customHeight="1" x14ac:dyDescent="0.25">
      <c r="A317" s="180" t="s">
        <v>549</v>
      </c>
      <c r="B317" s="180"/>
      <c r="C317" s="180"/>
      <c r="D317" s="180"/>
      <c r="E317" s="180"/>
      <c r="F317" s="180"/>
      <c r="G317" s="180"/>
    </row>
    <row r="318" spans="1:7" ht="15.5" x14ac:dyDescent="0.35">
      <c r="A318" s="166"/>
      <c r="B318" s="123"/>
    </row>
    <row r="320" spans="1:7" x14ac:dyDescent="0.25">
      <c r="A320" s="5" t="s">
        <v>539</v>
      </c>
      <c r="C320" s="5" t="s">
        <v>116</v>
      </c>
      <c r="D320" s="10" t="s">
        <v>128</v>
      </c>
      <c r="E320" s="10" t="s">
        <v>99</v>
      </c>
      <c r="F320" s="10" t="s">
        <v>98</v>
      </c>
      <c r="G320" s="10" t="s">
        <v>121</v>
      </c>
    </row>
    <row r="321" spans="1:7" x14ac:dyDescent="0.25">
      <c r="A321" s="167" t="s">
        <v>536</v>
      </c>
      <c r="B321" s="167" t="s">
        <v>537</v>
      </c>
      <c r="C321" s="167" t="s">
        <v>51</v>
      </c>
      <c r="D321" s="16" t="s">
        <v>134</v>
      </c>
      <c r="E321" s="16" t="s">
        <v>134</v>
      </c>
      <c r="F321" s="16" t="s">
        <v>134</v>
      </c>
      <c r="G321" s="16" t="s">
        <v>134</v>
      </c>
    </row>
    <row r="322" spans="1:7" x14ac:dyDescent="0.25">
      <c r="B322" s="126"/>
      <c r="C322" s="174"/>
      <c r="D322" s="100"/>
      <c r="E322" s="6"/>
      <c r="F322" s="100"/>
      <c r="G322" s="100"/>
    </row>
    <row r="323" spans="1:7" ht="13" x14ac:dyDescent="0.3">
      <c r="A323" s="5">
        <v>53113</v>
      </c>
      <c r="B323" s="126" t="s">
        <v>177</v>
      </c>
      <c r="C323" s="174">
        <v>40492</v>
      </c>
      <c r="D323" s="100" t="s">
        <v>138</v>
      </c>
      <c r="E323" s="115">
        <v>1.77</v>
      </c>
      <c r="F323" s="100" t="s">
        <v>138</v>
      </c>
      <c r="G323" s="100" t="s">
        <v>138</v>
      </c>
    </row>
    <row r="324" spans="1:7" x14ac:dyDescent="0.25">
      <c r="A324" s="5">
        <v>53114</v>
      </c>
      <c r="B324" s="126" t="s">
        <v>176</v>
      </c>
      <c r="C324" s="174">
        <v>40492</v>
      </c>
      <c r="D324" s="100" t="s">
        <v>138</v>
      </c>
      <c r="E324" s="110">
        <v>49.2</v>
      </c>
      <c r="F324" s="100" t="s">
        <v>138</v>
      </c>
      <c r="G324" s="100" t="s">
        <v>138</v>
      </c>
    </row>
    <row r="325" spans="1:7" x14ac:dyDescent="0.25">
      <c r="A325" s="5">
        <v>53115</v>
      </c>
      <c r="B325" s="126" t="s">
        <v>175</v>
      </c>
      <c r="C325" s="174">
        <v>40492</v>
      </c>
      <c r="D325" s="100" t="s">
        <v>138</v>
      </c>
      <c r="E325" s="110">
        <v>96.9</v>
      </c>
      <c r="F325" s="100" t="s">
        <v>138</v>
      </c>
      <c r="G325" s="100" t="s">
        <v>138</v>
      </c>
    </row>
    <row r="326" spans="1:7" x14ac:dyDescent="0.25">
      <c r="A326" s="5">
        <v>53116</v>
      </c>
      <c r="B326" s="126" t="s">
        <v>174</v>
      </c>
      <c r="C326" s="174">
        <v>40492</v>
      </c>
      <c r="D326" s="100" t="s">
        <v>138</v>
      </c>
      <c r="E326" s="6">
        <v>191</v>
      </c>
      <c r="F326" s="100" t="s">
        <v>138</v>
      </c>
      <c r="G326" s="100" t="s">
        <v>138</v>
      </c>
    </row>
    <row r="327" spans="1:7" x14ac:dyDescent="0.25">
      <c r="A327" s="5">
        <v>53117</v>
      </c>
      <c r="B327" s="126" t="s">
        <v>158</v>
      </c>
      <c r="C327" s="174">
        <v>40492</v>
      </c>
      <c r="D327" s="100" t="s">
        <v>138</v>
      </c>
      <c r="E327" s="6">
        <v>191</v>
      </c>
      <c r="F327" s="100" t="s">
        <v>138</v>
      </c>
      <c r="G327" s="100" t="s">
        <v>138</v>
      </c>
    </row>
    <row r="328" spans="1:7" x14ac:dyDescent="0.25">
      <c r="A328" s="5">
        <v>53118</v>
      </c>
      <c r="B328" s="126" t="s">
        <v>173</v>
      </c>
      <c r="C328" s="174">
        <v>40492</v>
      </c>
      <c r="D328" s="100" t="s">
        <v>138</v>
      </c>
      <c r="E328" s="6">
        <v>372</v>
      </c>
      <c r="F328" s="100" t="s">
        <v>138</v>
      </c>
      <c r="G328" s="100" t="s">
        <v>138</v>
      </c>
    </row>
    <row r="329" spans="1:7" x14ac:dyDescent="0.25">
      <c r="A329" s="5">
        <v>53119</v>
      </c>
      <c r="B329" s="126" t="s">
        <v>172</v>
      </c>
      <c r="C329" s="174">
        <v>40492</v>
      </c>
      <c r="D329" s="100" t="s">
        <v>138</v>
      </c>
      <c r="E329" s="6">
        <v>749</v>
      </c>
      <c r="F329" s="100" t="s">
        <v>138</v>
      </c>
      <c r="G329" s="100" t="s">
        <v>138</v>
      </c>
    </row>
    <row r="330" spans="1:7" x14ac:dyDescent="0.25">
      <c r="B330" s="126"/>
      <c r="C330" s="174"/>
      <c r="D330" s="100"/>
      <c r="E330" s="6"/>
      <c r="F330" s="100"/>
      <c r="G330" s="100"/>
    </row>
    <row r="331" spans="1:7" x14ac:dyDescent="0.25">
      <c r="A331" s="5">
        <v>53120</v>
      </c>
      <c r="B331" s="126" t="s">
        <v>171</v>
      </c>
      <c r="C331" s="174">
        <v>40492</v>
      </c>
      <c r="D331" s="100" t="s">
        <v>138</v>
      </c>
      <c r="E331" s="100" t="s">
        <v>138</v>
      </c>
      <c r="F331" s="49" t="s">
        <v>323</v>
      </c>
      <c r="G331" s="100" t="s">
        <v>138</v>
      </c>
    </row>
    <row r="332" spans="1:7" x14ac:dyDescent="0.25">
      <c r="A332" s="5">
        <v>53121</v>
      </c>
      <c r="B332" s="126" t="s">
        <v>170</v>
      </c>
      <c r="C332" s="174">
        <v>40492</v>
      </c>
      <c r="D332" s="100" t="s">
        <v>138</v>
      </c>
      <c r="E332" s="100" t="s">
        <v>138</v>
      </c>
      <c r="F332" s="131">
        <v>0.69000000000000006</v>
      </c>
      <c r="G332" s="100" t="s">
        <v>138</v>
      </c>
    </row>
    <row r="333" spans="1:7" x14ac:dyDescent="0.25">
      <c r="A333" s="5">
        <v>53122</v>
      </c>
      <c r="B333" s="126" t="s">
        <v>169</v>
      </c>
      <c r="C333" s="174">
        <v>40492</v>
      </c>
      <c r="D333" s="100" t="s">
        <v>138</v>
      </c>
      <c r="E333" s="100" t="s">
        <v>138</v>
      </c>
      <c r="F333" s="131">
        <v>1.35</v>
      </c>
      <c r="G333" s="100" t="s">
        <v>138</v>
      </c>
    </row>
    <row r="334" spans="1:7" x14ac:dyDescent="0.25">
      <c r="A334" s="5">
        <v>53123</v>
      </c>
      <c r="B334" s="126" t="s">
        <v>168</v>
      </c>
      <c r="C334" s="174">
        <v>40492</v>
      </c>
      <c r="D334" s="100" t="s">
        <v>138</v>
      </c>
      <c r="E334" s="100" t="s">
        <v>138</v>
      </c>
      <c r="F334" s="131">
        <v>2.87</v>
      </c>
      <c r="G334" s="100" t="s">
        <v>138</v>
      </c>
    </row>
    <row r="335" spans="1:7" x14ac:dyDescent="0.25">
      <c r="A335" s="5">
        <v>53124</v>
      </c>
      <c r="B335" s="126" t="s">
        <v>157</v>
      </c>
      <c r="C335" s="174">
        <v>40492</v>
      </c>
      <c r="D335" s="100" t="s">
        <v>138</v>
      </c>
      <c r="E335" s="100" t="s">
        <v>138</v>
      </c>
      <c r="F335" s="131">
        <v>2.82</v>
      </c>
      <c r="G335" s="100" t="s">
        <v>138</v>
      </c>
    </row>
    <row r="336" spans="1:7" x14ac:dyDescent="0.25">
      <c r="A336" s="5">
        <v>53125</v>
      </c>
      <c r="B336" s="126" t="s">
        <v>167</v>
      </c>
      <c r="C336" s="174">
        <v>40492</v>
      </c>
      <c r="D336" s="100" t="s">
        <v>138</v>
      </c>
      <c r="E336" s="100" t="s">
        <v>138</v>
      </c>
      <c r="F336" s="131">
        <v>5.28</v>
      </c>
      <c r="G336" s="100" t="s">
        <v>138</v>
      </c>
    </row>
    <row r="337" spans="1:7" x14ac:dyDescent="0.25">
      <c r="A337" s="5">
        <v>53126</v>
      </c>
      <c r="B337" s="126" t="s">
        <v>166</v>
      </c>
      <c r="C337" s="174">
        <v>40492</v>
      </c>
      <c r="D337" s="100" t="s">
        <v>138</v>
      </c>
      <c r="E337" s="100" t="s">
        <v>138</v>
      </c>
      <c r="F337" s="27">
        <v>11.3</v>
      </c>
      <c r="G337" s="100" t="s">
        <v>138</v>
      </c>
    </row>
    <row r="338" spans="1:7" x14ac:dyDescent="0.25">
      <c r="B338" s="92"/>
      <c r="C338" s="174"/>
      <c r="D338" s="14"/>
      <c r="E338" s="100"/>
      <c r="F338" s="100"/>
      <c r="G338" s="100"/>
    </row>
    <row r="339" spans="1:7" x14ac:dyDescent="0.25">
      <c r="A339" s="5">
        <v>53127</v>
      </c>
      <c r="B339" s="126" t="s">
        <v>165</v>
      </c>
      <c r="C339" s="174">
        <v>40492</v>
      </c>
      <c r="D339" s="100" t="s">
        <v>138</v>
      </c>
      <c r="E339" s="100" t="s">
        <v>138</v>
      </c>
      <c r="F339" s="100" t="s">
        <v>138</v>
      </c>
      <c r="G339" s="50" t="s">
        <v>324</v>
      </c>
    </row>
    <row r="340" spans="1:7" x14ac:dyDescent="0.25">
      <c r="A340" s="5">
        <v>53128</v>
      </c>
      <c r="B340" s="126" t="s">
        <v>164</v>
      </c>
      <c r="C340" s="174">
        <v>40492</v>
      </c>
      <c r="D340" s="100" t="s">
        <v>138</v>
      </c>
      <c r="E340" s="100" t="s">
        <v>138</v>
      </c>
      <c r="F340" s="100" t="s">
        <v>138</v>
      </c>
      <c r="G340" s="133">
        <v>8.120000000000001</v>
      </c>
    </row>
    <row r="341" spans="1:7" x14ac:dyDescent="0.25">
      <c r="A341" s="5">
        <v>53129</v>
      </c>
      <c r="B341" s="126" t="s">
        <v>163</v>
      </c>
      <c r="C341" s="174">
        <v>40492</v>
      </c>
      <c r="D341" s="100" t="s">
        <v>138</v>
      </c>
      <c r="E341" s="100" t="s">
        <v>138</v>
      </c>
      <c r="F341" s="100" t="s">
        <v>138</v>
      </c>
      <c r="G341" s="132">
        <v>15.100000000000001</v>
      </c>
    </row>
    <row r="342" spans="1:7" x14ac:dyDescent="0.25">
      <c r="A342" s="5">
        <v>53130</v>
      </c>
      <c r="B342" s="126" t="s">
        <v>162</v>
      </c>
      <c r="C342" s="174">
        <v>40492</v>
      </c>
      <c r="D342" s="100" t="s">
        <v>138</v>
      </c>
      <c r="E342" s="100" t="s">
        <v>138</v>
      </c>
      <c r="F342" s="100" t="s">
        <v>138</v>
      </c>
      <c r="G342" s="132">
        <v>33.1</v>
      </c>
    </row>
    <row r="343" spans="1:7" x14ac:dyDescent="0.25">
      <c r="A343" s="5">
        <v>53131</v>
      </c>
      <c r="B343" s="126" t="s">
        <v>156</v>
      </c>
      <c r="C343" s="174">
        <v>40492</v>
      </c>
      <c r="D343" s="100" t="s">
        <v>138</v>
      </c>
      <c r="E343" s="100" t="s">
        <v>138</v>
      </c>
      <c r="F343" s="100" t="s">
        <v>138</v>
      </c>
      <c r="G343" s="132">
        <v>33.5</v>
      </c>
    </row>
    <row r="344" spans="1:7" x14ac:dyDescent="0.25">
      <c r="A344" s="5">
        <v>53132</v>
      </c>
      <c r="B344" s="126" t="s">
        <v>161</v>
      </c>
      <c r="C344" s="174">
        <v>40492</v>
      </c>
      <c r="D344" s="100" t="s">
        <v>138</v>
      </c>
      <c r="E344" s="100" t="s">
        <v>138</v>
      </c>
      <c r="F344" s="100" t="s">
        <v>138</v>
      </c>
      <c r="G344" s="132">
        <v>66.3</v>
      </c>
    </row>
    <row r="345" spans="1:7" x14ac:dyDescent="0.25">
      <c r="A345" s="5">
        <v>53133</v>
      </c>
      <c r="B345" s="126" t="s">
        <v>160</v>
      </c>
      <c r="C345" s="174">
        <v>40492</v>
      </c>
      <c r="D345" s="100" t="s">
        <v>138</v>
      </c>
      <c r="E345" s="100" t="s">
        <v>138</v>
      </c>
      <c r="F345" s="100" t="s">
        <v>138</v>
      </c>
      <c r="G345" s="6">
        <v>143</v>
      </c>
    </row>
    <row r="346" spans="1:7" x14ac:dyDescent="0.25">
      <c r="B346" s="126"/>
      <c r="C346" s="174"/>
      <c r="D346" s="100"/>
      <c r="E346" s="100"/>
      <c r="F346" s="100"/>
      <c r="G346" s="6"/>
    </row>
    <row r="347" spans="1:7" x14ac:dyDescent="0.25">
      <c r="A347" s="5">
        <v>53134</v>
      </c>
      <c r="B347" s="126" t="s">
        <v>317</v>
      </c>
      <c r="C347" s="174">
        <v>40492</v>
      </c>
      <c r="D347" s="72">
        <v>14</v>
      </c>
      <c r="E347" s="100" t="s">
        <v>138</v>
      </c>
      <c r="F347" s="100" t="s">
        <v>138</v>
      </c>
      <c r="G347" s="100" t="s">
        <v>138</v>
      </c>
    </row>
    <row r="348" spans="1:7" x14ac:dyDescent="0.25">
      <c r="A348" s="5">
        <v>53135</v>
      </c>
      <c r="B348" s="126" t="s">
        <v>318</v>
      </c>
      <c r="C348" s="174">
        <v>40492</v>
      </c>
      <c r="D348" s="100" t="s">
        <v>138</v>
      </c>
      <c r="E348" s="6">
        <v>187</v>
      </c>
      <c r="F348" s="100" t="s">
        <v>138</v>
      </c>
      <c r="G348" s="100" t="s">
        <v>138</v>
      </c>
    </row>
    <row r="349" spans="1:7" x14ac:dyDescent="0.25">
      <c r="A349" s="5">
        <v>53136</v>
      </c>
      <c r="B349" s="126" t="s">
        <v>319</v>
      </c>
      <c r="C349" s="174">
        <v>40492</v>
      </c>
      <c r="D349" s="100" t="s">
        <v>138</v>
      </c>
      <c r="E349" s="100" t="s">
        <v>138</v>
      </c>
      <c r="F349" s="131">
        <v>2.75</v>
      </c>
      <c r="G349" s="100" t="s">
        <v>138</v>
      </c>
    </row>
    <row r="350" spans="1:7" x14ac:dyDescent="0.25">
      <c r="A350" s="5">
        <v>53137</v>
      </c>
      <c r="B350" s="5" t="s">
        <v>320</v>
      </c>
      <c r="C350" s="174">
        <v>40492</v>
      </c>
      <c r="D350" s="100" t="s">
        <v>138</v>
      </c>
      <c r="E350" s="100" t="s">
        <v>138</v>
      </c>
      <c r="F350" s="100" t="s">
        <v>138</v>
      </c>
      <c r="G350" s="132">
        <v>34.4</v>
      </c>
    </row>
    <row r="351" spans="1:7" x14ac:dyDescent="0.25">
      <c r="C351" s="174"/>
      <c r="D351" s="100"/>
      <c r="E351" s="100"/>
      <c r="F351" s="100"/>
      <c r="G351" s="132"/>
    </row>
    <row r="352" spans="1:7" x14ac:dyDescent="0.25">
      <c r="A352" s="5">
        <v>53192</v>
      </c>
      <c r="B352" s="126" t="s">
        <v>239</v>
      </c>
      <c r="C352" s="175">
        <v>40497</v>
      </c>
      <c r="D352" s="72">
        <v>13.100000000000001</v>
      </c>
      <c r="E352" s="100" t="s">
        <v>138</v>
      </c>
      <c r="F352" s="100" t="s">
        <v>138</v>
      </c>
      <c r="G352" s="100" t="s">
        <v>138</v>
      </c>
    </row>
    <row r="353" spans="1:7" x14ac:dyDescent="0.25">
      <c r="A353" s="5">
        <v>53193</v>
      </c>
      <c r="B353" s="126" t="s">
        <v>240</v>
      </c>
      <c r="C353" s="175">
        <v>40497</v>
      </c>
      <c r="D353" s="100" t="s">
        <v>138</v>
      </c>
      <c r="E353" s="6">
        <v>194</v>
      </c>
      <c r="F353" s="100" t="s">
        <v>138</v>
      </c>
      <c r="G353" s="100" t="s">
        <v>138</v>
      </c>
    </row>
    <row r="354" spans="1:7" x14ac:dyDescent="0.25">
      <c r="A354" s="5">
        <v>53194</v>
      </c>
      <c r="B354" s="126" t="s">
        <v>241</v>
      </c>
      <c r="C354" s="175">
        <v>40497</v>
      </c>
      <c r="D354" s="100" t="s">
        <v>138</v>
      </c>
      <c r="E354" s="100" t="s">
        <v>138</v>
      </c>
      <c r="F354" s="131">
        <v>2.66</v>
      </c>
      <c r="G354" s="100" t="s">
        <v>138</v>
      </c>
    </row>
    <row r="355" spans="1:7" x14ac:dyDescent="0.25">
      <c r="A355" s="5">
        <v>53195</v>
      </c>
      <c r="B355" s="126" t="s">
        <v>242</v>
      </c>
      <c r="C355" s="175">
        <v>40497</v>
      </c>
      <c r="D355" s="100" t="s">
        <v>138</v>
      </c>
      <c r="E355" s="100" t="s">
        <v>138</v>
      </c>
      <c r="F355" s="100" t="s">
        <v>138</v>
      </c>
      <c r="G355" s="110">
        <v>30.700000000000003</v>
      </c>
    </row>
    <row r="357" spans="1:7" x14ac:dyDescent="0.25">
      <c r="A357" s="5">
        <v>53287</v>
      </c>
      <c r="B357" s="126" t="s">
        <v>239</v>
      </c>
      <c r="C357" s="174">
        <v>40504</v>
      </c>
      <c r="D357" s="72">
        <v>12.700000000000001</v>
      </c>
      <c r="E357" s="100" t="s">
        <v>138</v>
      </c>
      <c r="F357" s="100" t="s">
        <v>138</v>
      </c>
      <c r="G357" s="100" t="s">
        <v>138</v>
      </c>
    </row>
    <row r="358" spans="1:7" x14ac:dyDescent="0.25">
      <c r="A358" s="5">
        <v>53288</v>
      </c>
      <c r="B358" s="126" t="s">
        <v>240</v>
      </c>
      <c r="C358" s="174">
        <v>40504</v>
      </c>
      <c r="D358" s="100" t="s">
        <v>138</v>
      </c>
      <c r="E358" s="6">
        <v>188</v>
      </c>
      <c r="F358" s="100" t="s">
        <v>138</v>
      </c>
      <c r="G358" s="100" t="s">
        <v>138</v>
      </c>
    </row>
    <row r="359" spans="1:7" x14ac:dyDescent="0.25">
      <c r="A359" s="5">
        <v>53289</v>
      </c>
      <c r="B359" s="126" t="s">
        <v>241</v>
      </c>
      <c r="C359" s="174">
        <v>40504</v>
      </c>
      <c r="D359" s="100" t="s">
        <v>138</v>
      </c>
      <c r="E359" s="100" t="s">
        <v>138</v>
      </c>
      <c r="F359" s="131">
        <v>2.69</v>
      </c>
      <c r="G359" s="100" t="s">
        <v>138</v>
      </c>
    </row>
    <row r="360" spans="1:7" x14ac:dyDescent="0.25">
      <c r="A360" s="5">
        <v>53290</v>
      </c>
      <c r="B360" s="126" t="s">
        <v>242</v>
      </c>
      <c r="C360" s="174">
        <v>40504</v>
      </c>
      <c r="D360" s="100" t="s">
        <v>138</v>
      </c>
      <c r="E360" s="100" t="s">
        <v>138</v>
      </c>
      <c r="F360" s="100" t="s">
        <v>138</v>
      </c>
      <c r="G360" s="132">
        <v>32.800000000000004</v>
      </c>
    </row>
    <row r="361" spans="1:7" x14ac:dyDescent="0.25">
      <c r="B361" s="92"/>
      <c r="C361" s="174"/>
      <c r="D361" s="54" t="s">
        <v>0</v>
      </c>
      <c r="E361" s="54" t="s">
        <v>0</v>
      </c>
      <c r="F361" s="54" t="s">
        <v>0</v>
      </c>
      <c r="G361" s="54" t="s">
        <v>0</v>
      </c>
    </row>
    <row r="362" spans="1:7" x14ac:dyDescent="0.25">
      <c r="A362" s="5">
        <v>53299</v>
      </c>
      <c r="B362" s="126" t="s">
        <v>320</v>
      </c>
      <c r="C362" s="174">
        <v>40505</v>
      </c>
      <c r="D362" s="100" t="s">
        <v>138</v>
      </c>
      <c r="E362" s="100" t="s">
        <v>138</v>
      </c>
      <c r="F362" s="100" t="s">
        <v>138</v>
      </c>
      <c r="G362" s="132">
        <v>29.200000000000003</v>
      </c>
    </row>
    <row r="363" spans="1:7" x14ac:dyDescent="0.25">
      <c r="B363" s="92"/>
      <c r="C363" s="174"/>
      <c r="D363" s="100"/>
      <c r="E363" s="100"/>
      <c r="F363" s="100"/>
      <c r="G363" s="7"/>
    </row>
    <row r="364" spans="1:7" x14ac:dyDescent="0.25">
      <c r="A364" s="5">
        <v>53402</v>
      </c>
      <c r="B364" s="5" t="s">
        <v>239</v>
      </c>
      <c r="C364" s="174">
        <v>40511</v>
      </c>
      <c r="D364" s="72">
        <v>11.600000000000001</v>
      </c>
      <c r="E364" s="100" t="s">
        <v>138</v>
      </c>
      <c r="F364" s="100" t="s">
        <v>138</v>
      </c>
      <c r="G364" s="100" t="s">
        <v>138</v>
      </c>
    </row>
    <row r="365" spans="1:7" x14ac:dyDescent="0.25">
      <c r="A365" s="5">
        <v>53403</v>
      </c>
      <c r="B365" s="5" t="s">
        <v>240</v>
      </c>
      <c r="C365" s="174">
        <v>40511</v>
      </c>
      <c r="D365" s="100" t="s">
        <v>138</v>
      </c>
      <c r="E365" s="6">
        <v>187</v>
      </c>
      <c r="F365" s="100" t="s">
        <v>138</v>
      </c>
      <c r="G365" s="100" t="s">
        <v>138</v>
      </c>
    </row>
    <row r="366" spans="1:7" x14ac:dyDescent="0.25">
      <c r="A366" s="5">
        <v>53404</v>
      </c>
      <c r="B366" s="5" t="s">
        <v>241</v>
      </c>
      <c r="C366" s="174">
        <v>40511</v>
      </c>
      <c r="D366" s="100" t="s">
        <v>138</v>
      </c>
      <c r="E366" s="100" t="s">
        <v>138</v>
      </c>
      <c r="F366" s="131">
        <v>2.31</v>
      </c>
      <c r="G366" s="100" t="s">
        <v>138</v>
      </c>
    </row>
    <row r="367" spans="1:7" x14ac:dyDescent="0.25">
      <c r="A367" s="5">
        <v>53405</v>
      </c>
      <c r="B367" s="5" t="s">
        <v>242</v>
      </c>
      <c r="C367" s="174">
        <v>40511</v>
      </c>
      <c r="D367" s="100" t="s">
        <v>138</v>
      </c>
      <c r="E367" s="100" t="s">
        <v>138</v>
      </c>
      <c r="F367" s="100" t="s">
        <v>138</v>
      </c>
      <c r="G367" s="132">
        <v>29</v>
      </c>
    </row>
    <row r="368" spans="1:7" x14ac:dyDescent="0.25">
      <c r="B368" s="92"/>
      <c r="C368" s="174"/>
      <c r="D368" s="100"/>
      <c r="E368" s="100"/>
      <c r="F368" s="100"/>
      <c r="G368" s="7"/>
    </row>
    <row r="369" spans="1:7" x14ac:dyDescent="0.25">
      <c r="G369"/>
    </row>
    <row r="370" spans="1:7" s="9" customFormat="1" ht="15.5" x14ac:dyDescent="0.35">
      <c r="A370" s="170"/>
      <c r="B370" s="168"/>
      <c r="C370" s="168"/>
      <c r="G370" s="10"/>
    </row>
    <row r="371" spans="1:7" s="9" customFormat="1" ht="15.5" x14ac:dyDescent="0.35">
      <c r="A371" s="170"/>
      <c r="B371" s="170"/>
      <c r="C371" s="168"/>
      <c r="G371" s="10"/>
    </row>
    <row r="372" spans="1:7" s="9" customFormat="1" ht="15.5" x14ac:dyDescent="0.35">
      <c r="A372" s="170"/>
      <c r="B372" s="170"/>
      <c r="C372" s="168"/>
      <c r="D372" s="10"/>
      <c r="G372" s="10"/>
    </row>
    <row r="373" spans="1:7" s="9" customFormat="1" ht="15.5" x14ac:dyDescent="0.35">
      <c r="A373" s="170"/>
      <c r="B373" s="123"/>
      <c r="C373" s="168"/>
      <c r="G373" s="10"/>
    </row>
    <row r="374" spans="1:7" s="9" customFormat="1" ht="15.5" x14ac:dyDescent="0.35">
      <c r="A374" s="170"/>
      <c r="B374" s="83"/>
      <c r="C374" s="168"/>
      <c r="G374" s="10"/>
    </row>
    <row r="375" spans="1:7" s="9" customFormat="1" x14ac:dyDescent="0.25">
      <c r="A375" s="168"/>
      <c r="B375" s="168"/>
      <c r="C375" s="168"/>
      <c r="G375" s="10"/>
    </row>
    <row r="376" spans="1:7" s="9" customFormat="1" x14ac:dyDescent="0.25">
      <c r="A376" s="168"/>
      <c r="B376" s="168"/>
      <c r="C376" s="168"/>
      <c r="D376" s="10"/>
      <c r="E376" s="10"/>
      <c r="F376" s="10"/>
      <c r="G376" s="10"/>
    </row>
    <row r="377" spans="1:7" s="9" customFormat="1" x14ac:dyDescent="0.25">
      <c r="A377" s="168"/>
      <c r="B377" s="168"/>
      <c r="C377" s="168"/>
      <c r="D377" s="10"/>
      <c r="E377" s="10"/>
      <c r="F377" s="10"/>
      <c r="G377" s="10"/>
    </row>
    <row r="378" spans="1:7" s="9" customFormat="1" x14ac:dyDescent="0.25">
      <c r="A378" s="168"/>
      <c r="B378" s="83"/>
      <c r="C378" s="176"/>
      <c r="D378" s="100"/>
      <c r="E378" s="100"/>
      <c r="F378" s="100"/>
      <c r="G378" s="154"/>
    </row>
    <row r="379" spans="1:7" s="9" customFormat="1" x14ac:dyDescent="0.25">
      <c r="A379" s="168"/>
      <c r="B379" s="168"/>
      <c r="C379" s="168"/>
      <c r="G379" s="10"/>
    </row>
    <row r="380" spans="1:7" s="9" customFormat="1" x14ac:dyDescent="0.25">
      <c r="A380" s="168"/>
      <c r="B380" s="168"/>
      <c r="C380" s="168"/>
      <c r="G380" s="10"/>
    </row>
    <row r="381" spans="1:7" s="9" customFormat="1" x14ac:dyDescent="0.25">
      <c r="A381" s="168"/>
      <c r="B381" s="168"/>
      <c r="C381" s="168"/>
      <c r="G381" s="10"/>
    </row>
    <row r="382" spans="1:7" s="9" customFormat="1" x14ac:dyDescent="0.25">
      <c r="A382" s="168"/>
      <c r="B382" s="168"/>
      <c r="C382" s="168"/>
      <c r="G382" s="10"/>
    </row>
    <row r="383" spans="1:7" s="9" customFormat="1" x14ac:dyDescent="0.25">
      <c r="A383" s="168"/>
      <c r="B383" s="83"/>
      <c r="C383" s="176"/>
      <c r="D383" s="100"/>
      <c r="E383" s="100"/>
      <c r="F383" s="100"/>
      <c r="G383" s="100"/>
    </row>
    <row r="384" spans="1:7" s="9" customFormat="1" x14ac:dyDescent="0.25">
      <c r="A384" s="168"/>
      <c r="B384" s="83"/>
      <c r="C384" s="176"/>
      <c r="D384" s="100"/>
      <c r="E384" s="100"/>
      <c r="F384" s="100"/>
      <c r="G384" s="100"/>
    </row>
    <row r="385" spans="1:7" s="9" customFormat="1" x14ac:dyDescent="0.25">
      <c r="A385" s="168"/>
      <c r="B385" s="83"/>
      <c r="C385" s="176"/>
      <c r="D385" s="100"/>
      <c r="E385" s="100"/>
      <c r="F385" s="72"/>
      <c r="G385" s="100"/>
    </row>
    <row r="386" spans="1:7" s="9" customFormat="1" ht="15.5" x14ac:dyDescent="0.35">
      <c r="A386" s="170"/>
      <c r="B386" s="168"/>
      <c r="C386" s="168"/>
      <c r="G386" s="10"/>
    </row>
    <row r="387" spans="1:7" s="9" customFormat="1" ht="15.5" x14ac:dyDescent="0.35">
      <c r="A387" s="170"/>
      <c r="B387" s="170"/>
      <c r="C387" s="168"/>
      <c r="G387" s="10"/>
    </row>
    <row r="388" spans="1:7" s="9" customFormat="1" ht="15.5" x14ac:dyDescent="0.35">
      <c r="A388" s="170"/>
      <c r="B388" s="170"/>
      <c r="C388" s="168"/>
      <c r="G388" s="10"/>
    </row>
    <row r="389" spans="1:7" s="9" customFormat="1" ht="15.5" x14ac:dyDescent="0.35">
      <c r="A389" s="170"/>
      <c r="B389" s="123"/>
      <c r="C389" s="168"/>
      <c r="G389" s="10"/>
    </row>
    <row r="390" spans="1:7" s="9" customFormat="1" ht="15.5" x14ac:dyDescent="0.35">
      <c r="A390" s="170"/>
      <c r="B390" s="83"/>
      <c r="C390" s="168"/>
      <c r="G390" s="10"/>
    </row>
    <row r="391" spans="1:7" s="9" customFormat="1" x14ac:dyDescent="0.25">
      <c r="A391" s="168"/>
      <c r="B391" s="168"/>
      <c r="C391" s="168"/>
      <c r="G391" s="10"/>
    </row>
    <row r="392" spans="1:7" s="9" customFormat="1" x14ac:dyDescent="0.25">
      <c r="A392" s="168"/>
      <c r="B392" s="168"/>
      <c r="C392" s="168"/>
      <c r="D392" s="10"/>
      <c r="E392" s="10"/>
      <c r="F392" s="10"/>
      <c r="G392" s="10"/>
    </row>
    <row r="393" spans="1:7" s="9" customFormat="1" x14ac:dyDescent="0.25">
      <c r="A393" s="168"/>
      <c r="B393" s="168"/>
      <c r="C393" s="168"/>
      <c r="D393" s="10"/>
      <c r="E393" s="10"/>
      <c r="F393" s="10"/>
      <c r="G393" s="10"/>
    </row>
    <row r="394" spans="1:7" s="9" customFormat="1" x14ac:dyDescent="0.25">
      <c r="A394" s="168"/>
      <c r="B394" s="83"/>
      <c r="C394" s="176"/>
      <c r="D394" s="100"/>
      <c r="E394" s="100"/>
      <c r="F394" s="72"/>
      <c r="G394" s="100"/>
    </row>
    <row r="395" spans="1:7" s="9" customFormat="1" x14ac:dyDescent="0.25">
      <c r="A395" s="168"/>
      <c r="B395" s="168"/>
      <c r="C395" s="168"/>
      <c r="G395" s="10"/>
    </row>
    <row r="396" spans="1:7" s="9" customFormat="1" x14ac:dyDescent="0.25">
      <c r="A396" s="168"/>
      <c r="B396" s="168"/>
      <c r="C396" s="168"/>
      <c r="G396" s="10"/>
    </row>
    <row r="397" spans="1:7" s="9" customFormat="1" x14ac:dyDescent="0.25">
      <c r="A397" s="168"/>
      <c r="B397" s="168"/>
      <c r="C397" s="168"/>
      <c r="G397" s="10"/>
    </row>
    <row r="398" spans="1:7" s="9" customFormat="1" x14ac:dyDescent="0.25">
      <c r="A398" s="168"/>
      <c r="B398" s="168"/>
      <c r="C398" s="168"/>
      <c r="G398" s="10"/>
    </row>
    <row r="399" spans="1:7" s="9" customFormat="1" x14ac:dyDescent="0.25">
      <c r="A399" s="168"/>
      <c r="B399" s="83"/>
      <c r="C399" s="176"/>
      <c r="D399" s="100"/>
      <c r="E399" s="100"/>
      <c r="F399" s="100"/>
      <c r="G399" s="100"/>
    </row>
    <row r="400" spans="1:7" s="9" customFormat="1" x14ac:dyDescent="0.25">
      <c r="A400" s="168"/>
      <c r="B400" s="168"/>
      <c r="C400" s="176"/>
      <c r="D400" s="100"/>
      <c r="E400" s="100"/>
      <c r="F400" s="100"/>
      <c r="G400" s="100"/>
    </row>
    <row r="401" spans="1:7" s="9" customFormat="1" x14ac:dyDescent="0.25">
      <c r="A401" s="168"/>
      <c r="B401" s="168"/>
      <c r="C401" s="176"/>
      <c r="D401" s="100"/>
      <c r="E401" s="100"/>
      <c r="F401" s="100"/>
      <c r="G401" s="100"/>
    </row>
    <row r="402" spans="1:7" s="9" customFormat="1" x14ac:dyDescent="0.25">
      <c r="A402" s="168"/>
      <c r="B402" s="168"/>
      <c r="C402" s="176"/>
      <c r="D402" s="100"/>
      <c r="E402" s="100"/>
      <c r="F402" s="100"/>
      <c r="G402" s="100"/>
    </row>
    <row r="403" spans="1:7" s="9" customFormat="1" x14ac:dyDescent="0.25">
      <c r="A403" s="168"/>
      <c r="B403" s="168"/>
      <c r="C403" s="176"/>
      <c r="D403" s="100"/>
      <c r="E403" s="100"/>
      <c r="F403" s="100"/>
      <c r="G403" s="100"/>
    </row>
    <row r="404" spans="1:7" s="9" customFormat="1" x14ac:dyDescent="0.25">
      <c r="A404" s="168"/>
      <c r="B404" s="168"/>
      <c r="C404" s="176"/>
      <c r="D404" s="100"/>
      <c r="E404" s="100"/>
      <c r="F404" s="100"/>
      <c r="G404" s="100"/>
    </row>
    <row r="405" spans="1:7" s="9" customFormat="1" x14ac:dyDescent="0.25">
      <c r="A405" s="168"/>
      <c r="B405" s="168"/>
      <c r="C405" s="176"/>
      <c r="D405" s="100"/>
      <c r="E405" s="100"/>
      <c r="F405" s="100"/>
      <c r="G405" s="100"/>
    </row>
    <row r="406" spans="1:7" s="9" customFormat="1" x14ac:dyDescent="0.25">
      <c r="A406" s="168"/>
      <c r="B406" s="168"/>
      <c r="C406" s="168"/>
      <c r="D406" s="100"/>
      <c r="E406" s="100"/>
      <c r="F406" s="100"/>
      <c r="G406" s="100"/>
    </row>
    <row r="407" spans="1:7" s="9" customFormat="1" x14ac:dyDescent="0.25">
      <c r="A407" s="168"/>
      <c r="B407" s="168"/>
      <c r="C407" s="168"/>
      <c r="D407" s="100"/>
      <c r="E407" s="100"/>
      <c r="F407" s="100"/>
      <c r="G407" s="100"/>
    </row>
    <row r="408" spans="1:7" s="9" customFormat="1" x14ac:dyDescent="0.25">
      <c r="A408" s="168"/>
      <c r="B408" s="168"/>
      <c r="C408" s="168"/>
      <c r="D408" s="100"/>
      <c r="E408" s="100"/>
      <c r="F408" s="100"/>
      <c r="G408" s="100"/>
    </row>
    <row r="409" spans="1:7" s="9" customFormat="1" x14ac:dyDescent="0.25">
      <c r="A409" s="168"/>
      <c r="B409" s="168"/>
      <c r="C409" s="168"/>
      <c r="D409" s="100"/>
      <c r="E409" s="100"/>
      <c r="F409" s="100"/>
      <c r="G409" s="100"/>
    </row>
    <row r="410" spans="1:7" s="9" customFormat="1" x14ac:dyDescent="0.25">
      <c r="A410" s="168"/>
      <c r="B410" s="168"/>
      <c r="C410" s="168"/>
      <c r="D410" s="100"/>
      <c r="E410" s="100"/>
      <c r="F410" s="100"/>
      <c r="G410" s="100"/>
    </row>
    <row r="411" spans="1:7" s="9" customFormat="1" x14ac:dyDescent="0.25">
      <c r="A411" s="168"/>
      <c r="B411" s="168"/>
      <c r="C411" s="168"/>
      <c r="D411" s="100"/>
      <c r="E411" s="100"/>
      <c r="F411" s="100"/>
      <c r="G411" s="100"/>
    </row>
    <row r="412" spans="1:7" s="9" customFormat="1" x14ac:dyDescent="0.25">
      <c r="A412" s="168"/>
      <c r="B412" s="168"/>
      <c r="C412" s="168"/>
      <c r="G412" s="10"/>
    </row>
    <row r="413" spans="1:7" s="9" customFormat="1" ht="15.5" x14ac:dyDescent="0.35">
      <c r="A413" s="170"/>
      <c r="B413" s="168"/>
      <c r="C413" s="168"/>
      <c r="G413" s="10"/>
    </row>
    <row r="414" spans="1:7" s="9" customFormat="1" ht="15.5" x14ac:dyDescent="0.35">
      <c r="A414" s="170"/>
      <c r="B414" s="170"/>
      <c r="C414" s="168"/>
      <c r="G414" s="10"/>
    </row>
    <row r="415" spans="1:7" s="9" customFormat="1" ht="15.5" x14ac:dyDescent="0.35">
      <c r="A415" s="170"/>
      <c r="B415" s="170"/>
      <c r="C415" s="168"/>
      <c r="G415" s="10"/>
    </row>
    <row r="416" spans="1:7" s="9" customFormat="1" ht="15.5" x14ac:dyDescent="0.35">
      <c r="A416" s="170"/>
      <c r="B416" s="123"/>
      <c r="C416" s="168"/>
      <c r="G416" s="10"/>
    </row>
    <row r="417" spans="1:7" s="9" customFormat="1" ht="15.5" x14ac:dyDescent="0.35">
      <c r="A417" s="170"/>
      <c r="B417" s="83"/>
      <c r="C417" s="168"/>
      <c r="G417" s="10"/>
    </row>
    <row r="418" spans="1:7" s="9" customFormat="1" x14ac:dyDescent="0.25">
      <c r="A418" s="168"/>
      <c r="B418" s="168"/>
      <c r="C418" s="168"/>
      <c r="G418" s="10"/>
    </row>
    <row r="419" spans="1:7" s="9" customFormat="1" x14ac:dyDescent="0.25">
      <c r="A419" s="168"/>
      <c r="B419" s="168"/>
      <c r="C419" s="168"/>
      <c r="D419" s="10"/>
      <c r="E419" s="10"/>
      <c r="F419" s="10"/>
      <c r="G419" s="10"/>
    </row>
    <row r="420" spans="1:7" s="9" customFormat="1" x14ac:dyDescent="0.25">
      <c r="A420" s="168"/>
      <c r="B420" s="168"/>
      <c r="C420" s="168"/>
      <c r="D420" s="10"/>
      <c r="E420" s="10"/>
      <c r="F420" s="10"/>
      <c r="G420" s="10"/>
    </row>
    <row r="421" spans="1:7" s="9" customFormat="1" x14ac:dyDescent="0.25">
      <c r="A421" s="168"/>
      <c r="B421" s="168"/>
      <c r="C421" s="168"/>
      <c r="G421" s="10"/>
    </row>
    <row r="422" spans="1:7" s="9" customFormat="1" x14ac:dyDescent="0.25">
      <c r="A422" s="168"/>
      <c r="B422" s="168"/>
      <c r="C422" s="176"/>
      <c r="G422" s="10"/>
    </row>
    <row r="423" spans="1:7" s="9" customFormat="1" x14ac:dyDescent="0.25">
      <c r="A423" s="168"/>
      <c r="B423" s="168"/>
      <c r="C423" s="176"/>
      <c r="D423" s="153"/>
      <c r="E423" s="100"/>
      <c r="F423" s="100"/>
      <c r="G423" s="100"/>
    </row>
    <row r="424" spans="1:7" s="9" customFormat="1" x14ac:dyDescent="0.25">
      <c r="A424" s="168"/>
      <c r="B424" s="168"/>
      <c r="C424" s="176"/>
      <c r="D424" s="153"/>
      <c r="E424" s="100"/>
      <c r="F424" s="100"/>
      <c r="G424" s="100"/>
    </row>
    <row r="425" spans="1:7" s="9" customFormat="1" x14ac:dyDescent="0.25">
      <c r="A425" s="168"/>
      <c r="B425" s="168"/>
      <c r="C425" s="176"/>
      <c r="D425" s="153"/>
      <c r="E425" s="100"/>
      <c r="F425" s="100"/>
      <c r="G425" s="100"/>
    </row>
    <row r="426" spans="1:7" s="9" customFormat="1" x14ac:dyDescent="0.25">
      <c r="A426" s="168"/>
      <c r="B426" s="168"/>
      <c r="C426" s="176"/>
      <c r="D426" s="153"/>
      <c r="E426" s="100"/>
      <c r="F426" s="100"/>
      <c r="G426" s="100"/>
    </row>
    <row r="427" spans="1:7" s="9" customFormat="1" x14ac:dyDescent="0.25">
      <c r="A427" s="168"/>
      <c r="B427" s="168"/>
      <c r="C427" s="176"/>
      <c r="D427" s="153"/>
      <c r="E427" s="100"/>
      <c r="F427" s="100"/>
      <c r="G427" s="100"/>
    </row>
    <row r="428" spans="1:7" s="9" customFormat="1" x14ac:dyDescent="0.25">
      <c r="A428" s="168"/>
      <c r="B428" s="168"/>
      <c r="C428" s="176"/>
      <c r="D428" s="153"/>
      <c r="E428" s="100"/>
      <c r="F428" s="100"/>
      <c r="G428" s="100"/>
    </row>
    <row r="429" spans="1:7" s="9" customFormat="1" x14ac:dyDescent="0.25">
      <c r="A429" s="168"/>
      <c r="B429" s="168"/>
      <c r="C429" s="176"/>
      <c r="D429" s="153"/>
      <c r="E429" s="100"/>
      <c r="F429" s="100"/>
      <c r="G429" s="100"/>
    </row>
    <row r="430" spans="1:7" s="9" customFormat="1" x14ac:dyDescent="0.25">
      <c r="A430" s="168"/>
      <c r="B430" s="168"/>
      <c r="C430" s="176"/>
      <c r="D430" s="153"/>
      <c r="E430" s="100"/>
      <c r="F430" s="100"/>
      <c r="G430" s="100"/>
    </row>
    <row r="431" spans="1:7" s="9" customFormat="1" ht="13" x14ac:dyDescent="0.3">
      <c r="A431" s="168"/>
      <c r="B431" s="168"/>
      <c r="C431" s="176"/>
      <c r="D431" s="100"/>
      <c r="E431" s="115"/>
      <c r="F431" s="100"/>
      <c r="G431" s="100"/>
    </row>
    <row r="432" spans="1:7" s="9" customFormat="1" x14ac:dyDescent="0.25">
      <c r="A432" s="168"/>
      <c r="B432" s="168"/>
      <c r="C432" s="176"/>
      <c r="D432" s="100"/>
      <c r="E432" s="88"/>
      <c r="F432" s="100"/>
      <c r="G432" s="100"/>
    </row>
    <row r="433" spans="1:7" s="9" customFormat="1" x14ac:dyDescent="0.25">
      <c r="A433" s="168"/>
      <c r="B433" s="168"/>
      <c r="C433" s="176"/>
      <c r="D433" s="100"/>
      <c r="E433" s="88"/>
      <c r="F433" s="100"/>
      <c r="G433" s="100"/>
    </row>
    <row r="434" spans="1:7" s="9" customFormat="1" x14ac:dyDescent="0.25">
      <c r="A434" s="168"/>
      <c r="B434" s="168"/>
      <c r="C434" s="176"/>
      <c r="D434" s="100"/>
      <c r="E434" s="88"/>
      <c r="F434" s="100"/>
      <c r="G434" s="100"/>
    </row>
    <row r="435" spans="1:7" s="9" customFormat="1" x14ac:dyDescent="0.25">
      <c r="A435" s="168"/>
      <c r="B435" s="168"/>
      <c r="C435" s="176"/>
      <c r="D435" s="100"/>
      <c r="E435" s="88"/>
      <c r="F435" s="100"/>
      <c r="G435" s="100"/>
    </row>
    <row r="436" spans="1:7" s="9" customFormat="1" x14ac:dyDescent="0.25">
      <c r="A436" s="168"/>
      <c r="B436" s="168"/>
      <c r="C436" s="176"/>
      <c r="D436" s="100"/>
      <c r="E436" s="29"/>
      <c r="F436" s="100"/>
      <c r="G436" s="100"/>
    </row>
    <row r="437" spans="1:7" s="9" customFormat="1" x14ac:dyDescent="0.25">
      <c r="A437" s="168"/>
      <c r="B437" s="168"/>
      <c r="C437" s="176"/>
      <c r="D437" s="100"/>
      <c r="E437" s="29"/>
      <c r="F437" s="100"/>
      <c r="G437" s="100"/>
    </row>
    <row r="438" spans="1:7" s="9" customFormat="1" x14ac:dyDescent="0.25">
      <c r="A438" s="168"/>
      <c r="B438" s="168"/>
      <c r="C438" s="176"/>
      <c r="D438" s="100"/>
      <c r="E438" s="29"/>
      <c r="F438" s="100"/>
      <c r="G438" s="100"/>
    </row>
    <row r="439" spans="1:7" s="9" customFormat="1" x14ac:dyDescent="0.25">
      <c r="A439" s="168"/>
      <c r="B439" s="168"/>
      <c r="C439" s="176"/>
      <c r="D439" s="100"/>
      <c r="E439" s="100"/>
      <c r="G439" s="100"/>
    </row>
    <row r="440" spans="1:7" s="9" customFormat="1" x14ac:dyDescent="0.25">
      <c r="A440" s="168"/>
      <c r="B440" s="168"/>
      <c r="C440" s="176"/>
      <c r="D440" s="100"/>
      <c r="E440" s="100"/>
      <c r="F440" s="71"/>
      <c r="G440" s="100"/>
    </row>
    <row r="441" spans="1:7" s="9" customFormat="1" x14ac:dyDescent="0.25">
      <c r="A441" s="168"/>
      <c r="B441" s="168"/>
      <c r="C441" s="176"/>
      <c r="D441" s="100"/>
      <c r="E441" s="100"/>
      <c r="F441" s="71"/>
      <c r="G441" s="100"/>
    </row>
    <row r="442" spans="1:7" s="9" customFormat="1" x14ac:dyDescent="0.25">
      <c r="A442" s="168"/>
      <c r="B442" s="168"/>
      <c r="C442" s="176"/>
      <c r="D442" s="100"/>
      <c r="E442" s="100"/>
      <c r="F442" s="71"/>
      <c r="G442" s="100"/>
    </row>
    <row r="443" spans="1:7" s="9" customFormat="1" x14ac:dyDescent="0.25">
      <c r="A443" s="168"/>
      <c r="B443" s="168"/>
      <c r="C443" s="176"/>
      <c r="D443" s="100"/>
      <c r="E443" s="100"/>
      <c r="F443" s="71"/>
      <c r="G443" s="100"/>
    </row>
    <row r="444" spans="1:7" s="9" customFormat="1" x14ac:dyDescent="0.25">
      <c r="A444" s="168"/>
      <c r="B444" s="168"/>
      <c r="C444" s="176"/>
      <c r="D444" s="100"/>
      <c r="E444" s="100"/>
      <c r="F444" s="71"/>
      <c r="G444" s="100"/>
    </row>
    <row r="445" spans="1:7" s="9" customFormat="1" x14ac:dyDescent="0.25">
      <c r="A445" s="168"/>
      <c r="B445" s="168"/>
      <c r="C445" s="176"/>
      <c r="D445" s="100"/>
      <c r="E445" s="100"/>
      <c r="F445" s="72"/>
      <c r="G445" s="100"/>
    </row>
    <row r="446" spans="1:7" s="9" customFormat="1" x14ac:dyDescent="0.25">
      <c r="A446" s="168"/>
      <c r="B446" s="168"/>
      <c r="C446" s="176"/>
      <c r="D446" s="100"/>
      <c r="E446" s="100"/>
      <c r="F446" s="72"/>
      <c r="G446" s="100"/>
    </row>
    <row r="447" spans="1:7" s="9" customFormat="1" x14ac:dyDescent="0.25">
      <c r="A447" s="168"/>
      <c r="B447" s="168"/>
      <c r="C447" s="176"/>
      <c r="D447" s="100"/>
      <c r="E447" s="100"/>
      <c r="F447" s="100"/>
      <c r="G447" s="10"/>
    </row>
    <row r="448" spans="1:7" s="9" customFormat="1" x14ac:dyDescent="0.25">
      <c r="A448" s="168"/>
      <c r="B448" s="168"/>
      <c r="C448" s="176"/>
      <c r="D448" s="100"/>
      <c r="E448" s="100"/>
      <c r="F448" s="100"/>
      <c r="G448" s="153"/>
    </row>
    <row r="449" spans="1:7" s="9" customFormat="1" x14ac:dyDescent="0.25">
      <c r="A449" s="168"/>
      <c r="B449" s="168"/>
      <c r="C449" s="176"/>
      <c r="D449" s="100"/>
      <c r="E449" s="100"/>
      <c r="F449" s="100"/>
      <c r="G449" s="153"/>
    </row>
    <row r="450" spans="1:7" s="9" customFormat="1" x14ac:dyDescent="0.25">
      <c r="A450" s="168"/>
      <c r="B450" s="168"/>
      <c r="C450" s="176"/>
      <c r="D450" s="100"/>
      <c r="E450" s="100"/>
      <c r="F450" s="100"/>
      <c r="G450" s="154"/>
    </row>
    <row r="451" spans="1:7" s="9" customFormat="1" x14ac:dyDescent="0.25">
      <c r="A451" s="168"/>
      <c r="B451" s="168"/>
      <c r="C451" s="176"/>
      <c r="D451" s="100"/>
      <c r="E451" s="100"/>
      <c r="F451" s="100"/>
      <c r="G451" s="154"/>
    </row>
    <row r="452" spans="1:7" s="9" customFormat="1" x14ac:dyDescent="0.25">
      <c r="A452" s="168"/>
      <c r="B452" s="168"/>
      <c r="C452" s="176"/>
      <c r="D452" s="100"/>
      <c r="E452" s="100"/>
      <c r="F452" s="100"/>
      <c r="G452" s="154"/>
    </row>
    <row r="453" spans="1:7" s="9" customFormat="1" x14ac:dyDescent="0.25">
      <c r="A453" s="168"/>
      <c r="B453" s="168"/>
      <c r="C453" s="176"/>
      <c r="D453" s="100"/>
      <c r="E453" s="100"/>
      <c r="F453" s="100"/>
      <c r="G453" s="154"/>
    </row>
    <row r="454" spans="1:7" s="9" customFormat="1" x14ac:dyDescent="0.25">
      <c r="A454" s="168"/>
      <c r="B454" s="168"/>
      <c r="C454" s="176"/>
      <c r="D454" s="100"/>
      <c r="E454" s="100"/>
      <c r="F454" s="100"/>
      <c r="G454" s="154"/>
    </row>
    <row r="455" spans="1:7" s="9" customFormat="1" x14ac:dyDescent="0.25">
      <c r="A455" s="168"/>
      <c r="B455" s="123"/>
      <c r="C455" s="176"/>
      <c r="G455" s="10"/>
    </row>
    <row r="456" spans="1:7" s="9" customFormat="1" x14ac:dyDescent="0.25">
      <c r="A456" s="168"/>
      <c r="B456" s="123"/>
      <c r="C456" s="176"/>
      <c r="D456" s="153"/>
      <c r="E456" s="100"/>
      <c r="F456" s="100"/>
      <c r="G456" s="100"/>
    </row>
    <row r="457" spans="1:7" s="9" customFormat="1" x14ac:dyDescent="0.25">
      <c r="A457" s="168"/>
      <c r="B457" s="123"/>
      <c r="C457" s="176"/>
      <c r="D457" s="153"/>
      <c r="E457" s="100"/>
      <c r="F457" s="100"/>
      <c r="G457" s="100"/>
    </row>
    <row r="458" spans="1:7" s="9" customFormat="1" x14ac:dyDescent="0.25">
      <c r="A458" s="168"/>
      <c r="B458" s="123"/>
      <c r="C458" s="176"/>
      <c r="D458" s="153"/>
      <c r="E458" s="100"/>
      <c r="F458" s="100"/>
      <c r="G458" s="100"/>
    </row>
    <row r="459" spans="1:7" s="9" customFormat="1" x14ac:dyDescent="0.25">
      <c r="A459" s="168"/>
      <c r="B459" s="123"/>
      <c r="C459" s="176"/>
      <c r="D459" s="153"/>
      <c r="E459" s="100"/>
      <c r="F459" s="100"/>
      <c r="G459" s="100"/>
    </row>
    <row r="460" spans="1:7" s="9" customFormat="1" x14ac:dyDescent="0.25">
      <c r="A460" s="168"/>
      <c r="B460" s="123"/>
      <c r="C460" s="176"/>
      <c r="D460" s="153"/>
      <c r="E460" s="100"/>
      <c r="F460" s="100"/>
      <c r="G460" s="100"/>
    </row>
    <row r="461" spans="1:7" s="9" customFormat="1" x14ac:dyDescent="0.25">
      <c r="A461" s="168"/>
      <c r="B461" s="123"/>
      <c r="C461" s="176"/>
      <c r="D461" s="153"/>
      <c r="E461" s="100"/>
      <c r="F461" s="100"/>
      <c r="G461" s="100"/>
    </row>
    <row r="462" spans="1:7" s="9" customFormat="1" x14ac:dyDescent="0.25">
      <c r="A462" s="168"/>
      <c r="B462" s="123"/>
      <c r="C462" s="176"/>
      <c r="D462" s="153"/>
      <c r="E462" s="100"/>
      <c r="F462" s="100"/>
      <c r="G462" s="100"/>
    </row>
    <row r="463" spans="1:7" s="9" customFormat="1" x14ac:dyDescent="0.25">
      <c r="A463" s="168"/>
      <c r="B463" s="123"/>
      <c r="C463" s="176"/>
      <c r="D463" s="153"/>
      <c r="E463" s="100"/>
      <c r="F463" s="100"/>
      <c r="G463" s="100"/>
    </row>
    <row r="464" spans="1:7" s="9" customFormat="1" x14ac:dyDescent="0.25">
      <c r="A464" s="168"/>
      <c r="B464" s="123"/>
      <c r="C464" s="176"/>
      <c r="D464" s="153"/>
      <c r="E464" s="100"/>
      <c r="F464" s="100"/>
      <c r="G464" s="100"/>
    </row>
    <row r="465" spans="1:7" s="9" customFormat="1" x14ac:dyDescent="0.25">
      <c r="A465" s="168"/>
      <c r="B465" s="123"/>
      <c r="C465" s="176"/>
      <c r="D465" s="153"/>
      <c r="E465" s="100"/>
      <c r="F465" s="100"/>
      <c r="G465" s="100"/>
    </row>
    <row r="466" spans="1:7" s="9" customFormat="1" x14ac:dyDescent="0.25">
      <c r="A466" s="168"/>
      <c r="B466" s="123"/>
      <c r="C466" s="176"/>
      <c r="D466" s="153"/>
      <c r="E466" s="100"/>
      <c r="F466" s="100"/>
      <c r="G466" s="100"/>
    </row>
    <row r="467" spans="1:7" s="9" customFormat="1" x14ac:dyDescent="0.25">
      <c r="A467" s="168"/>
      <c r="B467" s="123"/>
      <c r="C467" s="176"/>
      <c r="D467" s="153"/>
      <c r="E467" s="100"/>
      <c r="F467" s="100"/>
      <c r="G467" s="100"/>
    </row>
    <row r="468" spans="1:7" s="9" customFormat="1" x14ac:dyDescent="0.25">
      <c r="A468" s="168"/>
      <c r="B468" s="123"/>
      <c r="C468" s="176"/>
      <c r="D468" s="153"/>
      <c r="E468" s="100"/>
      <c r="F468" s="100"/>
      <c r="G468" s="100"/>
    </row>
    <row r="469" spans="1:7" s="9" customFormat="1" ht="15.5" x14ac:dyDescent="0.35">
      <c r="A469" s="170"/>
      <c r="B469" s="168"/>
      <c r="C469" s="168"/>
      <c r="G469" s="10"/>
    </row>
    <row r="470" spans="1:7" s="9" customFormat="1" ht="15.5" x14ac:dyDescent="0.35">
      <c r="A470" s="170"/>
      <c r="B470" s="170"/>
      <c r="C470" s="168"/>
      <c r="G470" s="10"/>
    </row>
    <row r="471" spans="1:7" s="9" customFormat="1" ht="15.5" x14ac:dyDescent="0.35">
      <c r="A471" s="170"/>
      <c r="B471" s="170"/>
      <c r="C471" s="168"/>
      <c r="G471" s="10"/>
    </row>
    <row r="472" spans="1:7" s="9" customFormat="1" ht="15.5" x14ac:dyDescent="0.35">
      <c r="A472" s="170"/>
      <c r="B472" s="123"/>
      <c r="C472" s="168"/>
      <c r="G472" s="10"/>
    </row>
    <row r="473" spans="1:7" s="9" customFormat="1" ht="15.5" x14ac:dyDescent="0.35">
      <c r="A473" s="170"/>
      <c r="B473" s="83"/>
      <c r="C473" s="168"/>
      <c r="G473" s="10"/>
    </row>
    <row r="474" spans="1:7" s="9" customFormat="1" x14ac:dyDescent="0.25">
      <c r="A474" s="168"/>
      <c r="B474" s="168"/>
      <c r="C474" s="168"/>
      <c r="G474" s="10"/>
    </row>
    <row r="475" spans="1:7" s="9" customFormat="1" x14ac:dyDescent="0.25">
      <c r="A475" s="168"/>
      <c r="B475" s="168"/>
      <c r="C475" s="168"/>
      <c r="D475" s="10"/>
      <c r="E475" s="10"/>
      <c r="F475" s="10"/>
      <c r="G475" s="10"/>
    </row>
    <row r="476" spans="1:7" s="9" customFormat="1" x14ac:dyDescent="0.25">
      <c r="A476" s="168"/>
      <c r="B476" s="168"/>
      <c r="C476" s="168"/>
      <c r="D476" s="10"/>
      <c r="E476" s="10"/>
      <c r="F476" s="10"/>
      <c r="G476" s="10"/>
    </row>
    <row r="477" spans="1:7" s="9" customFormat="1" x14ac:dyDescent="0.25">
      <c r="A477" s="168"/>
      <c r="B477" s="123"/>
      <c r="C477" s="176"/>
      <c r="D477" s="153"/>
      <c r="E477" s="100"/>
      <c r="F477" s="100"/>
      <c r="G477" s="100"/>
    </row>
    <row r="478" spans="1:7" s="9" customFormat="1" ht="13" x14ac:dyDescent="0.3">
      <c r="A478" s="168"/>
      <c r="B478" s="123"/>
      <c r="C478" s="176"/>
      <c r="D478" s="100"/>
      <c r="E478" s="115"/>
      <c r="F478" s="100"/>
      <c r="G478" s="100"/>
    </row>
    <row r="479" spans="1:7" s="9" customFormat="1" x14ac:dyDescent="0.25">
      <c r="A479" s="168"/>
      <c r="B479" s="123"/>
      <c r="C479" s="176"/>
      <c r="D479" s="100"/>
      <c r="E479" s="88"/>
      <c r="F479" s="100"/>
      <c r="G479" s="100"/>
    </row>
    <row r="480" spans="1:7" s="9" customFormat="1" x14ac:dyDescent="0.25">
      <c r="A480" s="168"/>
      <c r="B480" s="123"/>
      <c r="C480" s="176"/>
      <c r="D480" s="100"/>
      <c r="E480" s="88"/>
      <c r="F480" s="100"/>
      <c r="G480" s="100"/>
    </row>
    <row r="481" spans="1:7" s="9" customFormat="1" x14ac:dyDescent="0.25">
      <c r="A481" s="168"/>
      <c r="B481" s="123"/>
      <c r="C481" s="176"/>
      <c r="D481" s="100"/>
      <c r="E481" s="88"/>
      <c r="F481" s="100"/>
      <c r="G481" s="100"/>
    </row>
    <row r="482" spans="1:7" s="9" customFormat="1" x14ac:dyDescent="0.25">
      <c r="A482" s="168"/>
      <c r="B482" s="123"/>
      <c r="C482" s="176"/>
      <c r="D482" s="100"/>
      <c r="E482" s="88"/>
      <c r="F482" s="100"/>
      <c r="G482" s="100"/>
    </row>
    <row r="483" spans="1:7" s="9" customFormat="1" x14ac:dyDescent="0.25">
      <c r="A483" s="168"/>
      <c r="B483" s="123"/>
      <c r="C483" s="176"/>
      <c r="D483" s="100"/>
      <c r="E483" s="29"/>
      <c r="F483" s="100"/>
      <c r="G483" s="100"/>
    </row>
    <row r="484" spans="1:7" s="9" customFormat="1" x14ac:dyDescent="0.25">
      <c r="A484" s="168"/>
      <c r="B484" s="123"/>
      <c r="C484" s="176"/>
      <c r="D484" s="100"/>
      <c r="E484" s="29"/>
      <c r="F484" s="100"/>
      <c r="G484" s="100"/>
    </row>
    <row r="485" spans="1:7" s="9" customFormat="1" x14ac:dyDescent="0.25">
      <c r="A485" s="168"/>
      <c r="B485" s="123"/>
      <c r="C485" s="176"/>
      <c r="D485" s="100"/>
      <c r="E485" s="29"/>
      <c r="F485" s="100"/>
      <c r="G485" s="100"/>
    </row>
    <row r="486" spans="1:7" s="9" customFormat="1" x14ac:dyDescent="0.25">
      <c r="A486" s="168"/>
      <c r="B486" s="123"/>
      <c r="C486" s="176"/>
      <c r="D486" s="100"/>
      <c r="E486" s="100"/>
      <c r="G486" s="100"/>
    </row>
    <row r="487" spans="1:7" s="9" customFormat="1" x14ac:dyDescent="0.25">
      <c r="A487" s="168"/>
      <c r="B487" s="123"/>
      <c r="C487" s="176"/>
      <c r="D487" s="100"/>
      <c r="E487" s="100"/>
      <c r="F487" s="71"/>
      <c r="G487" s="100"/>
    </row>
    <row r="488" spans="1:7" s="9" customFormat="1" x14ac:dyDescent="0.25">
      <c r="A488" s="168"/>
      <c r="B488" s="123"/>
      <c r="C488" s="176"/>
      <c r="D488" s="100"/>
      <c r="E488" s="100"/>
      <c r="F488" s="71"/>
      <c r="G488" s="100"/>
    </row>
    <row r="489" spans="1:7" s="9" customFormat="1" x14ac:dyDescent="0.25">
      <c r="A489" s="168"/>
      <c r="B489" s="123"/>
      <c r="C489" s="176"/>
      <c r="D489" s="100"/>
      <c r="E489" s="100"/>
      <c r="F489" s="71"/>
      <c r="G489" s="100"/>
    </row>
    <row r="490" spans="1:7" s="9" customFormat="1" x14ac:dyDescent="0.25">
      <c r="A490" s="168"/>
      <c r="B490" s="123"/>
      <c r="C490" s="176"/>
      <c r="D490" s="100"/>
      <c r="E490" s="100"/>
      <c r="F490" s="71"/>
      <c r="G490" s="100"/>
    </row>
    <row r="491" spans="1:7" s="9" customFormat="1" x14ac:dyDescent="0.25">
      <c r="A491" s="168"/>
      <c r="B491" s="123"/>
      <c r="C491" s="176"/>
      <c r="D491" s="100"/>
      <c r="E491" s="100"/>
      <c r="F491" s="71"/>
      <c r="G491" s="100"/>
    </row>
    <row r="492" spans="1:7" s="9" customFormat="1" x14ac:dyDescent="0.25">
      <c r="A492" s="168"/>
      <c r="B492" s="123"/>
      <c r="C492" s="176"/>
      <c r="D492" s="100"/>
      <c r="E492" s="100"/>
      <c r="F492" s="72"/>
      <c r="G492" s="100"/>
    </row>
    <row r="493" spans="1:7" s="9" customFormat="1" x14ac:dyDescent="0.25">
      <c r="A493" s="168"/>
      <c r="B493" s="123"/>
      <c r="C493" s="176"/>
      <c r="D493" s="100"/>
      <c r="E493" s="100"/>
      <c r="F493" s="72"/>
      <c r="G493" s="100"/>
    </row>
    <row r="494" spans="1:7" s="9" customFormat="1" x14ac:dyDescent="0.25">
      <c r="A494" s="168"/>
      <c r="B494" s="123"/>
      <c r="C494" s="176"/>
      <c r="D494" s="100"/>
      <c r="E494" s="100"/>
      <c r="F494" s="100"/>
      <c r="G494" s="10"/>
    </row>
    <row r="495" spans="1:7" s="9" customFormat="1" x14ac:dyDescent="0.25">
      <c r="A495" s="168"/>
      <c r="B495" s="123"/>
      <c r="C495" s="176"/>
      <c r="D495" s="100"/>
      <c r="E495" s="100"/>
      <c r="F495" s="100"/>
      <c r="G495" s="153"/>
    </row>
    <row r="496" spans="1:7" s="9" customFormat="1" x14ac:dyDescent="0.25">
      <c r="A496" s="168"/>
      <c r="B496" s="123"/>
      <c r="C496" s="176"/>
      <c r="D496" s="100"/>
      <c r="E496" s="100"/>
      <c r="F496" s="100"/>
      <c r="G496" s="153"/>
    </row>
    <row r="497" spans="1:7" s="9" customFormat="1" x14ac:dyDescent="0.25">
      <c r="A497" s="168"/>
      <c r="B497" s="123"/>
      <c r="C497" s="176"/>
      <c r="D497" s="100"/>
      <c r="E497" s="100"/>
      <c r="F497" s="100"/>
      <c r="G497" s="154"/>
    </row>
    <row r="498" spans="1:7" s="9" customFormat="1" x14ac:dyDescent="0.25">
      <c r="A498" s="168"/>
      <c r="B498" s="123"/>
      <c r="C498" s="176"/>
      <c r="D498" s="100"/>
      <c r="E498" s="100"/>
      <c r="F498" s="100"/>
      <c r="G498" s="154"/>
    </row>
    <row r="499" spans="1:7" s="9" customFormat="1" x14ac:dyDescent="0.25">
      <c r="A499" s="168"/>
      <c r="B499" s="123"/>
      <c r="C499" s="176"/>
      <c r="D499" s="100"/>
      <c r="E499" s="100"/>
      <c r="F499" s="100"/>
      <c r="G499" s="154"/>
    </row>
    <row r="500" spans="1:7" s="9" customFormat="1" x14ac:dyDescent="0.25">
      <c r="A500" s="168"/>
      <c r="B500" s="123"/>
      <c r="C500" s="176"/>
      <c r="D500" s="100"/>
      <c r="E500" s="100"/>
      <c r="F500" s="100"/>
      <c r="G500" s="154"/>
    </row>
    <row r="501" spans="1:7" s="9" customFormat="1" x14ac:dyDescent="0.25">
      <c r="A501" s="168"/>
      <c r="B501" s="123"/>
      <c r="C501" s="176"/>
      <c r="D501" s="100"/>
      <c r="E501" s="100"/>
      <c r="F501" s="100"/>
      <c r="G501" s="154"/>
    </row>
    <row r="502" spans="1:7" s="9" customFormat="1" x14ac:dyDescent="0.25">
      <c r="A502" s="168"/>
      <c r="B502" s="83"/>
      <c r="C502" s="176"/>
      <c r="D502" s="153"/>
      <c r="E502" s="100"/>
      <c r="F502" s="100"/>
      <c r="G502" s="100"/>
    </row>
    <row r="503" spans="1:7" s="9" customFormat="1" x14ac:dyDescent="0.25">
      <c r="A503" s="168"/>
      <c r="B503" s="83"/>
      <c r="C503" s="176"/>
      <c r="D503" s="100"/>
      <c r="E503" s="88"/>
      <c r="F503" s="100"/>
      <c r="G503" s="100"/>
    </row>
    <row r="504" spans="1:7" s="9" customFormat="1" x14ac:dyDescent="0.25">
      <c r="A504" s="168"/>
      <c r="B504" s="83"/>
      <c r="C504" s="176"/>
      <c r="D504" s="100"/>
      <c r="E504" s="100"/>
      <c r="F504" s="71"/>
      <c r="G504" s="100"/>
    </row>
    <row r="505" spans="1:7" s="9" customFormat="1" x14ac:dyDescent="0.25">
      <c r="A505" s="168"/>
      <c r="B505" s="83"/>
      <c r="C505" s="176"/>
      <c r="D505" s="100"/>
      <c r="E505" s="100"/>
      <c r="F505" s="100"/>
      <c r="G505" s="154"/>
    </row>
    <row r="506" spans="1:7" s="9" customFormat="1" x14ac:dyDescent="0.25">
      <c r="A506" s="168"/>
      <c r="B506" s="168"/>
      <c r="C506" s="176"/>
      <c r="D506" s="153"/>
      <c r="E506" s="100"/>
      <c r="F506" s="100"/>
      <c r="G506" s="100"/>
    </row>
    <row r="507" spans="1:7" s="9" customFormat="1" x14ac:dyDescent="0.25">
      <c r="A507" s="168"/>
      <c r="B507" s="83"/>
      <c r="C507" s="176"/>
      <c r="D507" s="153"/>
      <c r="E507" s="100"/>
      <c r="F507" s="100"/>
      <c r="G507" s="100"/>
    </row>
    <row r="508" spans="1:7" s="9" customFormat="1" x14ac:dyDescent="0.25">
      <c r="A508" s="168"/>
      <c r="B508" s="83"/>
      <c r="C508" s="176"/>
      <c r="D508" s="100"/>
      <c r="E508" s="88"/>
      <c r="F508" s="100"/>
      <c r="G508" s="100"/>
    </row>
    <row r="509" spans="1:7" s="9" customFormat="1" x14ac:dyDescent="0.25">
      <c r="A509" s="168"/>
      <c r="B509" s="83"/>
      <c r="C509" s="176"/>
      <c r="D509" s="100"/>
      <c r="E509" s="100"/>
      <c r="F509" s="71"/>
      <c r="G509" s="100"/>
    </row>
    <row r="510" spans="1:7" s="9" customFormat="1" x14ac:dyDescent="0.25">
      <c r="A510" s="168"/>
      <c r="B510" s="83"/>
      <c r="C510" s="176"/>
      <c r="D510" s="100"/>
      <c r="E510" s="100"/>
      <c r="F510" s="100"/>
      <c r="G510" s="154"/>
    </row>
    <row r="511" spans="1:7" s="9" customFormat="1" x14ac:dyDescent="0.25">
      <c r="A511" s="168"/>
      <c r="B511" s="168"/>
      <c r="C511" s="176"/>
      <c r="D511" s="153"/>
      <c r="E511" s="100"/>
      <c r="F511" s="100"/>
      <c r="G511" s="100"/>
    </row>
    <row r="512" spans="1:7" s="9" customFormat="1" x14ac:dyDescent="0.25">
      <c r="A512" s="168"/>
      <c r="B512" s="83"/>
      <c r="C512" s="176"/>
      <c r="D512" s="153"/>
      <c r="E512" s="100"/>
      <c r="F512" s="100"/>
      <c r="G512" s="100"/>
    </row>
    <row r="513" spans="1:7" s="9" customFormat="1" x14ac:dyDescent="0.25">
      <c r="A513" s="168"/>
      <c r="B513" s="83"/>
      <c r="C513" s="176"/>
      <c r="D513" s="100"/>
      <c r="E513" s="88"/>
      <c r="F513" s="100"/>
      <c r="G513" s="100"/>
    </row>
    <row r="514" spans="1:7" s="9" customFormat="1" x14ac:dyDescent="0.25">
      <c r="A514" s="168"/>
      <c r="B514" s="83"/>
      <c r="C514" s="176"/>
      <c r="D514" s="100"/>
      <c r="E514" s="100"/>
      <c r="F514" s="71"/>
      <c r="G514" s="10"/>
    </row>
    <row r="515" spans="1:7" s="9" customFormat="1" x14ac:dyDescent="0.25">
      <c r="A515" s="168"/>
      <c r="B515" s="83"/>
      <c r="C515" s="176"/>
      <c r="D515" s="100"/>
      <c r="E515" s="100"/>
      <c r="F515" s="100"/>
      <c r="G515" s="154"/>
    </row>
    <row r="516" spans="1:7" s="9" customFormat="1" x14ac:dyDescent="0.25">
      <c r="A516" s="168"/>
      <c r="B516" s="168"/>
      <c r="C516" s="168"/>
      <c r="G516" s="10"/>
    </row>
    <row r="517" spans="1:7" s="9" customFormat="1" x14ac:dyDescent="0.25">
      <c r="A517" s="168"/>
      <c r="B517" s="168"/>
      <c r="C517" s="176"/>
      <c r="D517" s="153"/>
      <c r="E517" s="100"/>
      <c r="F517" s="100"/>
      <c r="G517" s="100"/>
    </row>
    <row r="518" spans="1:7" s="9" customFormat="1" x14ac:dyDescent="0.25">
      <c r="A518" s="168"/>
      <c r="B518" s="168"/>
      <c r="C518" s="176"/>
      <c r="D518" s="100"/>
      <c r="E518" s="88"/>
      <c r="F518" s="100"/>
      <c r="G518" s="100"/>
    </row>
    <row r="519" spans="1:7" s="9" customFormat="1" x14ac:dyDescent="0.25">
      <c r="A519" s="168"/>
      <c r="B519" s="168"/>
      <c r="C519" s="176"/>
      <c r="D519" s="100"/>
      <c r="E519" s="100"/>
      <c r="F519" s="71"/>
      <c r="G519" s="100"/>
    </row>
    <row r="520" spans="1:7" s="9" customFormat="1" x14ac:dyDescent="0.25">
      <c r="A520" s="168"/>
      <c r="B520" s="168"/>
      <c r="C520" s="176"/>
      <c r="D520" s="100"/>
      <c r="E520" s="100"/>
      <c r="F520" s="100"/>
      <c r="G520" s="154"/>
    </row>
    <row r="521" spans="1:7" s="9" customFormat="1" x14ac:dyDescent="0.25">
      <c r="A521" s="168"/>
      <c r="B521" s="168"/>
      <c r="C521" s="176"/>
      <c r="D521" s="153"/>
      <c r="E521" s="100"/>
      <c r="F521" s="100"/>
      <c r="G521" s="100"/>
    </row>
    <row r="522" spans="1:7" s="9" customFormat="1" x14ac:dyDescent="0.25">
      <c r="A522" s="168"/>
      <c r="B522" s="168"/>
      <c r="C522" s="176"/>
      <c r="D522" s="153"/>
      <c r="E522" s="100"/>
      <c r="F522" s="100"/>
      <c r="G522" s="100"/>
    </row>
    <row r="523" spans="1:7" s="9" customFormat="1" x14ac:dyDescent="0.25">
      <c r="A523" s="168"/>
      <c r="B523" s="168"/>
      <c r="C523" s="176"/>
      <c r="D523" s="153"/>
      <c r="E523" s="100"/>
      <c r="F523" s="100"/>
      <c r="G523" s="100"/>
    </row>
    <row r="524" spans="1:7" s="9" customFormat="1" x14ac:dyDescent="0.25">
      <c r="A524" s="168"/>
      <c r="B524" s="168"/>
      <c r="C524" s="176"/>
      <c r="D524" s="153"/>
      <c r="E524" s="100"/>
      <c r="F524" s="100"/>
      <c r="G524" s="100"/>
    </row>
    <row r="525" spans="1:7" s="9" customFormat="1" ht="15.5" x14ac:dyDescent="0.35">
      <c r="A525" s="170"/>
      <c r="B525" s="168"/>
      <c r="C525" s="168"/>
      <c r="G525" s="10"/>
    </row>
    <row r="526" spans="1:7" s="9" customFormat="1" ht="15.5" x14ac:dyDescent="0.35">
      <c r="A526" s="170"/>
      <c r="B526" s="170"/>
      <c r="C526" s="168"/>
      <c r="G526" s="10"/>
    </row>
    <row r="527" spans="1:7" s="9" customFormat="1" ht="15.5" x14ac:dyDescent="0.35">
      <c r="A527" s="170"/>
      <c r="B527" s="170"/>
      <c r="C527" s="168"/>
      <c r="G527" s="10"/>
    </row>
    <row r="528" spans="1:7" s="9" customFormat="1" ht="15.5" x14ac:dyDescent="0.35">
      <c r="A528" s="170"/>
      <c r="B528" s="123"/>
      <c r="C528" s="168"/>
      <c r="G528" s="10"/>
    </row>
    <row r="529" spans="1:7" s="9" customFormat="1" ht="15.5" x14ac:dyDescent="0.35">
      <c r="A529" s="170"/>
      <c r="B529" s="83"/>
      <c r="C529" s="168"/>
      <c r="G529" s="10"/>
    </row>
    <row r="530" spans="1:7" s="9" customFormat="1" x14ac:dyDescent="0.25">
      <c r="A530" s="168"/>
      <c r="B530" s="168"/>
      <c r="C530" s="168"/>
      <c r="G530" s="10"/>
    </row>
    <row r="531" spans="1:7" s="9" customFormat="1" x14ac:dyDescent="0.25">
      <c r="A531" s="168"/>
      <c r="B531" s="168"/>
      <c r="C531" s="168"/>
      <c r="D531" s="10"/>
      <c r="E531" s="10"/>
      <c r="F531" s="10"/>
      <c r="G531" s="10"/>
    </row>
    <row r="532" spans="1:7" s="9" customFormat="1" x14ac:dyDescent="0.25">
      <c r="A532" s="168"/>
      <c r="B532" s="168"/>
      <c r="C532" s="168"/>
      <c r="D532" s="10"/>
      <c r="E532" s="10"/>
      <c r="F532" s="10"/>
      <c r="G532" s="10"/>
    </row>
    <row r="533" spans="1:7" s="9" customFormat="1" x14ac:dyDescent="0.25">
      <c r="A533" s="168"/>
      <c r="B533" s="168"/>
      <c r="C533" s="176"/>
      <c r="D533" s="153"/>
      <c r="E533" s="100"/>
      <c r="F533" s="100"/>
      <c r="G533" s="100"/>
    </row>
    <row r="534" spans="1:7" s="9" customFormat="1" x14ac:dyDescent="0.25">
      <c r="A534" s="168"/>
      <c r="B534" s="123"/>
      <c r="C534" s="176"/>
      <c r="D534" s="153"/>
      <c r="E534" s="100"/>
      <c r="F534" s="100"/>
      <c r="G534" s="100"/>
    </row>
    <row r="535" spans="1:7" s="9" customFormat="1" x14ac:dyDescent="0.25">
      <c r="A535" s="168"/>
      <c r="B535" s="123"/>
      <c r="C535" s="176"/>
      <c r="D535" s="100"/>
      <c r="E535" s="88"/>
      <c r="F535" s="100"/>
      <c r="G535" s="100"/>
    </row>
    <row r="536" spans="1:7" s="9" customFormat="1" x14ac:dyDescent="0.25">
      <c r="A536" s="168"/>
      <c r="B536" s="123"/>
      <c r="C536" s="176"/>
      <c r="D536" s="100"/>
      <c r="E536" s="100"/>
      <c r="F536" s="71"/>
      <c r="G536" s="100"/>
    </row>
    <row r="537" spans="1:7" s="9" customFormat="1" x14ac:dyDescent="0.25">
      <c r="A537" s="168"/>
      <c r="B537" s="123"/>
      <c r="C537" s="176"/>
      <c r="D537" s="100"/>
      <c r="E537" s="100"/>
      <c r="F537" s="100"/>
      <c r="G537" s="154"/>
    </row>
    <row r="538" spans="1:7" s="9" customFormat="1" x14ac:dyDescent="0.25">
      <c r="A538" s="168"/>
      <c r="B538" s="168"/>
      <c r="C538" s="168"/>
      <c r="G538" s="10"/>
    </row>
    <row r="539" spans="1:7" s="9" customFormat="1" x14ac:dyDescent="0.25">
      <c r="A539" s="168"/>
      <c r="B539" s="168"/>
      <c r="C539" s="168"/>
      <c r="G539" s="10"/>
    </row>
    <row r="540" spans="1:7" s="9" customFormat="1" x14ac:dyDescent="0.25">
      <c r="A540" s="168"/>
      <c r="B540" s="168"/>
      <c r="C540" s="168"/>
      <c r="G540" s="10"/>
    </row>
    <row r="541" spans="1:7" s="9" customFormat="1" x14ac:dyDescent="0.25">
      <c r="A541" s="168"/>
      <c r="B541" s="168"/>
      <c r="C541" s="168"/>
      <c r="G541" s="10"/>
    </row>
    <row r="542" spans="1:7" s="9" customFormat="1" x14ac:dyDescent="0.25">
      <c r="A542" s="168"/>
      <c r="B542" s="168"/>
      <c r="C542" s="168"/>
      <c r="G542" s="10"/>
    </row>
    <row r="543" spans="1:7" s="9" customFormat="1" x14ac:dyDescent="0.25">
      <c r="A543" s="168"/>
      <c r="B543" s="168"/>
      <c r="C543" s="168"/>
      <c r="G543" s="10"/>
    </row>
    <row r="544" spans="1:7" s="9" customFormat="1" x14ac:dyDescent="0.25">
      <c r="A544" s="168"/>
      <c r="B544" s="168"/>
      <c r="C544" s="168"/>
      <c r="G544" s="10"/>
    </row>
    <row r="545" spans="1:7" s="9" customFormat="1" x14ac:dyDescent="0.25">
      <c r="A545" s="168"/>
      <c r="B545" s="168"/>
      <c r="C545" s="168"/>
      <c r="G545" s="10"/>
    </row>
    <row r="546" spans="1:7" s="9" customFormat="1" x14ac:dyDescent="0.25">
      <c r="A546" s="168"/>
      <c r="B546" s="168"/>
      <c r="C546" s="168"/>
      <c r="G546" s="10"/>
    </row>
    <row r="547" spans="1:7" s="9" customFormat="1" x14ac:dyDescent="0.25">
      <c r="A547" s="168"/>
      <c r="B547" s="168"/>
      <c r="C547" s="168"/>
      <c r="G547" s="10"/>
    </row>
    <row r="548" spans="1:7" s="9" customFormat="1" x14ac:dyDescent="0.25">
      <c r="A548" s="168"/>
      <c r="B548" s="168"/>
      <c r="C548" s="168"/>
      <c r="G548" s="10"/>
    </row>
    <row r="549" spans="1:7" s="9" customFormat="1" x14ac:dyDescent="0.25">
      <c r="A549" s="168"/>
      <c r="B549" s="168"/>
      <c r="C549" s="168"/>
      <c r="G549" s="10"/>
    </row>
    <row r="550" spans="1:7" s="9" customFormat="1" x14ac:dyDescent="0.25">
      <c r="A550" s="168"/>
      <c r="B550" s="168"/>
      <c r="C550" s="168"/>
      <c r="G550" s="10"/>
    </row>
    <row r="551" spans="1:7" s="9" customFormat="1" x14ac:dyDescent="0.25">
      <c r="A551" s="168"/>
      <c r="B551" s="168"/>
      <c r="C551" s="168"/>
      <c r="G551" s="10"/>
    </row>
    <row r="552" spans="1:7" s="9" customFormat="1" x14ac:dyDescent="0.25">
      <c r="A552" s="168"/>
      <c r="B552" s="168"/>
      <c r="C552" s="168"/>
      <c r="G552" s="10"/>
    </row>
    <row r="553" spans="1:7" s="9" customFormat="1" x14ac:dyDescent="0.25">
      <c r="A553" s="168"/>
      <c r="B553" s="168"/>
      <c r="C553" s="168"/>
      <c r="G553" s="10"/>
    </row>
    <row r="554" spans="1:7" s="9" customFormat="1" x14ac:dyDescent="0.25">
      <c r="A554" s="168"/>
      <c r="B554" s="168"/>
      <c r="C554" s="168"/>
      <c r="G554" s="10"/>
    </row>
    <row r="555" spans="1:7" s="9" customFormat="1" x14ac:dyDescent="0.25">
      <c r="A555" s="168"/>
      <c r="B555" s="168"/>
      <c r="C555" s="168"/>
      <c r="G555" s="10"/>
    </row>
    <row r="556" spans="1:7" s="9" customFormat="1" x14ac:dyDescent="0.25">
      <c r="A556" s="168"/>
      <c r="B556" s="168"/>
      <c r="C556" s="168"/>
      <c r="G556" s="10"/>
    </row>
    <row r="557" spans="1:7" s="9" customFormat="1" x14ac:dyDescent="0.25">
      <c r="A557" s="168"/>
      <c r="B557" s="168"/>
      <c r="C557" s="168"/>
      <c r="G557" s="10"/>
    </row>
    <row r="558" spans="1:7" s="9" customFormat="1" x14ac:dyDescent="0.25">
      <c r="A558" s="168"/>
      <c r="B558" s="168"/>
      <c r="C558" s="168"/>
      <c r="G558" s="10"/>
    </row>
    <row r="559" spans="1:7" s="9" customFormat="1" x14ac:dyDescent="0.25">
      <c r="A559" s="168"/>
      <c r="B559" s="168"/>
      <c r="C559" s="168"/>
      <c r="G559" s="10"/>
    </row>
    <row r="560" spans="1:7" s="9" customFormat="1" x14ac:dyDescent="0.25">
      <c r="A560" s="168"/>
      <c r="B560" s="168"/>
      <c r="C560" s="168"/>
      <c r="G560" s="10"/>
    </row>
    <row r="561" spans="1:7" s="9" customFormat="1" x14ac:dyDescent="0.25">
      <c r="A561" s="168"/>
      <c r="B561" s="168"/>
      <c r="C561" s="168"/>
      <c r="G561" s="10"/>
    </row>
    <row r="562" spans="1:7" s="9" customFormat="1" x14ac:dyDescent="0.25">
      <c r="A562" s="168"/>
      <c r="B562" s="168"/>
      <c r="C562" s="168"/>
      <c r="G562" s="10"/>
    </row>
  </sheetData>
  <mergeCells count="14">
    <mergeCell ref="A262:G262"/>
    <mergeCell ref="A316:G316"/>
    <mergeCell ref="A317:G317"/>
    <mergeCell ref="A159:G159"/>
    <mergeCell ref="A211:G211"/>
    <mergeCell ref="A212:G212"/>
    <mergeCell ref="A261:G261"/>
    <mergeCell ref="A158:G158"/>
    <mergeCell ref="A53:G53"/>
    <mergeCell ref="A2:G2"/>
    <mergeCell ref="A1:G1"/>
    <mergeCell ref="A54:G54"/>
    <mergeCell ref="A107:G107"/>
    <mergeCell ref="A108:G108"/>
  </mergeCells>
  <phoneticPr fontId="0" type="noConversion"/>
  <pageMargins left="0.5" right="0.25" top="0.75" bottom="0.75" header="0.3" footer="0.3"/>
  <pageSetup scale="95" fitToHeight="0" orientation="portrait" useFirstPageNumber="1" r:id="rId1"/>
  <headerFooter alignWithMargins="0">
    <oddFooter>&amp;R&amp;P</oddFooter>
  </headerFooter>
  <rowBreaks count="4" manualBreakCount="4">
    <brk id="52" max="6" man="1"/>
    <brk id="106" max="6" man="1"/>
    <brk id="157" max="6" man="1"/>
    <brk id="26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40513</v>
      </c>
      <c r="B10" s="95" t="s">
        <v>128</v>
      </c>
      <c r="C10" s="34">
        <v>2.7880000000000001E-3</v>
      </c>
      <c r="D10" s="27">
        <v>14.404185999999999</v>
      </c>
      <c r="E10" s="26">
        <f>D10/15*100</f>
        <v>96.027906666666667</v>
      </c>
      <c r="G10" s="124">
        <v>40513</v>
      </c>
      <c r="H10" s="95" t="s">
        <v>128</v>
      </c>
      <c r="I10" s="34">
        <v>1.189E-3</v>
      </c>
      <c r="J10" s="27">
        <v>14.127019000000001</v>
      </c>
      <c r="K10" s="26">
        <f>J10/15*100</f>
        <v>94.180126666666681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-6.8019999999999999E-3</v>
      </c>
      <c r="D11" s="26">
        <v>196.184134</v>
      </c>
      <c r="E11" s="26">
        <f>D11/200*100</f>
        <v>98.092067</v>
      </c>
      <c r="G11" s="48" t="s">
        <v>125</v>
      </c>
      <c r="H11" s="3" t="s">
        <v>99</v>
      </c>
      <c r="I11" s="34">
        <v>6.7228999999999997E-2</v>
      </c>
      <c r="J11" s="26">
        <v>192.731067</v>
      </c>
      <c r="K11" s="26">
        <f>J11/200*100</f>
        <v>96.365533499999998</v>
      </c>
      <c r="L11" s="9"/>
      <c r="M11" s="9"/>
    </row>
    <row r="12" spans="1:13" x14ac:dyDescent="0.25">
      <c r="A12" s="48"/>
      <c r="B12" s="3" t="s">
        <v>98</v>
      </c>
      <c r="C12" s="34">
        <v>7.9299999999999998E-4</v>
      </c>
      <c r="D12" s="28">
        <v>3.868001</v>
      </c>
      <c r="E12" s="26">
        <f>D12/4*100</f>
        <v>96.700024999999997</v>
      </c>
      <c r="G12" s="48"/>
      <c r="H12" s="3" t="s">
        <v>98</v>
      </c>
      <c r="I12" s="34">
        <v>7.94E-4</v>
      </c>
      <c r="J12" s="28">
        <v>3.8606959999999999</v>
      </c>
      <c r="K12" s="26">
        <f>J12/4*100</f>
        <v>96.517399999999995</v>
      </c>
      <c r="L12" s="9"/>
      <c r="M12" s="9"/>
    </row>
    <row r="13" spans="1:13" x14ac:dyDescent="0.25">
      <c r="A13" s="48"/>
      <c r="B13" s="3" t="s">
        <v>121</v>
      </c>
      <c r="C13" s="34">
        <v>1.6980000000000001E-3</v>
      </c>
      <c r="D13" s="27">
        <v>14.689022</v>
      </c>
      <c r="E13" s="26">
        <f>D13/15*100</f>
        <v>97.926813333333328</v>
      </c>
      <c r="G13" s="48"/>
      <c r="H13" s="3" t="s">
        <v>121</v>
      </c>
      <c r="I13" s="34">
        <v>-6.4899999999999995E-4</v>
      </c>
      <c r="J13" s="27">
        <v>14.564868000000001</v>
      </c>
      <c r="K13" s="26">
        <f>J13/15*100</f>
        <v>97.099119999999999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40513</v>
      </c>
      <c r="B15" s="95" t="s">
        <v>128</v>
      </c>
      <c r="C15" s="34">
        <v>5.3300000000000005E-4</v>
      </c>
      <c r="D15" s="27">
        <v>14.478133</v>
      </c>
      <c r="E15" s="26">
        <f>D15/15*100</f>
        <v>96.520886666666655</v>
      </c>
      <c r="G15" s="124">
        <v>40513</v>
      </c>
      <c r="H15" s="95" t="s">
        <v>128</v>
      </c>
      <c r="I15" s="34">
        <v>1.021E-3</v>
      </c>
      <c r="J15" s="27">
        <v>14.553241999999999</v>
      </c>
      <c r="K15" s="26">
        <f>J15/15*100</f>
        <v>97.02161333333332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-3.4320000000000002E-3</v>
      </c>
      <c r="D16" s="26">
        <v>194.79326599999999</v>
      </c>
      <c r="E16" s="26">
        <f>D16/200*100</f>
        <v>97.396632999999994</v>
      </c>
      <c r="G16" s="104" t="s">
        <v>146</v>
      </c>
      <c r="H16" s="3" t="s">
        <v>99</v>
      </c>
      <c r="I16" s="34">
        <v>7.6022000000000006E-2</v>
      </c>
      <c r="J16" s="26">
        <v>196.505977</v>
      </c>
      <c r="K16" s="26">
        <f>J16/200*100</f>
        <v>98.252988500000001</v>
      </c>
      <c r="L16" s="9"/>
      <c r="M16" s="9"/>
    </row>
    <row r="17" spans="1:13" x14ac:dyDescent="0.25">
      <c r="A17" s="48"/>
      <c r="B17" s="3" t="s">
        <v>98</v>
      </c>
      <c r="C17" s="34">
        <v>2.3E-5</v>
      </c>
      <c r="D17" s="28">
        <v>3.9001700000000001</v>
      </c>
      <c r="E17" s="26">
        <f>D17/4*100</f>
        <v>97.504249999999999</v>
      </c>
      <c r="G17" s="48"/>
      <c r="H17" s="3" t="s">
        <v>98</v>
      </c>
      <c r="I17" s="34">
        <v>-1.74E-4</v>
      </c>
      <c r="J17" s="28">
        <v>3.9515169999999999</v>
      </c>
      <c r="K17" s="26">
        <f>J17/4*100</f>
        <v>98.787925000000001</v>
      </c>
      <c r="L17" s="9"/>
      <c r="M17" s="9"/>
    </row>
    <row r="18" spans="1:13" x14ac:dyDescent="0.25">
      <c r="A18" s="48"/>
      <c r="B18" s="3" t="s">
        <v>121</v>
      </c>
      <c r="C18" s="34">
        <v>-4.6299999999999998E-4</v>
      </c>
      <c r="D18" s="27">
        <v>14.844606000000001</v>
      </c>
      <c r="E18" s="26">
        <f>D18/15*100</f>
        <v>98.964040000000011</v>
      </c>
      <c r="G18" s="48"/>
      <c r="H18" s="3" t="s">
        <v>121</v>
      </c>
      <c r="I18" s="34">
        <v>6.7000000000000002E-5</v>
      </c>
      <c r="J18" s="27">
        <v>14.817083999999999</v>
      </c>
      <c r="K18" s="26">
        <f>J18/15*100</f>
        <v>98.780559999999994</v>
      </c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40513</v>
      </c>
      <c r="B20" s="95" t="s">
        <v>128</v>
      </c>
      <c r="C20" s="34">
        <v>-6.0000000000000002E-6</v>
      </c>
      <c r="D20" s="27">
        <v>14.131689</v>
      </c>
      <c r="E20" s="26">
        <f>D20/15*100</f>
        <v>94.211259999999996</v>
      </c>
      <c r="G20" s="124"/>
      <c r="H20" s="95"/>
      <c r="I20" s="34"/>
      <c r="J20" s="27"/>
      <c r="K20" s="26"/>
    </row>
    <row r="21" spans="1:13" x14ac:dyDescent="0.25">
      <c r="A21" s="48" t="s">
        <v>39</v>
      </c>
      <c r="B21" s="3" t="s">
        <v>99</v>
      </c>
      <c r="C21" s="34">
        <v>-1.2406E-2</v>
      </c>
      <c r="D21" s="26">
        <v>189.685644</v>
      </c>
      <c r="E21" s="26">
        <f>D21/200*100</f>
        <v>94.842821999999998</v>
      </c>
      <c r="G21" s="104"/>
      <c r="H21" s="3"/>
      <c r="I21" s="34"/>
      <c r="J21" s="26"/>
      <c r="K21" s="26"/>
    </row>
    <row r="22" spans="1:13" x14ac:dyDescent="0.25">
      <c r="A22" s="48"/>
      <c r="B22" s="3" t="s">
        <v>98</v>
      </c>
      <c r="C22" s="34">
        <v>9.2999999999999997E-5</v>
      </c>
      <c r="D22" s="28">
        <v>3.817259</v>
      </c>
      <c r="E22" s="26">
        <f>D22/4*100</f>
        <v>95.431475000000006</v>
      </c>
      <c r="G22" s="48"/>
      <c r="H22" s="3"/>
      <c r="I22" s="34"/>
      <c r="J22" s="28"/>
      <c r="K22" s="26"/>
    </row>
    <row r="23" spans="1:13" x14ac:dyDescent="0.25">
      <c r="A23" s="48"/>
      <c r="B23" s="3" t="s">
        <v>121</v>
      </c>
      <c r="C23" s="34">
        <v>-2.6200000000000003E-4</v>
      </c>
      <c r="D23" s="27">
        <v>14.299963</v>
      </c>
      <c r="E23" s="26">
        <f>D23/15*100</f>
        <v>95.333086666666674</v>
      </c>
      <c r="G23" s="48"/>
      <c r="H23" s="3"/>
      <c r="I23" s="34"/>
      <c r="J23" s="27"/>
      <c r="K23" s="26"/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40513</v>
      </c>
      <c r="B25" s="95" t="s">
        <v>128</v>
      </c>
      <c r="C25" s="34">
        <v>2.2989999999999998E-3</v>
      </c>
      <c r="D25" s="27">
        <v>14.612021</v>
      </c>
      <c r="E25" s="26">
        <f>D25/15*100</f>
        <v>97.413473333333329</v>
      </c>
      <c r="G25" s="97"/>
      <c r="H25" s="95"/>
      <c r="I25" s="34"/>
      <c r="J25" s="27"/>
      <c r="K25" s="26"/>
      <c r="M25" s="65"/>
    </row>
    <row r="26" spans="1:13" x14ac:dyDescent="0.25">
      <c r="A26" s="48" t="s">
        <v>40</v>
      </c>
      <c r="B26" s="3" t="s">
        <v>99</v>
      </c>
      <c r="C26" s="34">
        <v>6.5199999999999998E-3</v>
      </c>
      <c r="D26" s="26">
        <v>198.99538000000001</v>
      </c>
      <c r="E26" s="26">
        <f>D26/200*100</f>
        <v>99.497690000000006</v>
      </c>
      <c r="G26" s="104"/>
      <c r="H26" s="3"/>
      <c r="I26" s="34"/>
      <c r="J26" s="26"/>
      <c r="K26" s="26"/>
    </row>
    <row r="27" spans="1:13" ht="12.75" customHeight="1" x14ac:dyDescent="0.25">
      <c r="A27" s="48"/>
      <c r="B27" s="3" t="s">
        <v>98</v>
      </c>
      <c r="C27" s="34">
        <v>9.2900000000000003E-4</v>
      </c>
      <c r="D27" s="28">
        <v>3.9818449999999999</v>
      </c>
      <c r="E27" s="26">
        <f>D27/4*100</f>
        <v>99.546124999999989</v>
      </c>
      <c r="G27" s="48"/>
      <c r="H27" s="3"/>
      <c r="I27" s="34"/>
      <c r="J27" s="28"/>
      <c r="K27" s="26"/>
    </row>
    <row r="28" spans="1:13" x14ac:dyDescent="0.25">
      <c r="A28" s="48"/>
      <c r="B28" s="3" t="s">
        <v>121</v>
      </c>
      <c r="C28" s="34">
        <v>2.4489999999999998E-3</v>
      </c>
      <c r="D28" s="27">
        <v>14.930716</v>
      </c>
      <c r="E28" s="26">
        <f>D28/15*100</f>
        <v>99.538106666666664</v>
      </c>
      <c r="G28" s="48"/>
      <c r="H28" s="3"/>
      <c r="I28" s="34"/>
      <c r="J28" s="27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40513</v>
      </c>
      <c r="B30" s="95" t="s">
        <v>128</v>
      </c>
      <c r="C30" s="34">
        <v>-7.18E-4</v>
      </c>
      <c r="D30" s="27">
        <v>15.565397000000001</v>
      </c>
      <c r="E30" s="26">
        <f>D30/15*100</f>
        <v>103.76931333333334</v>
      </c>
      <c r="G30" s="97"/>
      <c r="H30" s="95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2.7300000000000002E-4</v>
      </c>
      <c r="D31" s="26">
        <v>214.00178099999999</v>
      </c>
      <c r="E31" s="26">
        <f>D31/200*100</f>
        <v>107.0008905</v>
      </c>
      <c r="G31" s="48"/>
      <c r="H31" s="3"/>
      <c r="I31" s="34"/>
      <c r="J31" s="26"/>
      <c r="K31" s="26"/>
    </row>
    <row r="32" spans="1:13" x14ac:dyDescent="0.25">
      <c r="A32" s="48"/>
      <c r="B32" s="3" t="s">
        <v>98</v>
      </c>
      <c r="C32" s="34">
        <v>2.8499999999999999E-4</v>
      </c>
      <c r="D32" s="28">
        <v>4.2980790000000004</v>
      </c>
      <c r="E32" s="26">
        <f>D32/4*100</f>
        <v>107.451975</v>
      </c>
      <c r="G32" s="48"/>
      <c r="H32" s="3"/>
      <c r="I32" s="34"/>
      <c r="J32" s="28"/>
      <c r="K32" s="26"/>
    </row>
    <row r="33" spans="1:11" x14ac:dyDescent="0.25">
      <c r="A33" s="48"/>
      <c r="B33" s="3" t="s">
        <v>121</v>
      </c>
      <c r="C33" s="34">
        <v>-7.2499999999999995E-4</v>
      </c>
      <c r="D33" s="27">
        <v>16.123187999999999</v>
      </c>
      <c r="E33" s="26">
        <f>D33/15*100</f>
        <v>107.48792</v>
      </c>
      <c r="G33" s="48"/>
      <c r="H33" s="3"/>
      <c r="I33" s="34"/>
      <c r="J33" s="27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40513</v>
      </c>
      <c r="B35" s="95" t="s">
        <v>128</v>
      </c>
      <c r="C35" s="34">
        <v>-2.5249999999999999E-3</v>
      </c>
      <c r="D35" s="27">
        <v>14.839833</v>
      </c>
      <c r="E35" s="26">
        <f>D35/15*100</f>
        <v>98.932220000000001</v>
      </c>
      <c r="G35" s="74"/>
      <c r="H35" s="3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-1.082E-2</v>
      </c>
      <c r="D36" s="26">
        <v>205.27577700000001</v>
      </c>
      <c r="E36" s="26">
        <f>D36/200*100</f>
        <v>102.6378885</v>
      </c>
      <c r="G36" s="48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2.8800000000000001E-4</v>
      </c>
      <c r="D37" s="28">
        <v>4.1676719999999996</v>
      </c>
      <c r="E37" s="26">
        <f>D37/4*100</f>
        <v>104.19179999999999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-2.2109999999999999E-3</v>
      </c>
      <c r="D38" s="27">
        <v>15.672381</v>
      </c>
      <c r="E38" s="26">
        <f>D38/15*100</f>
        <v>104.48253999999999</v>
      </c>
      <c r="G38" s="48"/>
      <c r="H38" s="3"/>
      <c r="I38" s="34"/>
      <c r="J38" s="28"/>
      <c r="K38" s="26"/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40513</v>
      </c>
      <c r="B40" s="95" t="s">
        <v>128</v>
      </c>
      <c r="C40" s="34">
        <v>1.4480000000000001E-3</v>
      </c>
      <c r="D40" s="27">
        <v>14.297807000000001</v>
      </c>
      <c r="E40" s="26">
        <f>D40/15*100</f>
        <v>95.318713333333335</v>
      </c>
      <c r="G40" s="74"/>
      <c r="H40" s="3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2.0209999999999998E-3</v>
      </c>
      <c r="D41" s="26">
        <v>196.036146</v>
      </c>
      <c r="E41" s="26">
        <f>D41/200*100</f>
        <v>98.018073000000001</v>
      </c>
      <c r="G41" s="48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5.6599999999999999E-4</v>
      </c>
      <c r="D42" s="28">
        <v>3.8891840000000002</v>
      </c>
      <c r="E42" s="26">
        <f>D42/4*100</f>
        <v>97.229600000000005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1.7030000000000001E-3</v>
      </c>
      <c r="D43" s="27">
        <v>14.694842</v>
      </c>
      <c r="E43" s="26">
        <f>D43/15*100</f>
        <v>97.965613333333337</v>
      </c>
      <c r="G43" s="48"/>
      <c r="H43" s="3"/>
      <c r="I43" s="34"/>
      <c r="J43" s="28"/>
      <c r="K43" s="26"/>
    </row>
    <row r="44" spans="1:11" x14ac:dyDescent="0.25">
      <c r="A44" s="74"/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>
        <v>40513</v>
      </c>
      <c r="B45" s="95" t="s">
        <v>128</v>
      </c>
      <c r="C45" s="34">
        <v>-5.3600000000000002E-4</v>
      </c>
      <c r="D45" s="27">
        <v>14.196345000000001</v>
      </c>
      <c r="E45" s="26">
        <f>D45/15*100</f>
        <v>94.642300000000006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7.3727000000000001E-2</v>
      </c>
      <c r="D46" s="26">
        <v>195.27833100000001</v>
      </c>
      <c r="E46" s="26">
        <f>D46/200*100</f>
        <v>97.639165500000004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8.7399999999999999E-4</v>
      </c>
      <c r="D47" s="28">
        <v>3.8508840000000002</v>
      </c>
      <c r="E47" s="26">
        <f>D47/4*100</f>
        <v>96.272100000000009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-1.0349999999999999E-3</v>
      </c>
      <c r="D48" s="27">
        <v>14.581472</v>
      </c>
      <c r="E48" s="26">
        <f>D48/15*100</f>
        <v>97.209813333333329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35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4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40523</v>
      </c>
      <c r="B10" s="95" t="s">
        <v>128</v>
      </c>
      <c r="C10" s="34">
        <v>3.186E-3</v>
      </c>
      <c r="D10" s="27">
        <v>14.121876</v>
      </c>
      <c r="E10" s="26">
        <f>D10/15*100</f>
        <v>94.145840000000007</v>
      </c>
      <c r="G10" s="124">
        <v>40545</v>
      </c>
      <c r="H10" s="95" t="s">
        <v>128</v>
      </c>
      <c r="I10" s="34">
        <v>2.2720000000000001E-3</v>
      </c>
      <c r="J10" s="27">
        <v>14.901906</v>
      </c>
      <c r="K10" s="26">
        <f>J10/15*100</f>
        <v>99.346040000000002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-9.7999999999999997E-5</v>
      </c>
      <c r="D11" s="26">
        <v>196.815617</v>
      </c>
      <c r="E11" s="26">
        <f>D11/200*100</f>
        <v>98.407808500000002</v>
      </c>
      <c r="G11" s="48" t="s">
        <v>37</v>
      </c>
      <c r="H11" s="3" t="s">
        <v>99</v>
      </c>
      <c r="I11" s="34">
        <v>1.2761E-2</v>
      </c>
      <c r="J11" s="26">
        <v>208.41512299999999</v>
      </c>
      <c r="K11" s="26">
        <f>J11/200*100</f>
        <v>104.2075615</v>
      </c>
      <c r="L11" s="9"/>
      <c r="M11" s="9"/>
    </row>
    <row r="12" spans="1:13" x14ac:dyDescent="0.25">
      <c r="A12" s="48"/>
      <c r="B12" s="3" t="s">
        <v>98</v>
      </c>
      <c r="C12" s="34">
        <v>4.8700000000000002E-4</v>
      </c>
      <c r="D12" s="28">
        <v>3.9047360000000002</v>
      </c>
      <c r="E12" s="26">
        <f>D12/4*100</f>
        <v>97.618400000000008</v>
      </c>
      <c r="G12" s="48"/>
      <c r="H12" s="3" t="s">
        <v>98</v>
      </c>
      <c r="I12" s="34">
        <v>9.9400000000000009E-4</v>
      </c>
      <c r="J12" s="28">
        <v>4.0025300000000001</v>
      </c>
      <c r="K12" s="26">
        <f>J12/4*100</f>
        <v>100.06325000000001</v>
      </c>
      <c r="L12" s="9"/>
      <c r="M12" s="9"/>
    </row>
    <row r="13" spans="1:13" x14ac:dyDescent="0.25">
      <c r="A13" s="48"/>
      <c r="B13" s="3" t="s">
        <v>121</v>
      </c>
      <c r="C13" s="34">
        <v>2.4610000000000001E-3</v>
      </c>
      <c r="D13" s="27">
        <v>14.487587</v>
      </c>
      <c r="E13" s="26">
        <f>D13/15*100</f>
        <v>96.583913333333328</v>
      </c>
      <c r="G13" s="48"/>
      <c r="H13" s="3" t="s">
        <v>121</v>
      </c>
      <c r="I13" s="34">
        <v>2.673E-3</v>
      </c>
      <c r="J13" s="27">
        <v>15.210572000000001</v>
      </c>
      <c r="K13" s="26">
        <f>J13/15*100</f>
        <v>101.40381333333335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40523</v>
      </c>
      <c r="B15" s="95" t="s">
        <v>128</v>
      </c>
      <c r="C15" s="34">
        <v>1.0510000000000001E-3</v>
      </c>
      <c r="D15" s="27">
        <v>14.373761</v>
      </c>
      <c r="E15" s="26">
        <f>D15/15*100</f>
        <v>95.825073333333336</v>
      </c>
      <c r="G15" s="124">
        <v>40545</v>
      </c>
      <c r="H15" s="95" t="s">
        <v>128</v>
      </c>
      <c r="I15" s="34">
        <v>6.7699999999999998E-4</v>
      </c>
      <c r="J15" s="27">
        <v>15.216365</v>
      </c>
      <c r="K15" s="26">
        <f>J15/15*100</f>
        <v>101.44243333333334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-2.8240000000000001E-3</v>
      </c>
      <c r="D16" s="26">
        <v>198.17163199999999</v>
      </c>
      <c r="E16" s="26">
        <f>D16/200*100</f>
        <v>99.085815999999994</v>
      </c>
      <c r="G16" s="48" t="s">
        <v>38</v>
      </c>
      <c r="H16" s="3" t="s">
        <v>99</v>
      </c>
      <c r="I16" s="34">
        <v>-8.3850000000000001E-3</v>
      </c>
      <c r="J16" s="26">
        <v>208.08565100000001</v>
      </c>
      <c r="K16" s="26">
        <f>J16/200*100</f>
        <v>104.04282550000002</v>
      </c>
      <c r="L16" s="9"/>
      <c r="M16" s="9"/>
    </row>
    <row r="17" spans="1:13" x14ac:dyDescent="0.25">
      <c r="A17" s="48"/>
      <c r="B17" s="3" t="s">
        <v>98</v>
      </c>
      <c r="C17" s="34">
        <v>6.2600000000000004E-4</v>
      </c>
      <c r="D17" s="28">
        <v>3.8549370000000001</v>
      </c>
      <c r="E17" s="26">
        <f>D17/4*100</f>
        <v>96.373424999999997</v>
      </c>
      <c r="G17" s="48"/>
      <c r="H17" s="3" t="s">
        <v>98</v>
      </c>
      <c r="I17" s="34">
        <v>-1.6899999999999999E-4</v>
      </c>
      <c r="J17" s="28">
        <v>4.0218530000000001</v>
      </c>
      <c r="K17" s="26">
        <f>J17/4*100</f>
        <v>100.546325</v>
      </c>
      <c r="L17" s="9"/>
      <c r="M17" s="9"/>
    </row>
    <row r="18" spans="1:13" x14ac:dyDescent="0.25">
      <c r="A18" s="48"/>
      <c r="B18" s="3" t="s">
        <v>121</v>
      </c>
      <c r="C18" s="34">
        <v>-2.6699999999999998E-4</v>
      </c>
      <c r="D18" s="27">
        <v>14.402695</v>
      </c>
      <c r="E18" s="26">
        <f>D18/15*100</f>
        <v>96.017966666666666</v>
      </c>
      <c r="G18" s="48"/>
      <c r="H18" s="3" t="s">
        <v>121</v>
      </c>
      <c r="I18" s="34">
        <v>1.6770000000000001E-3</v>
      </c>
      <c r="J18" s="27">
        <v>15.096264</v>
      </c>
      <c r="K18" s="26">
        <f>J18/15*100</f>
        <v>100.64176</v>
      </c>
      <c r="L18" s="9"/>
      <c r="M18" s="9"/>
    </row>
    <row r="19" spans="1:13" x14ac:dyDescent="0.25">
      <c r="A19" s="74"/>
      <c r="B19" s="3"/>
      <c r="C19" s="34"/>
      <c r="D19" s="28"/>
      <c r="E19" s="26"/>
      <c r="G19" s="74"/>
      <c r="H19" s="3"/>
      <c r="I19" s="34"/>
      <c r="J19" s="28"/>
      <c r="K19" s="26"/>
      <c r="L19" s="9"/>
      <c r="M19" s="9"/>
    </row>
    <row r="20" spans="1:13" x14ac:dyDescent="0.25">
      <c r="A20" s="124">
        <v>40523</v>
      </c>
      <c r="B20" s="95" t="s">
        <v>128</v>
      </c>
      <c r="C20" s="34">
        <v>6.1899999999999998E-4</v>
      </c>
      <c r="D20" s="27">
        <v>14.217299000000001</v>
      </c>
      <c r="E20" s="26">
        <f>D20/15*100</f>
        <v>94.781993333333332</v>
      </c>
      <c r="G20" s="124">
        <v>40545</v>
      </c>
      <c r="H20" s="95" t="s">
        <v>128</v>
      </c>
      <c r="I20" s="34">
        <v>-9.0200000000000002E-4</v>
      </c>
      <c r="J20" s="27">
        <v>14.292407000000001</v>
      </c>
      <c r="K20" s="26">
        <f>J20/15*100</f>
        <v>95.282713333333334</v>
      </c>
    </row>
    <row r="21" spans="1:13" x14ac:dyDescent="0.25">
      <c r="A21" s="48" t="s">
        <v>39</v>
      </c>
      <c r="B21" s="3" t="s">
        <v>99</v>
      </c>
      <c r="C21" s="34">
        <v>-9.2739999999999993E-3</v>
      </c>
      <c r="D21" s="26">
        <v>196.43594200000001</v>
      </c>
      <c r="E21" s="26">
        <f>D21/200*100</f>
        <v>98.217971000000006</v>
      </c>
      <c r="G21" s="48" t="s">
        <v>39</v>
      </c>
      <c r="H21" s="3" t="s">
        <v>99</v>
      </c>
      <c r="I21" s="34">
        <v>-9.0219999999999995E-2</v>
      </c>
      <c r="J21" s="26">
        <v>199.01434599999999</v>
      </c>
      <c r="K21" s="26">
        <f>J21/200*100</f>
        <v>99.507172999999995</v>
      </c>
    </row>
    <row r="22" spans="1:13" x14ac:dyDescent="0.25">
      <c r="A22" s="48"/>
      <c r="B22" s="3" t="s">
        <v>98</v>
      </c>
      <c r="C22" s="34">
        <v>3.8999999999999999E-4</v>
      </c>
      <c r="D22" s="28">
        <v>3.8694389999999999</v>
      </c>
      <c r="E22" s="26">
        <f>D22/4*100</f>
        <v>96.735974999999996</v>
      </c>
      <c r="G22" s="48"/>
      <c r="H22" s="3" t="s">
        <v>98</v>
      </c>
      <c r="I22" s="34">
        <v>-1.65E-4</v>
      </c>
      <c r="J22" s="28">
        <v>3.9739719999999998</v>
      </c>
      <c r="K22" s="26">
        <f>J22/4*100</f>
        <v>99.349299999999999</v>
      </c>
    </row>
    <row r="23" spans="1:13" x14ac:dyDescent="0.25">
      <c r="A23" s="48"/>
      <c r="B23" s="3" t="s">
        <v>121</v>
      </c>
      <c r="C23" s="34">
        <v>-2.2599999999999999E-4</v>
      </c>
      <c r="D23" s="27">
        <v>14.309903</v>
      </c>
      <c r="E23" s="26">
        <f>D23/15*100</f>
        <v>95.399353333333337</v>
      </c>
      <c r="G23" s="48"/>
      <c r="H23" s="3" t="s">
        <v>121</v>
      </c>
      <c r="I23" s="34">
        <v>-1.42E-3</v>
      </c>
      <c r="J23" s="27">
        <v>14.946956999999999</v>
      </c>
      <c r="K23" s="26">
        <f>J23/15*100</f>
        <v>99.646380000000008</v>
      </c>
    </row>
    <row r="24" spans="1:13" x14ac:dyDescent="0.25">
      <c r="A24" s="74"/>
      <c r="B24" s="3"/>
      <c r="C24" s="34"/>
      <c r="D24" s="27"/>
      <c r="E24" s="26"/>
      <c r="G24" s="74"/>
      <c r="H24" s="3"/>
      <c r="I24" s="34"/>
      <c r="J24" s="27"/>
      <c r="K24" s="26"/>
    </row>
    <row r="25" spans="1:13" x14ac:dyDescent="0.25">
      <c r="A25" s="124">
        <v>40523</v>
      </c>
      <c r="B25" s="95" t="s">
        <v>128</v>
      </c>
      <c r="C25" s="34">
        <v>1.3179999999999999E-3</v>
      </c>
      <c r="D25" s="27">
        <v>14.079561</v>
      </c>
      <c r="E25" s="26">
        <f>D25/15*100</f>
        <v>93.863739999999993</v>
      </c>
      <c r="G25" s="124">
        <v>40545</v>
      </c>
      <c r="H25" s="95" t="s">
        <v>128</v>
      </c>
      <c r="I25" s="34">
        <v>1.6119999999999999E-3</v>
      </c>
      <c r="J25" s="27">
        <v>14.859966</v>
      </c>
      <c r="K25" s="26">
        <f>J25/15*100</f>
        <v>99.06644</v>
      </c>
      <c r="M25" s="65"/>
    </row>
    <row r="26" spans="1:13" x14ac:dyDescent="0.25">
      <c r="A26" s="48" t="s">
        <v>40</v>
      </c>
      <c r="B26" s="3" t="s">
        <v>99</v>
      </c>
      <c r="C26" s="34">
        <v>-2.7560000000000002E-3</v>
      </c>
      <c r="D26" s="26">
        <v>193.64535900000001</v>
      </c>
      <c r="E26" s="26">
        <f>D26/200*100</f>
        <v>96.822679500000007</v>
      </c>
      <c r="G26" s="48" t="s">
        <v>40</v>
      </c>
      <c r="H26" s="3" t="s">
        <v>99</v>
      </c>
      <c r="I26" s="34">
        <v>6.8129999999999996E-3</v>
      </c>
      <c r="J26" s="26">
        <v>204.30273099999999</v>
      </c>
      <c r="K26" s="26">
        <f>J26/200*100</f>
        <v>102.1513655</v>
      </c>
    </row>
    <row r="27" spans="1:13" ht="12.75" customHeight="1" x14ac:dyDescent="0.25">
      <c r="A27" s="48"/>
      <c r="B27" s="3" t="s">
        <v>98</v>
      </c>
      <c r="C27" s="34">
        <v>1.65E-4</v>
      </c>
      <c r="D27" s="28">
        <v>3.8150590000000002</v>
      </c>
      <c r="E27" s="26">
        <f>D27/4*100</f>
        <v>95.376474999999999</v>
      </c>
      <c r="G27" s="48"/>
      <c r="H27" s="3" t="s">
        <v>98</v>
      </c>
      <c r="I27" s="34">
        <v>2.5300000000000002E-4</v>
      </c>
      <c r="J27" s="28">
        <v>3.9681060000000001</v>
      </c>
      <c r="K27" s="26">
        <f>J27/4*100</f>
        <v>99.202650000000006</v>
      </c>
    </row>
    <row r="28" spans="1:13" x14ac:dyDescent="0.25">
      <c r="A28" s="48"/>
      <c r="B28" s="3" t="s">
        <v>121</v>
      </c>
      <c r="C28" s="34">
        <v>-1.4E-5</v>
      </c>
      <c r="D28" s="27">
        <v>14.076295</v>
      </c>
      <c r="E28" s="26">
        <f>D28/15*100</f>
        <v>93.841966666666664</v>
      </c>
      <c r="G28" s="48"/>
      <c r="H28" s="3" t="s">
        <v>121</v>
      </c>
      <c r="I28" s="34">
        <v>1.614E-3</v>
      </c>
      <c r="J28" s="27">
        <v>14.942539</v>
      </c>
      <c r="K28" s="26">
        <f>J28/15*100</f>
        <v>99.616926666666672</v>
      </c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40523</v>
      </c>
      <c r="B30" s="95" t="s">
        <v>128</v>
      </c>
      <c r="C30" s="34">
        <v>-7.9299999999999998E-4</v>
      </c>
      <c r="D30" s="27">
        <v>13.937348999999999</v>
      </c>
      <c r="E30" s="26">
        <f>D30/15*100</f>
        <v>92.915660000000003</v>
      </c>
      <c r="G30" s="124">
        <v>40545</v>
      </c>
      <c r="H30" s="95" t="s">
        <v>128</v>
      </c>
      <c r="I30" s="34">
        <v>1.3079999999999999E-3</v>
      </c>
      <c r="J30" s="27">
        <v>14.721448000000001</v>
      </c>
      <c r="K30" s="26">
        <f>J30/15*100</f>
        <v>98.142986666666658</v>
      </c>
    </row>
    <row r="31" spans="1:13" x14ac:dyDescent="0.25">
      <c r="A31" s="48" t="s">
        <v>41</v>
      </c>
      <c r="B31" s="3" t="s">
        <v>99</v>
      </c>
      <c r="C31" s="34">
        <v>-1.1762E-2</v>
      </c>
      <c r="D31" s="26">
        <v>192.191408</v>
      </c>
      <c r="E31" s="26">
        <f>D31/200*100</f>
        <v>96.095703999999998</v>
      </c>
      <c r="G31" s="48" t="s">
        <v>41</v>
      </c>
      <c r="H31" s="3" t="s">
        <v>99</v>
      </c>
      <c r="I31" s="34">
        <v>6.1580000000000003E-3</v>
      </c>
      <c r="J31" s="26">
        <v>202.17121599999999</v>
      </c>
      <c r="K31" s="26">
        <f>J31/200*100</f>
        <v>101.08560799999999</v>
      </c>
    </row>
    <row r="32" spans="1:13" x14ac:dyDescent="0.25">
      <c r="A32" s="48"/>
      <c r="B32" s="3" t="s">
        <v>98</v>
      </c>
      <c r="C32" s="34">
        <v>-8.6000000000000003E-5</v>
      </c>
      <c r="D32" s="28">
        <v>3.837796</v>
      </c>
      <c r="E32" s="26">
        <f>D32/4*100</f>
        <v>95.944900000000004</v>
      </c>
      <c r="G32" s="48"/>
      <c r="H32" s="3" t="s">
        <v>98</v>
      </c>
      <c r="I32" s="34">
        <v>-1.5899999999999999E-4</v>
      </c>
      <c r="J32" s="28">
        <v>3.9992540000000001</v>
      </c>
      <c r="K32" s="26">
        <f>J32/4*100</f>
        <v>99.981350000000006</v>
      </c>
    </row>
    <row r="33" spans="1:13" x14ac:dyDescent="0.25">
      <c r="A33" s="48"/>
      <c r="B33" s="3" t="s">
        <v>121</v>
      </c>
      <c r="C33" s="34">
        <v>2.5900000000000001E-4</v>
      </c>
      <c r="D33" s="27">
        <v>14.14486</v>
      </c>
      <c r="E33" s="26">
        <f>D33/15*100</f>
        <v>94.299066666666661</v>
      </c>
      <c r="G33" s="48"/>
      <c r="H33" s="3" t="s">
        <v>121</v>
      </c>
      <c r="I33" s="34">
        <v>2.1099999999999999E-3</v>
      </c>
      <c r="J33" s="27">
        <v>15.104838000000001</v>
      </c>
      <c r="K33" s="26">
        <f>J33/15*100</f>
        <v>100.69892</v>
      </c>
    </row>
    <row r="34" spans="1:13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3" x14ac:dyDescent="0.25">
      <c r="A35" s="124">
        <v>40523</v>
      </c>
      <c r="B35" s="95" t="s">
        <v>128</v>
      </c>
      <c r="C35" s="34">
        <v>8.7299999999999997E-4</v>
      </c>
      <c r="D35" s="27">
        <v>14.122868</v>
      </c>
      <c r="E35" s="26">
        <f>D35/15*100</f>
        <v>94.152453333333341</v>
      </c>
      <c r="G35" s="124">
        <v>40545</v>
      </c>
      <c r="H35" s="95" t="s">
        <v>128</v>
      </c>
      <c r="I35" s="34">
        <v>2.5500000000000002E-4</v>
      </c>
      <c r="J35" s="27">
        <v>14.799816</v>
      </c>
      <c r="K35" s="26">
        <f>J35/15*100</f>
        <v>98.665440000000004</v>
      </c>
    </row>
    <row r="36" spans="1:13" x14ac:dyDescent="0.25">
      <c r="A36" s="48" t="s">
        <v>42</v>
      </c>
      <c r="B36" s="3" t="s">
        <v>99</v>
      </c>
      <c r="C36" s="34">
        <v>1.8000000000000001E-4</v>
      </c>
      <c r="D36" s="26">
        <v>194.960792</v>
      </c>
      <c r="E36" s="26">
        <f>D36/200*100</f>
        <v>97.480395999999999</v>
      </c>
      <c r="G36" s="48" t="s">
        <v>42</v>
      </c>
      <c r="H36" s="3" t="s">
        <v>99</v>
      </c>
      <c r="I36" s="34">
        <v>3.2460000000000002E-3</v>
      </c>
      <c r="J36" s="26">
        <v>203.664321</v>
      </c>
      <c r="K36" s="26">
        <f>J36/200*100</f>
        <v>101.83216049999999</v>
      </c>
    </row>
    <row r="37" spans="1:13" x14ac:dyDescent="0.25">
      <c r="A37" s="48"/>
      <c r="B37" s="3" t="s">
        <v>98</v>
      </c>
      <c r="C37" s="34">
        <v>4.4900000000000002E-4</v>
      </c>
      <c r="D37" s="28">
        <v>3.8652120000000001</v>
      </c>
      <c r="E37" s="26">
        <f>D37/4*100</f>
        <v>96.630300000000005</v>
      </c>
      <c r="G37" s="48"/>
      <c r="H37" s="3" t="s">
        <v>98</v>
      </c>
      <c r="I37" s="34">
        <v>3.8099999999999999E-4</v>
      </c>
      <c r="J37" s="28">
        <v>3.9400019999999998</v>
      </c>
      <c r="K37" s="26">
        <f>J37/4*100</f>
        <v>98.500049999999987</v>
      </c>
    </row>
    <row r="38" spans="1:13" x14ac:dyDescent="0.25">
      <c r="A38" s="48"/>
      <c r="B38" s="3" t="s">
        <v>121</v>
      </c>
      <c r="C38" s="34">
        <v>1.175E-3</v>
      </c>
      <c r="D38" s="27">
        <v>14.22803</v>
      </c>
      <c r="E38" s="26">
        <f>D38/15*100</f>
        <v>94.853533333333345</v>
      </c>
      <c r="G38" s="48"/>
      <c r="H38" s="3" t="s">
        <v>121</v>
      </c>
      <c r="I38" s="34">
        <v>6.1499999999999999E-4</v>
      </c>
      <c r="J38" s="27">
        <v>15.003444</v>
      </c>
      <c r="K38" s="26">
        <f>J38/15*100</f>
        <v>100.02296</v>
      </c>
    </row>
    <row r="39" spans="1:13" x14ac:dyDescent="0.25">
      <c r="B39" s="3"/>
      <c r="C39" s="34"/>
      <c r="D39" s="28"/>
      <c r="E39" s="26"/>
      <c r="H39" s="3"/>
      <c r="I39" s="34"/>
      <c r="J39" s="28"/>
      <c r="K39" s="26"/>
    </row>
    <row r="40" spans="1:13" x14ac:dyDescent="0.25">
      <c r="A40" s="124">
        <v>40523</v>
      </c>
      <c r="B40" s="95" t="s">
        <v>128</v>
      </c>
      <c r="C40" s="34">
        <v>2.14E-4</v>
      </c>
      <c r="D40" s="27">
        <v>14.1127</v>
      </c>
      <c r="E40" s="26">
        <f>D40/15*100</f>
        <v>94.084666666666678</v>
      </c>
      <c r="G40" s="124"/>
      <c r="H40" s="95"/>
      <c r="I40" s="34"/>
      <c r="J40" s="27"/>
      <c r="K40" s="26"/>
    </row>
    <row r="41" spans="1:13" x14ac:dyDescent="0.25">
      <c r="A41" s="48" t="s">
        <v>46</v>
      </c>
      <c r="B41" s="3" t="s">
        <v>99</v>
      </c>
      <c r="C41" s="34">
        <v>-1.603E-3</v>
      </c>
      <c r="D41" s="26">
        <v>194.78147100000001</v>
      </c>
      <c r="E41" s="26">
        <f>D41/200*100</f>
        <v>97.390735500000005</v>
      </c>
      <c r="G41" s="48"/>
      <c r="H41" s="3"/>
      <c r="I41" s="34"/>
      <c r="J41" s="26"/>
      <c r="K41" s="26"/>
    </row>
    <row r="42" spans="1:13" x14ac:dyDescent="0.25">
      <c r="A42" s="48"/>
      <c r="B42" s="3" t="s">
        <v>98</v>
      </c>
      <c r="C42" s="34">
        <v>7.1000000000000005E-5</v>
      </c>
      <c r="D42" s="28">
        <v>3.8449430000000002</v>
      </c>
      <c r="E42" s="26">
        <f>D42/4*100</f>
        <v>96.123575000000002</v>
      </c>
      <c r="G42" s="48"/>
      <c r="H42" s="3"/>
      <c r="I42" s="34"/>
      <c r="J42" s="28"/>
      <c r="K42" s="26"/>
    </row>
    <row r="43" spans="1:13" x14ac:dyDescent="0.25">
      <c r="A43" s="48"/>
      <c r="B43" s="3" t="s">
        <v>121</v>
      </c>
      <c r="C43" s="34">
        <v>-1.08E-3</v>
      </c>
      <c r="D43" s="27">
        <v>14.189868000000001</v>
      </c>
      <c r="E43" s="26">
        <f>D43/15*100</f>
        <v>94.599119999999999</v>
      </c>
      <c r="G43" s="48"/>
      <c r="H43" s="3"/>
      <c r="I43" s="34"/>
      <c r="J43" s="27"/>
      <c r="K43" s="26"/>
      <c r="L43" s="9"/>
      <c r="M43" s="9"/>
    </row>
    <row r="44" spans="1:13" x14ac:dyDescent="0.25">
      <c r="A44" s="4"/>
      <c r="B44" s="4"/>
      <c r="C44" s="4"/>
      <c r="D44" s="4"/>
      <c r="E44" s="4"/>
      <c r="G44" s="4"/>
      <c r="H44" s="4"/>
      <c r="I44" s="4"/>
      <c r="J44" s="4"/>
      <c r="K44" s="4"/>
      <c r="L44" s="9"/>
      <c r="M44" s="9"/>
    </row>
    <row r="46" spans="1:13" ht="14.5" x14ac:dyDescent="0.25">
      <c r="A46" s="13" t="s">
        <v>43</v>
      </c>
      <c r="G46" s="13"/>
    </row>
    <row r="47" spans="1:13" x14ac:dyDescent="0.25">
      <c r="A47" s="37" t="s">
        <v>96</v>
      </c>
      <c r="G47" s="37"/>
    </row>
    <row r="48" spans="1:13" ht="14.5" x14ac:dyDescent="0.25">
      <c r="A48" s="13" t="s">
        <v>44</v>
      </c>
      <c r="G48" s="13"/>
    </row>
    <row r="49" spans="1:11" ht="14.5" x14ac:dyDescent="0.25">
      <c r="A49" s="13" t="s">
        <v>45</v>
      </c>
      <c r="G49" s="13"/>
    </row>
    <row r="50" spans="1:11" x14ac:dyDescent="0.25">
      <c r="A50" t="s">
        <v>490</v>
      </c>
    </row>
    <row r="51" spans="1:11" x14ac:dyDescent="0.25">
      <c r="H51" s="3"/>
      <c r="I51" s="34"/>
      <c r="J51" s="27"/>
      <c r="K51" s="26"/>
    </row>
    <row r="52" spans="1:11" x14ac:dyDescent="0.25">
      <c r="G52" s="74"/>
      <c r="H52" s="3"/>
      <c r="I52" s="34"/>
      <c r="J52" s="28"/>
      <c r="K52" s="26"/>
    </row>
    <row r="53" spans="1:11" x14ac:dyDescent="0.25">
      <c r="G53" s="48"/>
      <c r="H53" s="3"/>
      <c r="I53" s="34"/>
      <c r="J53" s="27"/>
      <c r="K53" s="26"/>
    </row>
    <row r="54" spans="1:11" x14ac:dyDescent="0.25">
      <c r="G54" s="48"/>
      <c r="H54" s="3"/>
      <c r="I54" s="34"/>
      <c r="J54" s="27"/>
      <c r="K54" s="26"/>
    </row>
    <row r="55" spans="1:11" x14ac:dyDescent="0.25">
      <c r="G55" s="48"/>
      <c r="H55" s="3"/>
      <c r="I55" s="34"/>
      <c r="J55" s="26"/>
      <c r="K55" s="26"/>
    </row>
    <row r="56" spans="1:11" x14ac:dyDescent="0.25">
      <c r="H56" s="3"/>
      <c r="I56" s="34"/>
      <c r="J56" s="28"/>
      <c r="K56" s="26"/>
    </row>
    <row r="57" spans="1:11" x14ac:dyDescent="0.25">
      <c r="G57" s="74"/>
      <c r="H57" s="3"/>
      <c r="I57" s="34"/>
      <c r="J57" s="27"/>
      <c r="K57" s="26"/>
    </row>
    <row r="60" spans="1:11" ht="14.5" x14ac:dyDescent="0.25">
      <c r="G60" s="13"/>
    </row>
    <row r="61" spans="1:11" x14ac:dyDescent="0.25">
      <c r="G61" s="37"/>
    </row>
    <row r="62" spans="1:11" ht="14.5" x14ac:dyDescent="0.25">
      <c r="G62" s="13"/>
    </row>
    <row r="63" spans="1:11" ht="14.5" x14ac:dyDescent="0.25">
      <c r="G63" s="13"/>
    </row>
    <row r="64" spans="1:11" ht="14.5" x14ac:dyDescent="0.25">
      <c r="K64" s="13"/>
    </row>
    <row r="65" spans="7:11" ht="14.5" x14ac:dyDescent="0.25">
      <c r="G65" s="13"/>
      <c r="H65" s="10"/>
      <c r="I65" s="70"/>
      <c r="J65" s="71"/>
      <c r="K65" s="36"/>
    </row>
    <row r="66" spans="7:11" x14ac:dyDescent="0.25">
      <c r="H66" s="10"/>
      <c r="I66" s="70"/>
      <c r="J66" s="71"/>
      <c r="K66" s="36"/>
    </row>
    <row r="67" spans="7:11" x14ac:dyDescent="0.25">
      <c r="H67" s="10"/>
      <c r="I67" s="70"/>
      <c r="J67" s="71"/>
      <c r="K67" s="36"/>
    </row>
    <row r="68" spans="7:11" x14ac:dyDescent="0.25">
      <c r="H68" s="10"/>
      <c r="I68" s="70"/>
      <c r="J68" s="71"/>
      <c r="K68" s="36"/>
    </row>
    <row r="69" spans="7:11" x14ac:dyDescent="0.25">
      <c r="H69" s="10"/>
      <c r="I69" s="70"/>
      <c r="J69" s="71"/>
      <c r="K69" s="36"/>
    </row>
    <row r="70" spans="7:11" x14ac:dyDescent="0.25">
      <c r="H70" s="10"/>
      <c r="I70" s="70"/>
      <c r="J70" s="71"/>
      <c r="K70" s="36"/>
    </row>
    <row r="71" spans="7:11" x14ac:dyDescent="0.25">
      <c r="H71" s="10"/>
      <c r="I71" s="70"/>
      <c r="J71" s="72"/>
      <c r="K71" s="36"/>
    </row>
    <row r="72" spans="7:11" x14ac:dyDescent="0.25">
      <c r="H72" s="10"/>
      <c r="I72" s="70"/>
      <c r="J72" s="72"/>
      <c r="K72" s="36"/>
    </row>
    <row r="73" spans="7:11" x14ac:dyDescent="0.25">
      <c r="H73" s="3"/>
      <c r="I73" s="34"/>
      <c r="J73" s="26"/>
      <c r="K73" s="36"/>
    </row>
    <row r="74" spans="7:11" x14ac:dyDescent="0.25">
      <c r="H74" s="10"/>
      <c r="I74" s="9"/>
      <c r="J74" s="9"/>
      <c r="K74" s="26"/>
    </row>
    <row r="75" spans="7:11" x14ac:dyDescent="0.25">
      <c r="K75" s="36"/>
    </row>
  </sheetData>
  <phoneticPr fontId="35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40526</v>
      </c>
      <c r="B10" s="95" t="s">
        <v>128</v>
      </c>
      <c r="C10" s="34">
        <v>2.6150000000000001E-3</v>
      </c>
      <c r="D10" s="27">
        <v>14.119019</v>
      </c>
      <c r="E10" s="26">
        <f>D10/15*100</f>
        <v>94.126793333333339</v>
      </c>
      <c r="G10" s="124">
        <v>40526</v>
      </c>
      <c r="H10" s="95" t="s">
        <v>128</v>
      </c>
      <c r="I10" s="34">
        <v>-1.15E-3</v>
      </c>
      <c r="J10" s="27">
        <v>13.871130000000001</v>
      </c>
      <c r="K10" s="26">
        <f>J10/15*100</f>
        <v>92.47420000000001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3.9350000000000001E-3</v>
      </c>
      <c r="D11" s="26">
        <v>195.39301900000001</v>
      </c>
      <c r="E11" s="26">
        <f>D11/200*100</f>
        <v>97.696509500000005</v>
      </c>
      <c r="G11" s="48" t="s">
        <v>125</v>
      </c>
      <c r="H11" s="3" t="s">
        <v>99</v>
      </c>
      <c r="I11" s="34">
        <v>-1.346E-2</v>
      </c>
      <c r="J11" s="26">
        <v>192.129367</v>
      </c>
      <c r="K11" s="26">
        <f>J11/200*100</f>
        <v>96.064683500000001</v>
      </c>
      <c r="L11" s="9"/>
      <c r="M11" s="9"/>
    </row>
    <row r="12" spans="1:13" x14ac:dyDescent="0.25">
      <c r="A12" s="48"/>
      <c r="B12" s="3" t="s">
        <v>98</v>
      </c>
      <c r="C12" s="34">
        <v>-2.42E-4</v>
      </c>
      <c r="D12" s="28">
        <v>3.8682799999999999</v>
      </c>
      <c r="E12" s="26">
        <f>D12/4*100</f>
        <v>96.706999999999994</v>
      </c>
      <c r="G12" s="48"/>
      <c r="H12" s="3" t="s">
        <v>98</v>
      </c>
      <c r="I12" s="34">
        <v>-1.4159999999999999E-3</v>
      </c>
      <c r="J12" s="28">
        <v>3.8011249999999999</v>
      </c>
      <c r="K12" s="26">
        <f>J12/4*100</f>
        <v>95.028125000000003</v>
      </c>
      <c r="L12" s="9"/>
      <c r="M12" s="9"/>
    </row>
    <row r="13" spans="1:13" x14ac:dyDescent="0.25">
      <c r="A13" s="48"/>
      <c r="B13" s="3" t="s">
        <v>121</v>
      </c>
      <c r="C13" s="34">
        <v>2.0929999999999998E-3</v>
      </c>
      <c r="D13" s="27">
        <v>14.380592</v>
      </c>
      <c r="E13" s="26">
        <f>D13/15*100</f>
        <v>95.870613333333338</v>
      </c>
      <c r="G13" s="48"/>
      <c r="H13" s="3" t="s">
        <v>121</v>
      </c>
      <c r="I13" s="34">
        <v>-5.7600000000000001E-4</v>
      </c>
      <c r="J13" s="27">
        <v>13.901441999999999</v>
      </c>
      <c r="K13" s="26">
        <f>J13/15*100</f>
        <v>92.676280000000006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40526</v>
      </c>
      <c r="B15" s="95" t="s">
        <v>128</v>
      </c>
      <c r="C15" s="34">
        <v>3.8400000000000001E-4</v>
      </c>
      <c r="D15" s="27">
        <v>14.426622</v>
      </c>
      <c r="E15" s="26">
        <f>D15/15*100</f>
        <v>96.177480000000003</v>
      </c>
      <c r="G15" s="124"/>
      <c r="H15" s="95"/>
      <c r="I15" s="34"/>
      <c r="J15" s="27"/>
      <c r="K15" s="26"/>
      <c r="L15" s="9"/>
      <c r="M15" s="9"/>
    </row>
    <row r="16" spans="1:13" x14ac:dyDescent="0.25">
      <c r="A16" s="48" t="s">
        <v>38</v>
      </c>
      <c r="B16" s="3" t="s">
        <v>99</v>
      </c>
      <c r="C16" s="34">
        <v>-3.2699999999999998E-4</v>
      </c>
      <c r="D16" s="26">
        <v>199.929405</v>
      </c>
      <c r="E16" s="26">
        <f>D16/200*100</f>
        <v>99.964702500000001</v>
      </c>
      <c r="G16" s="104"/>
      <c r="H16" s="3"/>
      <c r="I16" s="34"/>
      <c r="J16" s="26"/>
      <c r="K16" s="26"/>
      <c r="L16" s="9"/>
      <c r="M16" s="9"/>
    </row>
    <row r="17" spans="1:13" x14ac:dyDescent="0.25">
      <c r="A17" s="48"/>
      <c r="B17" s="3" t="s">
        <v>98</v>
      </c>
      <c r="C17" s="34">
        <v>-3.3300000000000002E-4</v>
      </c>
      <c r="D17" s="28">
        <v>3.9350269999999998</v>
      </c>
      <c r="E17" s="26">
        <f>D17/4*100</f>
        <v>98.375675000000001</v>
      </c>
      <c r="G17" s="48"/>
      <c r="H17" s="3"/>
      <c r="I17" s="34"/>
      <c r="J17" s="28"/>
      <c r="K17" s="26"/>
      <c r="L17" s="9"/>
      <c r="M17" s="9"/>
    </row>
    <row r="18" spans="1:13" x14ac:dyDescent="0.25">
      <c r="A18" s="48"/>
      <c r="B18" s="3" t="s">
        <v>121</v>
      </c>
      <c r="C18" s="34">
        <v>-1.2300000000000001E-4</v>
      </c>
      <c r="D18" s="27">
        <v>14.286739000000001</v>
      </c>
      <c r="E18" s="26">
        <f>D18/15*100</f>
        <v>95.244926666666672</v>
      </c>
      <c r="G18" s="48"/>
      <c r="H18" s="3"/>
      <c r="I18" s="34"/>
      <c r="J18" s="27"/>
      <c r="K18" s="26"/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40526</v>
      </c>
      <c r="B20" s="95" t="s">
        <v>128</v>
      </c>
      <c r="C20" s="34">
        <v>1.1199999999999999E-3</v>
      </c>
      <c r="D20" s="27">
        <v>14.244032000000001</v>
      </c>
      <c r="E20" s="26">
        <f>D20/15*100</f>
        <v>94.960213333333343</v>
      </c>
      <c r="G20" s="124"/>
      <c r="H20" s="95"/>
      <c r="I20" s="34"/>
      <c r="J20" s="27"/>
      <c r="K20" s="26"/>
    </row>
    <row r="21" spans="1:13" x14ac:dyDescent="0.25">
      <c r="A21" s="48" t="s">
        <v>39</v>
      </c>
      <c r="B21" s="3" t="s">
        <v>99</v>
      </c>
      <c r="C21" s="34">
        <v>-3.2000000000000002E-3</v>
      </c>
      <c r="D21" s="26">
        <v>198.35824199999999</v>
      </c>
      <c r="E21" s="26">
        <f>D21/200*100</f>
        <v>99.179120999999995</v>
      </c>
      <c r="G21" s="104"/>
      <c r="H21" s="3"/>
      <c r="I21" s="34"/>
      <c r="J21" s="26"/>
      <c r="K21" s="26"/>
    </row>
    <row r="22" spans="1:13" x14ac:dyDescent="0.25">
      <c r="A22" s="48"/>
      <c r="B22" s="3" t="s">
        <v>98</v>
      </c>
      <c r="C22" s="34">
        <v>-3.6000000000000002E-4</v>
      </c>
      <c r="D22" s="28">
        <v>3.8871220000000002</v>
      </c>
      <c r="E22" s="26">
        <f>D22/4*100</f>
        <v>97.178049999999999</v>
      </c>
      <c r="G22" s="48"/>
      <c r="H22" s="3"/>
      <c r="I22" s="34"/>
      <c r="J22" s="28"/>
      <c r="K22" s="26"/>
    </row>
    <row r="23" spans="1:13" x14ac:dyDescent="0.25">
      <c r="A23" s="48"/>
      <c r="B23" s="3" t="s">
        <v>121</v>
      </c>
      <c r="C23" s="34">
        <v>-2.34E-4</v>
      </c>
      <c r="D23" s="27">
        <v>14.370336999999999</v>
      </c>
      <c r="E23" s="26">
        <f>D23/15*100</f>
        <v>95.802246666666662</v>
      </c>
      <c r="G23" s="48"/>
      <c r="H23" s="3"/>
      <c r="I23" s="34"/>
      <c r="J23" s="27"/>
      <c r="K23" s="26"/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40526</v>
      </c>
      <c r="B25" s="95" t="s">
        <v>128</v>
      </c>
      <c r="C25" s="34">
        <v>8.4000000000000003E-4</v>
      </c>
      <c r="D25" s="27">
        <v>14.242993</v>
      </c>
      <c r="E25" s="26">
        <f>D25/15*100</f>
        <v>94.953286666666671</v>
      </c>
      <c r="G25" s="124"/>
      <c r="H25" s="95"/>
      <c r="I25" s="34"/>
      <c r="J25" s="27"/>
      <c r="K25" s="26"/>
      <c r="M25" s="65"/>
    </row>
    <row r="26" spans="1:13" x14ac:dyDescent="0.25">
      <c r="A26" s="48" t="s">
        <v>40</v>
      </c>
      <c r="B26" s="3" t="s">
        <v>99</v>
      </c>
      <c r="C26" s="34">
        <v>-5.0080000000000003E-3</v>
      </c>
      <c r="D26" s="26">
        <v>198.85266100000001</v>
      </c>
      <c r="E26" s="26">
        <f>D26/200*100</f>
        <v>99.426330500000006</v>
      </c>
      <c r="G26" s="127"/>
      <c r="H26" s="3"/>
      <c r="I26" s="34"/>
      <c r="J26" s="26"/>
      <c r="K26" s="26"/>
    </row>
    <row r="27" spans="1:13" ht="12.75" customHeight="1" x14ac:dyDescent="0.25">
      <c r="A27" s="48"/>
      <c r="B27" s="3" t="s">
        <v>98</v>
      </c>
      <c r="C27" s="34">
        <v>-1.5899999999999999E-4</v>
      </c>
      <c r="D27" s="28">
        <v>3.883108</v>
      </c>
      <c r="E27" s="26">
        <f>D27/4*100</f>
        <v>97.077699999999993</v>
      </c>
      <c r="G27" s="48"/>
      <c r="H27" s="3"/>
      <c r="I27" s="34"/>
      <c r="J27" s="28"/>
      <c r="K27" s="26"/>
    </row>
    <row r="28" spans="1:13" x14ac:dyDescent="0.25">
      <c r="A28" s="48"/>
      <c r="B28" s="3" t="s">
        <v>121</v>
      </c>
      <c r="C28" s="34">
        <v>-2.0000000000000001E-4</v>
      </c>
      <c r="D28" s="27">
        <v>14.309977</v>
      </c>
      <c r="E28" s="26">
        <f>D28/15*100</f>
        <v>95.399846666666662</v>
      </c>
      <c r="G28" s="48"/>
      <c r="H28" s="3"/>
      <c r="I28" s="34"/>
      <c r="J28" s="27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40526</v>
      </c>
      <c r="B30" s="95" t="s">
        <v>128</v>
      </c>
      <c r="C30" s="34">
        <v>7.8799999999999996E-4</v>
      </c>
      <c r="D30" s="27">
        <v>14.157889000000001</v>
      </c>
      <c r="E30" s="26">
        <f>D30/15*100</f>
        <v>94.385926666666677</v>
      </c>
      <c r="G30" s="97"/>
      <c r="H30" s="95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-1.175E-3</v>
      </c>
      <c r="D31" s="26">
        <v>196.86890099999999</v>
      </c>
      <c r="E31" s="26">
        <f>D31/200*100</f>
        <v>98.434450499999997</v>
      </c>
      <c r="G31" s="48"/>
      <c r="H31" s="3"/>
      <c r="I31" s="34"/>
      <c r="J31" s="26"/>
      <c r="K31" s="26"/>
    </row>
    <row r="32" spans="1:13" x14ac:dyDescent="0.25">
      <c r="A32" s="48"/>
      <c r="B32" s="3" t="s">
        <v>98</v>
      </c>
      <c r="C32" s="34">
        <v>-4.15E-4</v>
      </c>
      <c r="D32" s="28">
        <v>3.9017279999999999</v>
      </c>
      <c r="E32" s="26">
        <f>D32/4*100</f>
        <v>97.543199999999999</v>
      </c>
      <c r="G32" s="48"/>
      <c r="H32" s="3"/>
      <c r="I32" s="34"/>
      <c r="J32" s="28"/>
      <c r="K32" s="26"/>
    </row>
    <row r="33" spans="1:11" x14ac:dyDescent="0.25">
      <c r="A33" s="48"/>
      <c r="B33" s="3" t="s">
        <v>121</v>
      </c>
      <c r="C33" s="34">
        <v>-2.1000000000000001E-4</v>
      </c>
      <c r="D33" s="27">
        <v>14.267386</v>
      </c>
      <c r="E33" s="26">
        <f>D33/15*100</f>
        <v>95.115906666666675</v>
      </c>
      <c r="G33" s="48"/>
      <c r="H33" s="3"/>
      <c r="I33" s="34"/>
      <c r="J33" s="27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40526</v>
      </c>
      <c r="B35" s="95" t="s">
        <v>128</v>
      </c>
      <c r="C35" s="34">
        <v>7.3999999999999999E-4</v>
      </c>
      <c r="D35" s="27">
        <v>14.219118</v>
      </c>
      <c r="E35" s="26">
        <f>D35/15*100</f>
        <v>94.794120000000007</v>
      </c>
      <c r="G35" s="74"/>
      <c r="H35" s="3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1.818E-3</v>
      </c>
      <c r="D36" s="26">
        <v>197.609925</v>
      </c>
      <c r="E36" s="26">
        <f>D36/200*100</f>
        <v>98.804962500000002</v>
      </c>
      <c r="G36" s="48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-1.1E-5</v>
      </c>
      <c r="D37" s="28">
        <v>3.8598270000000001</v>
      </c>
      <c r="E37" s="26">
        <f>D37/4*100</f>
        <v>96.495675000000006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1.2899999999999999E-3</v>
      </c>
      <c r="D38" s="27">
        <v>14.102422000000001</v>
      </c>
      <c r="E38" s="26">
        <f>D38/15*100</f>
        <v>94.016146666666671</v>
      </c>
      <c r="G38" s="48"/>
      <c r="H38" s="3"/>
      <c r="I38" s="34"/>
      <c r="J38" s="28"/>
      <c r="K38" s="26"/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40526</v>
      </c>
      <c r="B40" s="95" t="s">
        <v>128</v>
      </c>
      <c r="C40" s="34">
        <v>1.47E-4</v>
      </c>
      <c r="D40" s="27">
        <v>14.161213</v>
      </c>
      <c r="E40" s="26">
        <f>D40/15*100</f>
        <v>94.408086666666662</v>
      </c>
      <c r="G40" s="74"/>
      <c r="H40" s="3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-1.2773E-2</v>
      </c>
      <c r="D41" s="26">
        <v>195.94684699999999</v>
      </c>
      <c r="E41" s="26">
        <f>D41/200*100</f>
        <v>97.973423499999996</v>
      </c>
      <c r="G41" s="48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-6.5899999999999997E-4</v>
      </c>
      <c r="D42" s="28">
        <v>3.8141479999999999</v>
      </c>
      <c r="E42" s="26">
        <f>D42/4*100</f>
        <v>95.353700000000003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-5.0199999999999995E-4</v>
      </c>
      <c r="D43" s="27">
        <v>14.071914</v>
      </c>
      <c r="E43" s="26">
        <f>D43/15*100</f>
        <v>93.812759999999997</v>
      </c>
      <c r="G43" s="48"/>
      <c r="H43" s="3"/>
      <c r="I43" s="34"/>
      <c r="J43" s="28"/>
      <c r="K43" s="26"/>
    </row>
    <row r="44" spans="1:11" x14ac:dyDescent="0.25"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>
        <v>40526</v>
      </c>
      <c r="B45" s="95" t="s">
        <v>128</v>
      </c>
      <c r="C45" s="34">
        <v>-1.6899999999999999E-4</v>
      </c>
      <c r="D45" s="27">
        <v>13.843512</v>
      </c>
      <c r="E45" s="26">
        <f>D45/15*100</f>
        <v>92.290080000000003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-1.6601999999999999E-2</v>
      </c>
      <c r="D46" s="26">
        <v>193.15140299999999</v>
      </c>
      <c r="E46" s="26">
        <f>D46/200*100</f>
        <v>96.575701499999994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-6.7000000000000002E-4</v>
      </c>
      <c r="D47" s="28">
        <v>3.753298</v>
      </c>
      <c r="E47" s="26">
        <f>D47/4*100</f>
        <v>93.832449999999994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2.4699999999999999E-4</v>
      </c>
      <c r="D48" s="27">
        <v>13.941547</v>
      </c>
      <c r="E48" s="26">
        <f>D48/15*100</f>
        <v>92.943646666666666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35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40539</v>
      </c>
      <c r="B10" s="95" t="s">
        <v>128</v>
      </c>
      <c r="C10" s="34">
        <v>3.1840000000000002E-3</v>
      </c>
      <c r="D10" s="27">
        <v>14.319547</v>
      </c>
      <c r="E10" s="26">
        <f>D10/15*100</f>
        <v>95.463646666666662</v>
      </c>
      <c r="G10" s="124">
        <v>40539</v>
      </c>
      <c r="H10" s="95" t="s">
        <v>128</v>
      </c>
      <c r="I10" s="34">
        <v>-2.5900000000000001E-4</v>
      </c>
      <c r="J10" s="27">
        <v>14.434791000000001</v>
      </c>
      <c r="K10" s="26">
        <f>J10/15*100</f>
        <v>96.231940000000009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-1.5139999999999999E-3</v>
      </c>
      <c r="D11" s="26">
        <v>197.21655899999999</v>
      </c>
      <c r="E11" s="26">
        <f>D11/200*100</f>
        <v>98.608279499999995</v>
      </c>
      <c r="G11" s="48" t="s">
        <v>125</v>
      </c>
      <c r="H11" s="3" t="s">
        <v>99</v>
      </c>
      <c r="I11" s="34">
        <v>-9.5890000000000003E-3</v>
      </c>
      <c r="J11" s="26">
        <v>196.90724399999999</v>
      </c>
      <c r="K11" s="26">
        <f>J11/200*100</f>
        <v>98.453621999999996</v>
      </c>
      <c r="L11" s="9"/>
      <c r="M11" s="9"/>
    </row>
    <row r="12" spans="1:13" x14ac:dyDescent="0.25">
      <c r="A12" s="48"/>
      <c r="B12" s="3" t="s">
        <v>98</v>
      </c>
      <c r="C12" s="34">
        <v>-5.1900000000000004E-4</v>
      </c>
      <c r="D12" s="28">
        <v>3.9132929999999999</v>
      </c>
      <c r="E12" s="26">
        <f>D12/4*100</f>
        <v>97.832324999999997</v>
      </c>
      <c r="G12" s="48"/>
      <c r="H12" s="3" t="s">
        <v>98</v>
      </c>
      <c r="I12" s="34">
        <v>-6.1899999999999998E-4</v>
      </c>
      <c r="J12" s="28">
        <v>3.9119980000000001</v>
      </c>
      <c r="K12" s="26">
        <f>J12/4*100</f>
        <v>97.799949999999995</v>
      </c>
      <c r="L12" s="9"/>
      <c r="M12" s="9"/>
    </row>
    <row r="13" spans="1:13" x14ac:dyDescent="0.25">
      <c r="A13" s="48"/>
      <c r="B13" s="3" t="s">
        <v>121</v>
      </c>
      <c r="C13" s="34">
        <v>2.3749999999999999E-3</v>
      </c>
      <c r="D13" s="27">
        <v>14.376381</v>
      </c>
      <c r="E13" s="26">
        <f>D13/15*100</f>
        <v>95.84254</v>
      </c>
      <c r="G13" s="48"/>
      <c r="H13" s="3" t="s">
        <v>121</v>
      </c>
      <c r="I13" s="34">
        <v>6.0800000000000003E-4</v>
      </c>
      <c r="J13" s="27">
        <v>14.466583</v>
      </c>
      <c r="K13" s="26">
        <f>J13/15*100</f>
        <v>96.443886666666671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40539</v>
      </c>
      <c r="B15" s="95" t="s">
        <v>128</v>
      </c>
      <c r="C15" s="34">
        <v>9.9299999999999996E-4</v>
      </c>
      <c r="D15" s="27">
        <v>14.85214</v>
      </c>
      <c r="E15" s="26">
        <f>D15/15*100</f>
        <v>99.014266666666671</v>
      </c>
      <c r="G15" s="124"/>
      <c r="H15" s="95"/>
      <c r="I15" s="34"/>
      <c r="J15" s="27"/>
      <c r="K15" s="26"/>
      <c r="L15" s="9"/>
      <c r="M15" s="9"/>
    </row>
    <row r="16" spans="1:13" x14ac:dyDescent="0.25">
      <c r="A16" s="48" t="s">
        <v>38</v>
      </c>
      <c r="B16" s="3" t="s">
        <v>99</v>
      </c>
      <c r="C16" s="34">
        <v>3.8430000000000001E-3</v>
      </c>
      <c r="D16" s="26">
        <v>205.620182</v>
      </c>
      <c r="E16" s="26">
        <f>D16/200*100</f>
        <v>102.810091</v>
      </c>
      <c r="G16" s="104"/>
      <c r="H16" s="3"/>
      <c r="I16" s="34"/>
      <c r="J16" s="26"/>
      <c r="K16" s="26"/>
      <c r="L16" s="9"/>
      <c r="M16" s="9"/>
    </row>
    <row r="17" spans="1:13" x14ac:dyDescent="0.25">
      <c r="A17" s="48"/>
      <c r="B17" s="3" t="s">
        <v>98</v>
      </c>
      <c r="C17" s="34">
        <v>2.5000000000000001E-4</v>
      </c>
      <c r="D17" s="28">
        <v>3.899384</v>
      </c>
      <c r="E17" s="26">
        <f>D17/4*100</f>
        <v>97.4846</v>
      </c>
      <c r="G17" s="48"/>
      <c r="H17" s="3"/>
      <c r="I17" s="34"/>
      <c r="J17" s="28"/>
      <c r="K17" s="26"/>
      <c r="L17" s="9"/>
      <c r="M17" s="9"/>
    </row>
    <row r="18" spans="1:13" x14ac:dyDescent="0.25">
      <c r="A18" s="48"/>
      <c r="B18" s="3" t="s">
        <v>121</v>
      </c>
      <c r="C18" s="34">
        <v>-6.5899999999999997E-4</v>
      </c>
      <c r="D18" s="27">
        <v>14.275465000000001</v>
      </c>
      <c r="E18" s="26">
        <f>D18/15*100</f>
        <v>95.169766666666661</v>
      </c>
      <c r="G18" s="48"/>
      <c r="H18" s="3"/>
      <c r="I18" s="34"/>
      <c r="J18" s="27"/>
      <c r="K18" s="26"/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40539</v>
      </c>
      <c r="B20" s="95" t="s">
        <v>128</v>
      </c>
      <c r="C20" s="34">
        <v>3.1999999999999999E-5</v>
      </c>
      <c r="D20" s="27">
        <v>14.59164</v>
      </c>
      <c r="E20" s="26">
        <f>D20/15*100</f>
        <v>97.277599999999993</v>
      </c>
      <c r="G20" s="124"/>
      <c r="H20" s="95"/>
      <c r="I20" s="34"/>
      <c r="J20" s="27"/>
      <c r="K20" s="26"/>
    </row>
    <row r="21" spans="1:13" x14ac:dyDescent="0.25">
      <c r="A21" s="48" t="s">
        <v>39</v>
      </c>
      <c r="B21" s="3" t="s">
        <v>99</v>
      </c>
      <c r="C21" s="34">
        <v>-9.0000000000000002E-6</v>
      </c>
      <c r="D21" s="26">
        <v>203.14882600000001</v>
      </c>
      <c r="E21" s="26">
        <f>D21/200*100</f>
        <v>101.57441300000001</v>
      </c>
      <c r="G21" s="104"/>
      <c r="H21" s="3"/>
      <c r="I21" s="34"/>
      <c r="J21" s="26"/>
      <c r="K21" s="26"/>
    </row>
    <row r="22" spans="1:13" x14ac:dyDescent="0.25">
      <c r="A22" s="48"/>
      <c r="B22" s="3" t="s">
        <v>98</v>
      </c>
      <c r="C22" s="34">
        <v>-2.8299999999999999E-4</v>
      </c>
      <c r="D22" s="28">
        <v>3.7811170000000001</v>
      </c>
      <c r="E22" s="26">
        <f>D22/4*100</f>
        <v>94.527924999999996</v>
      </c>
      <c r="G22" s="48"/>
      <c r="H22" s="3"/>
      <c r="I22" s="34"/>
      <c r="J22" s="28"/>
      <c r="K22" s="26"/>
    </row>
    <row r="23" spans="1:13" x14ac:dyDescent="0.25">
      <c r="A23" s="48"/>
      <c r="B23" s="3" t="s">
        <v>121</v>
      </c>
      <c r="C23" s="34">
        <v>-5.9800000000000001E-4</v>
      </c>
      <c r="D23" s="27">
        <v>14.073916000000001</v>
      </c>
      <c r="E23" s="26">
        <f>D23/15*100</f>
        <v>93.826106666666675</v>
      </c>
      <c r="G23" s="48"/>
      <c r="H23" s="3"/>
      <c r="I23" s="34"/>
      <c r="J23" s="27"/>
      <c r="K23" s="26"/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40539</v>
      </c>
      <c r="B25" s="95" t="s">
        <v>128</v>
      </c>
      <c r="C25" s="34">
        <v>-7.7999999999999999E-5</v>
      </c>
      <c r="D25" s="27">
        <v>13.940499000000001</v>
      </c>
      <c r="E25" s="26">
        <f>D25/15*100</f>
        <v>92.936660000000003</v>
      </c>
      <c r="G25" s="124"/>
      <c r="H25" s="95"/>
      <c r="I25" s="34"/>
      <c r="J25" s="27"/>
      <c r="K25" s="26"/>
      <c r="M25" s="65"/>
    </row>
    <row r="26" spans="1:13" x14ac:dyDescent="0.25">
      <c r="A26" s="48" t="s">
        <v>40</v>
      </c>
      <c r="B26" s="3" t="s">
        <v>99</v>
      </c>
      <c r="C26" s="34">
        <v>8.1139999999999997E-3</v>
      </c>
      <c r="D26" s="26">
        <v>195.343683</v>
      </c>
      <c r="E26" s="26">
        <f>D26/200*100</f>
        <v>97.671841499999999</v>
      </c>
      <c r="G26" s="127"/>
      <c r="H26" s="3"/>
      <c r="I26" s="34"/>
      <c r="J26" s="26"/>
      <c r="K26" s="26"/>
    </row>
    <row r="27" spans="1:13" ht="12.75" customHeight="1" x14ac:dyDescent="0.25">
      <c r="A27" s="48"/>
      <c r="B27" s="3" t="s">
        <v>98</v>
      </c>
      <c r="C27" s="34">
        <v>2.0599999999999999E-4</v>
      </c>
      <c r="D27" s="28">
        <v>3.7870590000000002</v>
      </c>
      <c r="E27" s="26">
        <f>D27/4*100</f>
        <v>94.676475000000011</v>
      </c>
      <c r="G27" s="48"/>
      <c r="H27" s="3"/>
      <c r="I27" s="34"/>
      <c r="J27" s="28"/>
      <c r="K27" s="26"/>
    </row>
    <row r="28" spans="1:13" x14ac:dyDescent="0.25">
      <c r="A28" s="48"/>
      <c r="B28" s="3" t="s">
        <v>121</v>
      </c>
      <c r="C28" s="34">
        <v>-2.7999999999999998E-4</v>
      </c>
      <c r="D28" s="27">
        <v>14.128435</v>
      </c>
      <c r="E28" s="26">
        <f>D28/15*100</f>
        <v>94.189566666666664</v>
      </c>
      <c r="G28" s="48"/>
      <c r="H28" s="3"/>
      <c r="I28" s="34"/>
      <c r="J28" s="27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40539</v>
      </c>
      <c r="B30" s="95" t="s">
        <v>128</v>
      </c>
      <c r="C30" s="34">
        <v>1.103E-3</v>
      </c>
      <c r="D30" s="27">
        <v>13.865769999999999</v>
      </c>
      <c r="E30" s="26">
        <f>D30/15*100</f>
        <v>92.43846666666667</v>
      </c>
      <c r="G30" s="97"/>
      <c r="H30" s="95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1.5009999999999999E-3</v>
      </c>
      <c r="D31" s="26">
        <v>194.34146699999999</v>
      </c>
      <c r="E31" s="26">
        <f>D31/200*100</f>
        <v>97.170733499999997</v>
      </c>
      <c r="G31" s="48"/>
      <c r="H31" s="3"/>
      <c r="I31" s="34"/>
      <c r="J31" s="26"/>
      <c r="K31" s="26"/>
    </row>
    <row r="32" spans="1:13" x14ac:dyDescent="0.25">
      <c r="A32" s="48"/>
      <c r="B32" s="3" t="s">
        <v>98</v>
      </c>
      <c r="C32" s="34">
        <v>5.5800000000000001E-4</v>
      </c>
      <c r="D32" s="28">
        <v>3.8138049999999999</v>
      </c>
      <c r="E32" s="26">
        <f>D32/4*100</f>
        <v>95.345124999999996</v>
      </c>
      <c r="G32" s="48"/>
      <c r="H32" s="3"/>
      <c r="I32" s="34"/>
      <c r="J32" s="28"/>
      <c r="K32" s="26"/>
    </row>
    <row r="33" spans="1:11" x14ac:dyDescent="0.25">
      <c r="A33" s="48"/>
      <c r="B33" s="3" t="s">
        <v>121</v>
      </c>
      <c r="C33" s="34">
        <v>1.9499999999999999E-3</v>
      </c>
      <c r="D33" s="27">
        <v>14.186145</v>
      </c>
      <c r="E33" s="26">
        <f>D33/15*100</f>
        <v>94.574299999999994</v>
      </c>
      <c r="G33" s="48"/>
      <c r="H33" s="3"/>
      <c r="I33" s="34"/>
      <c r="J33" s="27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40539</v>
      </c>
      <c r="B35" s="95" t="s">
        <v>128</v>
      </c>
      <c r="C35" s="34">
        <v>-1.64E-4</v>
      </c>
      <c r="D35" s="27">
        <v>13.945482999999999</v>
      </c>
      <c r="E35" s="26">
        <f>D35/15*100</f>
        <v>92.969886666666667</v>
      </c>
      <c r="G35" s="74"/>
      <c r="H35" s="3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4.0660000000000002E-3</v>
      </c>
      <c r="D36" s="26">
        <v>195.410177</v>
      </c>
      <c r="E36" s="26">
        <f>D36/200*100</f>
        <v>97.705088500000002</v>
      </c>
      <c r="G36" s="48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4.75E-4</v>
      </c>
      <c r="D37" s="28">
        <v>3.8097340000000002</v>
      </c>
      <c r="E37" s="26">
        <f>D37/4*100</f>
        <v>95.243350000000007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7.6800000000000002E-4</v>
      </c>
      <c r="D38" s="27">
        <v>14.145911</v>
      </c>
      <c r="E38" s="26">
        <f>D38/15*100</f>
        <v>94.30607333333333</v>
      </c>
      <c r="G38" s="48"/>
      <c r="H38" s="3"/>
      <c r="I38" s="34"/>
      <c r="J38" s="28"/>
      <c r="K38" s="26"/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40539</v>
      </c>
      <c r="B40" s="95" t="s">
        <v>128</v>
      </c>
      <c r="C40" s="34">
        <v>2.2079999999999999E-3</v>
      </c>
      <c r="D40" s="27">
        <v>14.419612000000001</v>
      </c>
      <c r="E40" s="26">
        <f>D40/15*100</f>
        <v>96.130746666666667</v>
      </c>
      <c r="G40" s="74"/>
      <c r="H40" s="3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-4.2719999999999998E-3</v>
      </c>
      <c r="D41" s="26">
        <v>198.697169</v>
      </c>
      <c r="E41" s="26">
        <f>D41/200*100</f>
        <v>99.348584500000001</v>
      </c>
      <c r="G41" s="48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7.3700000000000002E-4</v>
      </c>
      <c r="D42" s="28">
        <v>3.9283899999999998</v>
      </c>
      <c r="E42" s="26">
        <f>D42/4*100</f>
        <v>98.20975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2.4239999999999999E-3</v>
      </c>
      <c r="D43" s="27">
        <v>14.782080000000001</v>
      </c>
      <c r="E43" s="26">
        <f>D43/15*100</f>
        <v>98.547200000000004</v>
      </c>
      <c r="G43" s="48"/>
      <c r="H43" s="3"/>
      <c r="I43" s="34"/>
      <c r="J43" s="28"/>
      <c r="K43" s="26"/>
    </row>
    <row r="44" spans="1:11" x14ac:dyDescent="0.25">
      <c r="A44" s="74"/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>
        <v>40539</v>
      </c>
      <c r="B45" s="95" t="s">
        <v>128</v>
      </c>
      <c r="C45" s="34">
        <v>-1.011E-3</v>
      </c>
      <c r="D45" s="27">
        <v>14.415311000000001</v>
      </c>
      <c r="E45" s="26">
        <f>D45/15*100</f>
        <v>96.102073333333337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-1.2725E-2</v>
      </c>
      <c r="D46" s="26">
        <v>195.98208199999999</v>
      </c>
      <c r="E46" s="26">
        <f>D46/200*100</f>
        <v>97.991040999999996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4.3000000000000002E-5</v>
      </c>
      <c r="D47" s="28">
        <v>3.8938820000000001</v>
      </c>
      <c r="E47" s="26">
        <f>D47/4*100</f>
        <v>97.347049999999996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-2.7900000000000001E-4</v>
      </c>
      <c r="D48" s="27">
        <v>14.666786999999999</v>
      </c>
      <c r="E48" s="26">
        <f>D48/15*100</f>
        <v>97.778579999999991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35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 t="s">
        <v>0</v>
      </c>
      <c r="B10" s="95" t="s">
        <v>128</v>
      </c>
      <c r="C10" s="34">
        <v>-7.5000000000000002E-4</v>
      </c>
      <c r="D10" s="27">
        <v>14.782449</v>
      </c>
      <c r="E10" s="26">
        <f>D10/15*100</f>
        <v>98.549659999999989</v>
      </c>
      <c r="G10" s="124" t="s">
        <v>0</v>
      </c>
      <c r="H10" s="95" t="s">
        <v>128</v>
      </c>
      <c r="I10" s="34">
        <v>1.15E-4</v>
      </c>
      <c r="J10" s="27">
        <v>15.19361</v>
      </c>
      <c r="K10" s="26">
        <f>J10/15*100</f>
        <v>101.29073333333334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-6.4339999999999996E-3</v>
      </c>
      <c r="D11" s="26">
        <v>203.523507</v>
      </c>
      <c r="E11" s="26">
        <f>D11/200*100</f>
        <v>101.76175350000001</v>
      </c>
      <c r="G11" s="48" t="s">
        <v>125</v>
      </c>
      <c r="H11" s="3" t="s">
        <v>99</v>
      </c>
      <c r="I11" s="34">
        <v>6.5620000000000001E-3</v>
      </c>
      <c r="J11" s="26">
        <v>209.22957500000001</v>
      </c>
      <c r="K11" s="26">
        <f>J11/200*100</f>
        <v>104.61478749999999</v>
      </c>
      <c r="L11" s="9"/>
      <c r="M11" s="9"/>
    </row>
    <row r="12" spans="1:13" x14ac:dyDescent="0.25">
      <c r="A12" s="48"/>
      <c r="B12" s="3" t="s">
        <v>98</v>
      </c>
      <c r="C12" s="34">
        <v>-1.92E-4</v>
      </c>
      <c r="D12" s="28">
        <v>3.9894850000000002</v>
      </c>
      <c r="E12" s="26">
        <f>D12/4*100</f>
        <v>99.737125000000006</v>
      </c>
      <c r="G12" s="48"/>
      <c r="H12" s="3" t="s">
        <v>98</v>
      </c>
      <c r="I12" s="34">
        <v>-9.8999999999999999E-4</v>
      </c>
      <c r="J12" s="28">
        <v>4.0701299999999998</v>
      </c>
      <c r="K12" s="26">
        <f>J12/4*100</f>
        <v>101.75324999999999</v>
      </c>
      <c r="L12" s="9"/>
      <c r="M12" s="9"/>
    </row>
    <row r="13" spans="1:13" x14ac:dyDescent="0.25">
      <c r="A13" s="48"/>
      <c r="B13" s="3" t="s">
        <v>121</v>
      </c>
      <c r="C13" s="34">
        <v>2.065E-3</v>
      </c>
      <c r="D13" s="27">
        <v>15.015269</v>
      </c>
      <c r="E13" s="26">
        <f>D13/15*100</f>
        <v>100.10179333333333</v>
      </c>
      <c r="G13" s="48"/>
      <c r="H13" s="3" t="s">
        <v>121</v>
      </c>
      <c r="I13" s="34">
        <v>-3.4E-5</v>
      </c>
      <c r="J13" s="27">
        <v>15.113642</v>
      </c>
      <c r="K13" s="26">
        <f>J13/15*100</f>
        <v>100.75761333333332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 t="s">
        <v>0</v>
      </c>
      <c r="B15" s="95" t="s">
        <v>128</v>
      </c>
      <c r="C15" s="34">
        <v>-3.189E-3</v>
      </c>
      <c r="D15" s="27">
        <v>15.497723000000001</v>
      </c>
      <c r="E15" s="26">
        <f>D15/15*100</f>
        <v>103.31815333333334</v>
      </c>
      <c r="G15" s="124" t="s">
        <v>0</v>
      </c>
      <c r="H15" s="95" t="s">
        <v>128</v>
      </c>
      <c r="I15" s="34">
        <v>-7.1599999999999995E-4</v>
      </c>
      <c r="J15" s="27">
        <v>15.011722000000001</v>
      </c>
      <c r="K15" s="26">
        <f>J15/15*100</f>
        <v>100.07814666666668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-6.7999999999999996E-3</v>
      </c>
      <c r="D16" s="26">
        <v>214.588571</v>
      </c>
      <c r="E16" s="26">
        <f>D16/200*100</f>
        <v>107.2942855</v>
      </c>
      <c r="G16" s="127" t="s">
        <v>146</v>
      </c>
      <c r="H16" s="3" t="s">
        <v>99</v>
      </c>
      <c r="I16" s="34">
        <v>5.0439999999999999E-3</v>
      </c>
      <c r="J16" s="26">
        <v>207.47936200000001</v>
      </c>
      <c r="K16" s="26">
        <f>J16/200*100</f>
        <v>103.73968099999999</v>
      </c>
      <c r="L16" s="9"/>
      <c r="M16" s="9"/>
    </row>
    <row r="17" spans="1:13" x14ac:dyDescent="0.25">
      <c r="A17" s="48"/>
      <c r="B17" s="3" t="s">
        <v>98</v>
      </c>
      <c r="C17" s="34">
        <v>-6.8599999999999998E-4</v>
      </c>
      <c r="D17" s="28">
        <v>4.1171720000000001</v>
      </c>
      <c r="E17" s="26">
        <f>D17/4*100</f>
        <v>102.9293</v>
      </c>
      <c r="G17" s="48"/>
      <c r="H17" s="3" t="s">
        <v>98</v>
      </c>
      <c r="I17" s="34">
        <v>-1.493E-3</v>
      </c>
      <c r="J17" s="28">
        <v>4.0990929999999999</v>
      </c>
      <c r="K17" s="26">
        <f>J17/4*100</f>
        <v>102.47732499999999</v>
      </c>
      <c r="L17" s="9"/>
      <c r="M17" s="9"/>
    </row>
    <row r="18" spans="1:13" x14ac:dyDescent="0.25">
      <c r="A18" s="48"/>
      <c r="B18" s="3" t="s">
        <v>121</v>
      </c>
      <c r="C18" s="34">
        <v>2.61E-4</v>
      </c>
      <c r="D18" s="27">
        <v>15.491007</v>
      </c>
      <c r="E18" s="26">
        <f>D18/15*100</f>
        <v>103.27337999999999</v>
      </c>
      <c r="G18" s="48"/>
      <c r="H18" s="3" t="s">
        <v>121</v>
      </c>
      <c r="I18" s="34">
        <v>-2.2100000000000001E-4</v>
      </c>
      <c r="J18" s="27">
        <v>14.840674999999999</v>
      </c>
      <c r="K18" s="26">
        <f>J18/15*100</f>
        <v>98.93783333333333</v>
      </c>
      <c r="L18" s="9"/>
      <c r="M18" s="9"/>
    </row>
    <row r="19" spans="1:13" x14ac:dyDescent="0.25">
      <c r="A19" s="74"/>
      <c r="B19" s="3"/>
      <c r="C19" s="34"/>
      <c r="D19" s="28"/>
      <c r="E19" s="26"/>
      <c r="G19" s="74"/>
      <c r="H19" s="3"/>
      <c r="I19" s="34"/>
      <c r="J19" s="28"/>
      <c r="K19" s="26"/>
      <c r="L19" s="9"/>
      <c r="M19" s="9"/>
    </row>
    <row r="20" spans="1:13" x14ac:dyDescent="0.25">
      <c r="A20" s="124" t="s">
        <v>0</v>
      </c>
      <c r="B20" s="95" t="s">
        <v>128</v>
      </c>
      <c r="C20" s="34">
        <v>-1.8630000000000001E-3</v>
      </c>
      <c r="D20" s="27">
        <v>14.671737</v>
      </c>
      <c r="E20" s="26">
        <f>D20/15*100</f>
        <v>97.811579999999992</v>
      </c>
      <c r="G20" s="124" t="s">
        <v>0</v>
      </c>
      <c r="H20" s="95" t="s">
        <v>128</v>
      </c>
      <c r="I20" s="34">
        <v>5.1999999999999997E-5</v>
      </c>
      <c r="J20" s="27">
        <v>14.68961</v>
      </c>
      <c r="K20" s="26">
        <f>J20/15*100</f>
        <v>97.930733333333336</v>
      </c>
    </row>
    <row r="21" spans="1:13" x14ac:dyDescent="0.25">
      <c r="A21" s="48" t="s">
        <v>39</v>
      </c>
      <c r="B21" s="3" t="s">
        <v>99</v>
      </c>
      <c r="C21" s="34">
        <v>-4.4299999999999999E-3</v>
      </c>
      <c r="D21" s="26">
        <v>203.983405</v>
      </c>
      <c r="E21" s="26">
        <f>D21/200*100</f>
        <v>101.9917025</v>
      </c>
      <c r="G21" s="127" t="s">
        <v>147</v>
      </c>
      <c r="H21" s="3" t="s">
        <v>99</v>
      </c>
      <c r="I21" s="34">
        <v>2.4199999999999998E-3</v>
      </c>
      <c r="J21" s="26">
        <v>205.03008</v>
      </c>
      <c r="K21" s="26">
        <f>J21/200*100</f>
        <v>102.51504</v>
      </c>
    </row>
    <row r="22" spans="1:13" x14ac:dyDescent="0.25">
      <c r="A22" s="48"/>
      <c r="B22" s="3" t="s">
        <v>98</v>
      </c>
      <c r="C22" s="34">
        <v>1.9799999999999999E-4</v>
      </c>
      <c r="D22" s="28">
        <v>3.9720810000000002</v>
      </c>
      <c r="E22" s="26">
        <f>D22/4*100</f>
        <v>99.302025</v>
      </c>
      <c r="G22" s="48"/>
      <c r="H22" s="3" t="s">
        <v>98</v>
      </c>
      <c r="I22" s="34">
        <v>-9.5600000000000004E-4</v>
      </c>
      <c r="J22" s="28">
        <v>4.061922</v>
      </c>
      <c r="K22" s="26">
        <f>J22/4*100</f>
        <v>101.54805</v>
      </c>
    </row>
    <row r="23" spans="1:13" x14ac:dyDescent="0.25">
      <c r="A23" s="48"/>
      <c r="B23" s="3" t="s">
        <v>121</v>
      </c>
      <c r="C23" s="34">
        <v>2.032E-3</v>
      </c>
      <c r="D23" s="27">
        <v>15.098801</v>
      </c>
      <c r="E23" s="26">
        <f>D23/15*100</f>
        <v>100.65867333333334</v>
      </c>
      <c r="G23" s="48"/>
      <c r="H23" s="3" t="s">
        <v>121</v>
      </c>
      <c r="I23" s="34">
        <v>-3.5399999999999999E-4</v>
      </c>
      <c r="J23" s="27">
        <v>15.047017</v>
      </c>
      <c r="K23" s="26">
        <f>J23/15*100</f>
        <v>100.31344666666666</v>
      </c>
    </row>
    <row r="24" spans="1:13" x14ac:dyDescent="0.25">
      <c r="A24" s="74"/>
      <c r="B24" s="3"/>
      <c r="C24" s="34"/>
      <c r="D24" s="27"/>
      <c r="E24" s="26"/>
      <c r="G24" s="74"/>
      <c r="H24" s="3"/>
      <c r="I24" s="34"/>
      <c r="J24" s="27"/>
      <c r="K24" s="26"/>
    </row>
    <row r="25" spans="1:13" x14ac:dyDescent="0.25">
      <c r="A25" s="124" t="s">
        <v>0</v>
      </c>
      <c r="B25" s="95" t="s">
        <v>128</v>
      </c>
      <c r="C25" s="34">
        <v>-3.3029999999999999E-3</v>
      </c>
      <c r="D25" s="27">
        <v>13.938594999999999</v>
      </c>
      <c r="E25" s="26">
        <f>D25/15*100</f>
        <v>92.923966666666658</v>
      </c>
      <c r="G25" s="124" t="s">
        <v>0</v>
      </c>
      <c r="H25" s="95" t="s">
        <v>128</v>
      </c>
      <c r="I25" s="34">
        <v>-4.1100000000000002E-4</v>
      </c>
      <c r="J25" s="27">
        <v>14.328507</v>
      </c>
      <c r="K25" s="26">
        <f>J25/15*100</f>
        <v>95.523380000000003</v>
      </c>
      <c r="M25" s="65"/>
    </row>
    <row r="26" spans="1:13" x14ac:dyDescent="0.25">
      <c r="A26" s="48" t="s">
        <v>40</v>
      </c>
      <c r="B26" s="3" t="s">
        <v>99</v>
      </c>
      <c r="C26" s="34">
        <v>-5.4549999999999998E-3</v>
      </c>
      <c r="D26" s="26">
        <v>192.39257799999999</v>
      </c>
      <c r="E26" s="26">
        <f>D26/200*100</f>
        <v>96.196288999999993</v>
      </c>
      <c r="G26" s="127" t="s">
        <v>483</v>
      </c>
      <c r="H26" s="3" t="s">
        <v>99</v>
      </c>
      <c r="I26" s="34">
        <v>-3.6319999999999998E-3</v>
      </c>
      <c r="J26" s="26">
        <v>200.763034</v>
      </c>
      <c r="K26" s="26">
        <f>J26/200*100</f>
        <v>100.381517</v>
      </c>
    </row>
    <row r="27" spans="1:13" ht="12.75" customHeight="1" x14ac:dyDescent="0.25">
      <c r="A27" s="48"/>
      <c r="B27" s="3" t="s">
        <v>98</v>
      </c>
      <c r="C27" s="34">
        <v>-4.2000000000000002E-4</v>
      </c>
      <c r="D27" s="28">
        <v>3.9222290000000002</v>
      </c>
      <c r="E27" s="26">
        <f>D27/4*100</f>
        <v>98.05572500000001</v>
      </c>
      <c r="G27" s="48"/>
      <c r="H27" s="3" t="s">
        <v>98</v>
      </c>
      <c r="I27" s="34">
        <v>-1.5740000000000001E-3</v>
      </c>
      <c r="J27" s="28">
        <v>4.0442520000000002</v>
      </c>
      <c r="K27" s="26">
        <f>J27/4*100</f>
        <v>101.1063</v>
      </c>
    </row>
    <row r="28" spans="1:13" x14ac:dyDescent="0.25">
      <c r="A28" s="48"/>
      <c r="B28" s="3" t="s">
        <v>121</v>
      </c>
      <c r="C28" s="34">
        <v>-4.2000000000000002E-4</v>
      </c>
      <c r="D28" s="27">
        <v>14.789144</v>
      </c>
      <c r="E28" s="26">
        <f>D28/15*100</f>
        <v>98.59429333333334</v>
      </c>
      <c r="G28" s="48"/>
      <c r="H28" s="3" t="s">
        <v>121</v>
      </c>
      <c r="I28" s="34">
        <v>1.4E-5</v>
      </c>
      <c r="J28" s="27">
        <v>15.041416999999999</v>
      </c>
      <c r="K28" s="26">
        <f>J28/15*100</f>
        <v>100.27611333333333</v>
      </c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 t="s">
        <v>0</v>
      </c>
      <c r="B30" s="95" t="s">
        <v>128</v>
      </c>
      <c r="C30" s="34">
        <v>-4.2560000000000002E-3</v>
      </c>
      <c r="D30" s="27">
        <v>14.208531000000001</v>
      </c>
      <c r="E30" s="26">
        <f>D30/15*100</f>
        <v>94.72354</v>
      </c>
      <c r="G30" s="124" t="s">
        <v>0</v>
      </c>
      <c r="H30" s="95" t="s">
        <v>128</v>
      </c>
      <c r="I30" s="34">
        <v>1.2780000000000001E-3</v>
      </c>
      <c r="J30" s="27">
        <v>14.091557</v>
      </c>
      <c r="K30" s="26">
        <f>J30/15*100</f>
        <v>93.943713333333335</v>
      </c>
    </row>
    <row r="31" spans="1:13" x14ac:dyDescent="0.25">
      <c r="A31" s="48" t="s">
        <v>41</v>
      </c>
      <c r="B31" s="3" t="s">
        <v>99</v>
      </c>
      <c r="C31" s="34">
        <v>-7.8209999999999998E-3</v>
      </c>
      <c r="D31" s="26">
        <v>195.78162900000001</v>
      </c>
      <c r="E31" s="26">
        <f>D31/200*100</f>
        <v>97.890814500000005</v>
      </c>
      <c r="G31" s="127" t="s">
        <v>484</v>
      </c>
      <c r="H31" s="3" t="s">
        <v>99</v>
      </c>
      <c r="I31" s="34">
        <v>1.258E-3</v>
      </c>
      <c r="J31" s="26">
        <v>196.886573</v>
      </c>
      <c r="K31" s="26">
        <f>J31/200*100</f>
        <v>98.443286499999999</v>
      </c>
    </row>
    <row r="32" spans="1:13" x14ac:dyDescent="0.25">
      <c r="A32" s="48"/>
      <c r="B32" s="3" t="s">
        <v>98</v>
      </c>
      <c r="C32" s="34">
        <v>-1.536E-3</v>
      </c>
      <c r="D32" s="28">
        <v>3.88531</v>
      </c>
      <c r="E32" s="26">
        <f>D32/4*100</f>
        <v>97.132750000000001</v>
      </c>
      <c r="G32" s="48"/>
      <c r="H32" s="3" t="s">
        <v>98</v>
      </c>
      <c r="I32" s="34">
        <v>-7.1400000000000001E-4</v>
      </c>
      <c r="J32" s="28">
        <v>3.9174669999999998</v>
      </c>
      <c r="K32" s="26">
        <f>J32/4*100</f>
        <v>97.936674999999994</v>
      </c>
    </row>
    <row r="33" spans="1:11" x14ac:dyDescent="0.25">
      <c r="A33" s="48"/>
      <c r="B33" s="3" t="s">
        <v>121</v>
      </c>
      <c r="C33" s="34">
        <v>-4.3800000000000002E-4</v>
      </c>
      <c r="D33" s="27">
        <v>14.679876999999999</v>
      </c>
      <c r="E33" s="26">
        <f>D33/15*100</f>
        <v>97.86584666666667</v>
      </c>
      <c r="G33" s="48"/>
      <c r="H33" s="3" t="s">
        <v>121</v>
      </c>
      <c r="I33" s="34">
        <v>-3.8900000000000002E-4</v>
      </c>
      <c r="J33" s="27">
        <v>14.606579</v>
      </c>
      <c r="K33" s="26">
        <f>J33/15*100</f>
        <v>97.377193333333338</v>
      </c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 t="s">
        <v>0</v>
      </c>
      <c r="B35" s="95" t="s">
        <v>128</v>
      </c>
      <c r="C35" s="34">
        <v>-3.601E-3</v>
      </c>
      <c r="D35" s="27">
        <v>14.018230000000001</v>
      </c>
      <c r="E35" s="26">
        <f>D35/15*100</f>
        <v>93.454866666666675</v>
      </c>
      <c r="G35" s="124" t="s">
        <v>0</v>
      </c>
      <c r="H35" s="95" t="s">
        <v>128</v>
      </c>
      <c r="I35" s="34">
        <v>-8.4400000000000002E-4</v>
      </c>
      <c r="J35" s="27">
        <v>15.117065999999999</v>
      </c>
      <c r="K35" s="26">
        <f>J35/15*100</f>
        <v>100.78044</v>
      </c>
    </row>
    <row r="36" spans="1:11" x14ac:dyDescent="0.25">
      <c r="A36" s="48" t="s">
        <v>42</v>
      </c>
      <c r="B36" s="3" t="s">
        <v>99</v>
      </c>
      <c r="C36" s="34">
        <v>-8.5869999999999991E-3</v>
      </c>
      <c r="D36" s="26">
        <v>192.53117499999999</v>
      </c>
      <c r="E36" s="26">
        <f>D36/200*100</f>
        <v>96.265587499999995</v>
      </c>
      <c r="G36" s="127" t="s">
        <v>485</v>
      </c>
      <c r="H36" s="3" t="s">
        <v>99</v>
      </c>
      <c r="I36" s="34">
        <v>-1.0926E-2</v>
      </c>
      <c r="J36" s="26">
        <v>211.266527</v>
      </c>
      <c r="K36" s="26">
        <f>J36/200*100</f>
        <v>105.6332635</v>
      </c>
    </row>
    <row r="37" spans="1:11" x14ac:dyDescent="0.25">
      <c r="A37" s="48"/>
      <c r="B37" s="3" t="s">
        <v>98</v>
      </c>
      <c r="C37" s="34">
        <v>-2.0000000000000002E-5</v>
      </c>
      <c r="D37" s="28">
        <v>3.8729450000000001</v>
      </c>
      <c r="E37" s="26">
        <f>D37/4*100</f>
        <v>96.823625000000007</v>
      </c>
      <c r="G37" s="48"/>
      <c r="H37" s="3" t="s">
        <v>98</v>
      </c>
      <c r="I37" s="34">
        <v>-1.0039999999999999E-3</v>
      </c>
      <c r="J37" s="28">
        <v>4.2488299999999999</v>
      </c>
      <c r="K37" s="26">
        <f>J37/4*100</f>
        <v>106.22075</v>
      </c>
    </row>
    <row r="38" spans="1:11" x14ac:dyDescent="0.25">
      <c r="A38" s="48"/>
      <c r="B38" s="3" t="s">
        <v>121</v>
      </c>
      <c r="C38" s="34">
        <v>-6.11E-4</v>
      </c>
      <c r="D38" s="27">
        <v>14.462149</v>
      </c>
      <c r="E38" s="26">
        <f>D38/15*100</f>
        <v>96.414326666666668</v>
      </c>
      <c r="G38" s="48"/>
      <c r="H38" s="3" t="s">
        <v>121</v>
      </c>
      <c r="I38" s="34">
        <v>4.75E-4</v>
      </c>
      <c r="J38" s="27">
        <v>15.739775</v>
      </c>
      <c r="K38" s="26">
        <f>J38/15*100</f>
        <v>104.93183333333333</v>
      </c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 t="s">
        <v>0</v>
      </c>
      <c r="B40" s="95" t="s">
        <v>128</v>
      </c>
      <c r="C40" s="34">
        <v>1.7099999999999999E-3</v>
      </c>
      <c r="D40" s="27">
        <v>14.026282999999999</v>
      </c>
      <c r="E40" s="26">
        <f>D40/15*100</f>
        <v>93.508553333333339</v>
      </c>
      <c r="G40" s="74"/>
      <c r="H40" s="3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-3.7369999999999999E-3</v>
      </c>
      <c r="D41" s="26">
        <v>197.42930200000001</v>
      </c>
      <c r="E41" s="26">
        <f>D41/200*100</f>
        <v>98.714651000000003</v>
      </c>
      <c r="G41" s="48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-1.4729999999999999E-3</v>
      </c>
      <c r="D42" s="28">
        <v>3.8631199999999999</v>
      </c>
      <c r="E42" s="26">
        <f>D42/4*100</f>
        <v>96.578000000000003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1.5820000000000001E-3</v>
      </c>
      <c r="D43" s="27">
        <v>14.824854999999999</v>
      </c>
      <c r="E43" s="26">
        <f>D43/15*100</f>
        <v>98.832366666666658</v>
      </c>
      <c r="G43" s="48"/>
      <c r="H43" s="3"/>
      <c r="I43" s="34"/>
      <c r="J43" s="28"/>
      <c r="K43" s="26"/>
    </row>
    <row r="44" spans="1:11" x14ac:dyDescent="0.25">
      <c r="A44" s="74"/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 t="s">
        <v>0</v>
      </c>
      <c r="B45" s="95" t="s">
        <v>128</v>
      </c>
      <c r="C45" s="34">
        <v>1.091E-3</v>
      </c>
      <c r="D45" s="27">
        <v>14.696797999999999</v>
      </c>
      <c r="E45" s="26">
        <f>D45/15*100</f>
        <v>97.978653333333327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6.7799999999999996E-3</v>
      </c>
      <c r="D46" s="26">
        <v>202.54311899999999</v>
      </c>
      <c r="E46" s="26">
        <f>D46/200*100</f>
        <v>101.2715595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-5.6099999999999998E-4</v>
      </c>
      <c r="D47" s="28">
        <v>3.9570319999999999</v>
      </c>
      <c r="E47" s="26">
        <f>D47/4*100</f>
        <v>98.925799999999995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2.408E-3</v>
      </c>
      <c r="D48" s="27">
        <v>15.127053999999999</v>
      </c>
      <c r="E48" s="26">
        <f>D48/15*100</f>
        <v>100.84702666666668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35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A2" sqref="A2"/>
    </sheetView>
  </sheetViews>
  <sheetFormatPr defaultRowHeight="12.5" x14ac:dyDescent="0.25"/>
  <cols>
    <col min="1" max="1" width="10" customWidth="1"/>
    <col min="2" max="2" width="10.1796875" bestFit="1" customWidth="1"/>
    <col min="3" max="3" width="12" customWidth="1"/>
    <col min="5" max="5" width="13.81640625" customWidth="1"/>
    <col min="13" max="13" width="21.1796875" customWidth="1"/>
    <col min="14" max="14" width="17" customWidth="1"/>
  </cols>
  <sheetData>
    <row r="1" spans="1:17" ht="15.5" x14ac:dyDescent="0.35">
      <c r="A1" s="2" t="s">
        <v>566</v>
      </c>
      <c r="B1" s="2"/>
    </row>
    <row r="2" spans="1:17" ht="15.5" x14ac:dyDescent="0.35">
      <c r="A2" s="2"/>
      <c r="B2" s="2" t="s">
        <v>137</v>
      </c>
      <c r="M2" s="65"/>
    </row>
    <row r="3" spans="1:17" ht="15.5" x14ac:dyDescent="0.35">
      <c r="A3" s="2"/>
      <c r="B3" s="2" t="s">
        <v>559</v>
      </c>
    </row>
    <row r="4" spans="1:17" ht="15.5" x14ac:dyDescent="0.35">
      <c r="A4" s="2"/>
      <c r="B4" s="2"/>
    </row>
    <row r="5" spans="1:17" x14ac:dyDescent="0.25">
      <c r="F5" s="3" t="s">
        <v>0</v>
      </c>
      <c r="Q5" s="5"/>
    </row>
    <row r="6" spans="1:17" x14ac:dyDescent="0.25">
      <c r="A6" s="49" t="s">
        <v>0</v>
      </c>
      <c r="B6" s="50" t="s">
        <v>47</v>
      </c>
      <c r="C6" s="50" t="s">
        <v>48</v>
      </c>
      <c r="D6" s="49"/>
      <c r="E6" s="50" t="s">
        <v>49</v>
      </c>
      <c r="F6" s="50" t="s">
        <v>50</v>
      </c>
      <c r="G6" s="49" t="s">
        <v>0</v>
      </c>
      <c r="H6" s="49" t="s">
        <v>0</v>
      </c>
      <c r="I6" s="49" t="s">
        <v>0</v>
      </c>
      <c r="J6" s="49"/>
      <c r="K6" s="49"/>
      <c r="L6" s="49"/>
    </row>
    <row r="7" spans="1:17" ht="14.5" x14ac:dyDescent="0.25">
      <c r="A7" s="52" t="s">
        <v>2</v>
      </c>
      <c r="B7" s="52" t="s">
        <v>51</v>
      </c>
      <c r="C7" s="52" t="s">
        <v>52</v>
      </c>
      <c r="D7" s="51" t="s">
        <v>1</v>
      </c>
      <c r="E7" s="52" t="s">
        <v>12</v>
      </c>
      <c r="F7" s="52" t="s">
        <v>12</v>
      </c>
      <c r="G7" s="52" t="s">
        <v>102</v>
      </c>
      <c r="H7" s="52" t="s">
        <v>16</v>
      </c>
      <c r="I7" s="51" t="s">
        <v>53</v>
      </c>
      <c r="J7" s="53"/>
      <c r="K7" s="53"/>
      <c r="L7" s="53"/>
    </row>
    <row r="8" spans="1:17" x14ac:dyDescent="0.25">
      <c r="A8" s="53"/>
      <c r="B8" s="54"/>
      <c r="C8" s="54"/>
      <c r="D8" s="53"/>
      <c r="E8" s="54"/>
      <c r="F8" s="54"/>
      <c r="G8" s="54"/>
      <c r="H8" s="54"/>
      <c r="I8" s="53"/>
      <c r="J8" s="53"/>
      <c r="K8" s="53"/>
      <c r="L8" s="53"/>
    </row>
    <row r="9" spans="1:17" ht="14.5" x14ac:dyDescent="0.25">
      <c r="A9" s="82">
        <v>40475</v>
      </c>
      <c r="B9" s="82">
        <v>40476</v>
      </c>
      <c r="C9" s="3" t="s">
        <v>139</v>
      </c>
      <c r="D9" s="3" t="s">
        <v>128</v>
      </c>
      <c r="E9" s="3" t="s">
        <v>129</v>
      </c>
      <c r="F9" s="27">
        <v>22.300585999999999</v>
      </c>
      <c r="G9" s="26">
        <v>97</v>
      </c>
      <c r="H9" s="3" t="s">
        <v>21</v>
      </c>
      <c r="I9" s="37" t="s">
        <v>120</v>
      </c>
      <c r="J9" s="37"/>
      <c r="K9" s="37"/>
      <c r="L9" s="37"/>
      <c r="Q9" s="12"/>
    </row>
    <row r="10" spans="1:17" ht="14.5" x14ac:dyDescent="0.25">
      <c r="A10" s="82">
        <v>40475</v>
      </c>
      <c r="B10" s="82">
        <v>40476</v>
      </c>
      <c r="C10" s="3" t="s">
        <v>140</v>
      </c>
      <c r="D10" s="3" t="s">
        <v>99</v>
      </c>
      <c r="E10" s="3" t="s">
        <v>101</v>
      </c>
      <c r="F10" s="26">
        <v>203.944785</v>
      </c>
      <c r="G10" s="26">
        <v>100</v>
      </c>
      <c r="H10" s="3" t="s">
        <v>21</v>
      </c>
      <c r="I10" s="37" t="s">
        <v>120</v>
      </c>
      <c r="J10" s="37"/>
      <c r="K10" s="37"/>
      <c r="L10" s="37"/>
    </row>
    <row r="11" spans="1:17" ht="14.5" x14ac:dyDescent="0.25">
      <c r="A11" s="82">
        <v>40475</v>
      </c>
      <c r="B11" s="82">
        <v>40476</v>
      </c>
      <c r="C11" s="3" t="s">
        <v>141</v>
      </c>
      <c r="D11" s="3" t="s">
        <v>98</v>
      </c>
      <c r="E11" s="3" t="s">
        <v>148</v>
      </c>
      <c r="F11" s="28">
        <v>3.8897080000000002</v>
      </c>
      <c r="G11" s="26">
        <v>99</v>
      </c>
      <c r="H11" s="3" t="s">
        <v>21</v>
      </c>
      <c r="I11" s="37" t="s">
        <v>120</v>
      </c>
      <c r="J11" s="37"/>
      <c r="K11" s="37"/>
      <c r="L11" s="37"/>
    </row>
    <row r="12" spans="1:17" ht="14.5" x14ac:dyDescent="0.25">
      <c r="A12" s="82">
        <v>40475</v>
      </c>
      <c r="B12" s="82">
        <v>40476</v>
      </c>
      <c r="C12" s="3" t="s">
        <v>141</v>
      </c>
      <c r="D12" s="3" t="s">
        <v>121</v>
      </c>
      <c r="E12" s="3" t="s">
        <v>149</v>
      </c>
      <c r="F12" s="27">
        <v>11.736700000000001</v>
      </c>
      <c r="G12" s="26">
        <v>97</v>
      </c>
      <c r="H12" s="3" t="s">
        <v>21</v>
      </c>
      <c r="I12" s="37" t="s">
        <v>120</v>
      </c>
      <c r="J12" s="37"/>
      <c r="K12" s="37"/>
      <c r="L12" s="37"/>
      <c r="Q12" s="12"/>
    </row>
    <row r="13" spans="1:17" x14ac:dyDescent="0.25">
      <c r="A13" s="82"/>
      <c r="B13" s="82"/>
      <c r="C13" s="3"/>
      <c r="D13" s="3"/>
      <c r="E13" s="3"/>
      <c r="F13" s="27"/>
      <c r="G13" s="26"/>
      <c r="H13" s="3"/>
      <c r="I13" s="37"/>
      <c r="J13" s="37"/>
      <c r="K13" s="37"/>
      <c r="L13" s="37"/>
    </row>
    <row r="14" spans="1:17" ht="14.5" x14ac:dyDescent="0.25">
      <c r="A14" s="82">
        <v>40483</v>
      </c>
      <c r="B14" s="82">
        <v>40485</v>
      </c>
      <c r="C14" s="3" t="s">
        <v>139</v>
      </c>
      <c r="D14" s="95" t="s">
        <v>128</v>
      </c>
      <c r="E14" s="3" t="s">
        <v>129</v>
      </c>
      <c r="F14" s="27">
        <v>22.156383999999999</v>
      </c>
      <c r="G14" s="26">
        <v>99</v>
      </c>
      <c r="H14" s="3" t="s">
        <v>21</v>
      </c>
      <c r="I14" s="37" t="s">
        <v>120</v>
      </c>
      <c r="J14" s="37"/>
      <c r="K14" s="37"/>
      <c r="L14" s="37"/>
      <c r="N14" s="12"/>
    </row>
    <row r="15" spans="1:17" ht="14.5" x14ac:dyDescent="0.25">
      <c r="A15" s="82">
        <v>40483</v>
      </c>
      <c r="B15" s="82">
        <v>40485</v>
      </c>
      <c r="C15" s="3" t="s">
        <v>140</v>
      </c>
      <c r="D15" s="3" t="s">
        <v>99</v>
      </c>
      <c r="E15" s="3" t="s">
        <v>101</v>
      </c>
      <c r="F15" s="26">
        <v>202.26682</v>
      </c>
      <c r="G15" s="26">
        <v>100</v>
      </c>
      <c r="H15" s="3" t="s">
        <v>21</v>
      </c>
      <c r="I15" s="37" t="s">
        <v>120</v>
      </c>
      <c r="J15" s="37"/>
      <c r="K15" s="37"/>
      <c r="L15" s="37"/>
    </row>
    <row r="16" spans="1:17" ht="14.5" x14ac:dyDescent="0.25">
      <c r="A16" s="82">
        <v>40483</v>
      </c>
      <c r="B16" s="82">
        <v>40485</v>
      </c>
      <c r="C16" s="3" t="s">
        <v>141</v>
      </c>
      <c r="D16" s="3" t="s">
        <v>98</v>
      </c>
      <c r="E16" s="3" t="s">
        <v>148</v>
      </c>
      <c r="F16" s="28">
        <v>3.915368</v>
      </c>
      <c r="G16" s="26">
        <v>100</v>
      </c>
      <c r="H16" s="3" t="s">
        <v>21</v>
      </c>
      <c r="I16" s="37" t="s">
        <v>120</v>
      </c>
      <c r="J16" s="37"/>
      <c r="K16" s="37"/>
      <c r="L16" s="37"/>
    </row>
    <row r="17" spans="1:21" ht="14.5" x14ac:dyDescent="0.25">
      <c r="A17" s="82">
        <v>40483</v>
      </c>
      <c r="B17" s="82">
        <v>40485</v>
      </c>
      <c r="C17" s="3" t="s">
        <v>141</v>
      </c>
      <c r="D17" s="3" t="s">
        <v>121</v>
      </c>
      <c r="E17" s="3" t="s">
        <v>149</v>
      </c>
      <c r="F17" s="27">
        <v>11.86628</v>
      </c>
      <c r="G17" s="26">
        <v>99</v>
      </c>
      <c r="H17" s="95" t="s">
        <v>21</v>
      </c>
      <c r="I17" s="37" t="s">
        <v>120</v>
      </c>
      <c r="J17" s="37"/>
      <c r="K17" s="37"/>
      <c r="L17" s="37"/>
      <c r="P17" s="12"/>
    </row>
    <row r="18" spans="1:21" x14ac:dyDescent="0.25">
      <c r="A18" s="82"/>
      <c r="B18" s="82"/>
      <c r="C18" s="3"/>
      <c r="D18" s="3"/>
      <c r="E18" s="3"/>
      <c r="F18" s="27"/>
      <c r="G18" s="26"/>
      <c r="H18" s="3"/>
      <c r="I18" s="37"/>
      <c r="J18" s="37"/>
      <c r="K18" s="37"/>
      <c r="L18" s="37"/>
      <c r="P18" s="12"/>
    </row>
    <row r="19" spans="1:21" ht="14.5" x14ac:dyDescent="0.25">
      <c r="A19" s="82">
        <v>40491</v>
      </c>
      <c r="B19" s="82">
        <v>40492</v>
      </c>
      <c r="C19" s="3" t="s">
        <v>139</v>
      </c>
      <c r="D19" s="95" t="s">
        <v>128</v>
      </c>
      <c r="E19" s="3" t="s">
        <v>129</v>
      </c>
      <c r="F19" s="27">
        <v>21.368672</v>
      </c>
      <c r="G19" s="26">
        <v>95</v>
      </c>
      <c r="H19" s="3" t="s">
        <v>21</v>
      </c>
      <c r="I19" s="37" t="s">
        <v>120</v>
      </c>
      <c r="J19" s="37"/>
      <c r="K19" s="37"/>
      <c r="L19" s="37"/>
    </row>
    <row r="20" spans="1:21" ht="14.5" x14ac:dyDescent="0.25">
      <c r="A20" s="82">
        <v>40491</v>
      </c>
      <c r="B20" s="82">
        <v>40492</v>
      </c>
      <c r="C20" s="3" t="s">
        <v>140</v>
      </c>
      <c r="D20" s="3" t="s">
        <v>99</v>
      </c>
      <c r="E20" s="3" t="s">
        <v>101</v>
      </c>
      <c r="F20" s="26">
        <v>203.05835400000001</v>
      </c>
      <c r="G20" s="26">
        <v>100</v>
      </c>
      <c r="H20" s="3" t="s">
        <v>21</v>
      </c>
      <c r="I20" s="37" t="s">
        <v>120</v>
      </c>
      <c r="J20" s="37"/>
      <c r="K20" s="37"/>
      <c r="L20" s="37"/>
    </row>
    <row r="21" spans="1:21" ht="14.5" x14ac:dyDescent="0.25">
      <c r="A21" s="82">
        <v>40491</v>
      </c>
      <c r="B21" s="82">
        <v>40492</v>
      </c>
      <c r="C21" s="3" t="s">
        <v>141</v>
      </c>
      <c r="D21" s="3" t="s">
        <v>98</v>
      </c>
      <c r="E21" s="3" t="s">
        <v>148</v>
      </c>
      <c r="F21" s="28">
        <v>3.9888759999999999</v>
      </c>
      <c r="G21" s="26">
        <v>100</v>
      </c>
      <c r="H21" s="3" t="s">
        <v>21</v>
      </c>
      <c r="I21" s="37" t="s">
        <v>120</v>
      </c>
      <c r="J21" s="37"/>
      <c r="K21" s="37"/>
      <c r="L21" s="37"/>
    </row>
    <row r="22" spans="1:21" ht="14.5" x14ac:dyDescent="0.25">
      <c r="A22" s="82">
        <v>40491</v>
      </c>
      <c r="B22" s="82">
        <v>40492</v>
      </c>
      <c r="C22" s="3" t="s">
        <v>141</v>
      </c>
      <c r="D22" s="3" t="s">
        <v>121</v>
      </c>
      <c r="E22" s="3" t="s">
        <v>149</v>
      </c>
      <c r="F22" s="27">
        <v>11.979444000000001</v>
      </c>
      <c r="G22" s="26">
        <v>100</v>
      </c>
      <c r="H22" s="3" t="s">
        <v>21</v>
      </c>
      <c r="I22" s="37" t="s">
        <v>120</v>
      </c>
      <c r="J22" s="37"/>
      <c r="K22" s="37"/>
      <c r="L22" s="37"/>
    </row>
    <row r="23" spans="1:21" x14ac:dyDescent="0.25">
      <c r="A23" s="82"/>
      <c r="B23" s="82"/>
      <c r="C23" s="3"/>
      <c r="D23" s="3"/>
      <c r="E23" s="3"/>
      <c r="F23" s="28"/>
      <c r="G23" s="26"/>
      <c r="H23" s="3"/>
      <c r="I23" s="37"/>
      <c r="J23" s="37"/>
      <c r="K23" s="37"/>
      <c r="L23" s="37"/>
    </row>
    <row r="24" spans="1:21" ht="14.5" x14ac:dyDescent="0.25">
      <c r="A24" s="82">
        <v>40493</v>
      </c>
      <c r="B24" s="82">
        <v>40494</v>
      </c>
      <c r="C24" s="3" t="s">
        <v>139</v>
      </c>
      <c r="D24" s="95" t="s">
        <v>128</v>
      </c>
      <c r="E24" s="3" t="s">
        <v>129</v>
      </c>
      <c r="F24" s="27">
        <v>21.229042</v>
      </c>
      <c r="G24" s="26">
        <v>94</v>
      </c>
      <c r="H24" s="3" t="s">
        <v>21</v>
      </c>
      <c r="I24" s="37" t="s">
        <v>120</v>
      </c>
      <c r="J24" s="37"/>
      <c r="K24" s="37"/>
      <c r="L24" s="37"/>
    </row>
    <row r="25" spans="1:21" ht="14.5" x14ac:dyDescent="0.25">
      <c r="A25" s="82">
        <v>40493</v>
      </c>
      <c r="B25" s="82">
        <v>40494</v>
      </c>
      <c r="C25" s="3" t="s">
        <v>140</v>
      </c>
      <c r="D25" s="3" t="s">
        <v>99</v>
      </c>
      <c r="E25" s="3" t="s">
        <v>101</v>
      </c>
      <c r="F25" s="26">
        <v>199.972577</v>
      </c>
      <c r="G25" s="26">
        <v>100</v>
      </c>
      <c r="H25" s="3" t="s">
        <v>21</v>
      </c>
      <c r="I25" s="37" t="s">
        <v>120</v>
      </c>
      <c r="J25" s="37"/>
      <c r="K25" s="37"/>
      <c r="L25" s="37"/>
    </row>
    <row r="26" spans="1:21" ht="14.5" x14ac:dyDescent="0.25">
      <c r="A26" s="82">
        <v>40493</v>
      </c>
      <c r="B26" s="82">
        <v>40494</v>
      </c>
      <c r="C26" s="3" t="s">
        <v>141</v>
      </c>
      <c r="D26" s="3" t="s">
        <v>98</v>
      </c>
      <c r="E26" s="3" t="s">
        <v>148</v>
      </c>
      <c r="F26" s="28">
        <v>3.8240120000000002</v>
      </c>
      <c r="G26" s="26">
        <v>98</v>
      </c>
      <c r="H26" s="3" t="s">
        <v>21</v>
      </c>
      <c r="I26" s="37" t="s">
        <v>120</v>
      </c>
      <c r="J26" s="37"/>
      <c r="K26" s="37"/>
      <c r="L26" s="37"/>
      <c r="R26" s="49"/>
      <c r="T26" s="49"/>
      <c r="U26" s="49"/>
    </row>
    <row r="27" spans="1:21" ht="14.5" x14ac:dyDescent="0.25">
      <c r="A27" s="82">
        <v>40493</v>
      </c>
      <c r="B27" s="82">
        <v>40494</v>
      </c>
      <c r="C27" s="3" t="s">
        <v>141</v>
      </c>
      <c r="D27" s="3" t="s">
        <v>121</v>
      </c>
      <c r="E27" s="3" t="s">
        <v>149</v>
      </c>
      <c r="F27" s="27">
        <v>11.776002</v>
      </c>
      <c r="G27" s="26">
        <v>98</v>
      </c>
      <c r="H27" s="3" t="s">
        <v>21</v>
      </c>
      <c r="I27" s="37" t="s">
        <v>120</v>
      </c>
      <c r="J27" s="37"/>
      <c r="K27" s="37"/>
      <c r="L27" s="37"/>
    </row>
    <row r="28" spans="1:21" x14ac:dyDescent="0.25">
      <c r="A28" s="82"/>
      <c r="B28" s="82"/>
      <c r="C28" s="3"/>
      <c r="D28" s="3"/>
      <c r="E28" s="3"/>
      <c r="F28" s="27"/>
      <c r="G28" s="26"/>
      <c r="H28" s="3"/>
      <c r="I28" s="37"/>
      <c r="J28" s="37"/>
      <c r="K28" s="37"/>
      <c r="L28" s="37"/>
    </row>
    <row r="29" spans="1:21" ht="14.5" x14ac:dyDescent="0.25">
      <c r="A29" s="82">
        <v>40496</v>
      </c>
      <c r="B29" s="82">
        <v>40497</v>
      </c>
      <c r="C29" s="3" t="s">
        <v>139</v>
      </c>
      <c r="D29" s="95" t="s">
        <v>128</v>
      </c>
      <c r="E29" s="3" t="s">
        <v>129</v>
      </c>
      <c r="F29" s="27">
        <v>22.073941999999999</v>
      </c>
      <c r="G29" s="26">
        <v>98</v>
      </c>
      <c r="H29" s="3" t="s">
        <v>21</v>
      </c>
      <c r="I29" s="37" t="s">
        <v>120</v>
      </c>
      <c r="J29" s="37"/>
      <c r="K29" s="37"/>
      <c r="L29" s="37"/>
    </row>
    <row r="30" spans="1:21" ht="14.5" x14ac:dyDescent="0.25">
      <c r="A30" s="82">
        <v>40496</v>
      </c>
      <c r="B30" s="82">
        <v>40497</v>
      </c>
      <c r="C30" s="3" t="s">
        <v>140</v>
      </c>
      <c r="D30" s="3" t="s">
        <v>99</v>
      </c>
      <c r="E30" s="3" t="s">
        <v>101</v>
      </c>
      <c r="F30" s="26">
        <v>202.27628000000001</v>
      </c>
      <c r="G30" s="26">
        <v>100</v>
      </c>
      <c r="H30" s="3" t="s">
        <v>21</v>
      </c>
      <c r="I30" s="37" t="s">
        <v>120</v>
      </c>
      <c r="J30" s="37"/>
      <c r="K30" s="37"/>
      <c r="L30" s="37"/>
    </row>
    <row r="31" spans="1:21" ht="14.5" x14ac:dyDescent="0.25">
      <c r="A31" s="82">
        <v>40496</v>
      </c>
      <c r="B31" s="82">
        <v>40497</v>
      </c>
      <c r="C31" s="3" t="s">
        <v>141</v>
      </c>
      <c r="D31" s="3" t="s">
        <v>98</v>
      </c>
      <c r="E31" s="3" t="s">
        <v>148</v>
      </c>
      <c r="F31" s="28">
        <v>3.937716</v>
      </c>
      <c r="G31" s="26">
        <v>100</v>
      </c>
      <c r="H31" s="3" t="s">
        <v>21</v>
      </c>
      <c r="I31" s="37" t="s">
        <v>120</v>
      </c>
      <c r="J31" s="9"/>
      <c r="K31" s="9"/>
      <c r="L31" s="9"/>
    </row>
    <row r="32" spans="1:21" ht="14.5" x14ac:dyDescent="0.25">
      <c r="A32" s="82">
        <v>40496</v>
      </c>
      <c r="B32" s="82">
        <v>40497</v>
      </c>
      <c r="C32" s="3" t="s">
        <v>141</v>
      </c>
      <c r="D32" s="3" t="s">
        <v>121</v>
      </c>
      <c r="E32" s="3" t="s">
        <v>149</v>
      </c>
      <c r="F32" s="27">
        <v>12.020998000000001</v>
      </c>
      <c r="G32" s="26">
        <v>100</v>
      </c>
      <c r="H32" s="3" t="s">
        <v>21</v>
      </c>
      <c r="I32" s="37" t="s">
        <v>120</v>
      </c>
    </row>
    <row r="33" spans="1:21" x14ac:dyDescent="0.25">
      <c r="A33" s="82"/>
      <c r="B33" s="82"/>
      <c r="C33" s="3"/>
      <c r="D33" s="3"/>
      <c r="E33" s="3"/>
      <c r="F33" s="27"/>
      <c r="G33" s="26"/>
      <c r="H33" s="3"/>
      <c r="I33" s="37"/>
    </row>
    <row r="34" spans="1:21" ht="14.5" x14ac:dyDescent="0.25">
      <c r="A34" s="82">
        <v>40497</v>
      </c>
      <c r="B34" s="82">
        <v>40498</v>
      </c>
      <c r="C34" s="3" t="s">
        <v>139</v>
      </c>
      <c r="D34" s="95" t="s">
        <v>128</v>
      </c>
      <c r="E34" s="3" t="s">
        <v>129</v>
      </c>
      <c r="F34" s="27">
        <v>21.771158</v>
      </c>
      <c r="G34" s="26">
        <v>97</v>
      </c>
      <c r="H34" s="3" t="s">
        <v>21</v>
      </c>
      <c r="I34" s="37" t="s">
        <v>120</v>
      </c>
    </row>
    <row r="35" spans="1:21" ht="14.5" x14ac:dyDescent="0.25">
      <c r="A35" s="82">
        <v>40497</v>
      </c>
      <c r="B35" s="82">
        <v>40498</v>
      </c>
      <c r="C35" s="3" t="s">
        <v>140</v>
      </c>
      <c r="D35" s="3" t="s">
        <v>99</v>
      </c>
      <c r="E35" s="3" t="s">
        <v>101</v>
      </c>
      <c r="F35" s="26">
        <v>203.11000300000001</v>
      </c>
      <c r="G35" s="26">
        <v>100</v>
      </c>
      <c r="H35" s="3" t="s">
        <v>21</v>
      </c>
      <c r="I35" s="37" t="s">
        <v>120</v>
      </c>
    </row>
    <row r="36" spans="1:21" ht="14.5" x14ac:dyDescent="0.25">
      <c r="A36" s="82">
        <v>40497</v>
      </c>
      <c r="B36" s="82">
        <v>40498</v>
      </c>
      <c r="C36" s="3" t="s">
        <v>141</v>
      </c>
      <c r="D36" s="3" t="s">
        <v>98</v>
      </c>
      <c r="E36" s="3" t="s">
        <v>148</v>
      </c>
      <c r="F36" s="28">
        <v>3.8921540000000001</v>
      </c>
      <c r="G36" s="26">
        <v>99</v>
      </c>
      <c r="H36" s="3" t="s">
        <v>21</v>
      </c>
      <c r="I36" s="37" t="s">
        <v>120</v>
      </c>
      <c r="M36" s="65"/>
    </row>
    <row r="37" spans="1:21" ht="14.5" x14ac:dyDescent="0.25">
      <c r="A37" s="82">
        <v>40497</v>
      </c>
      <c r="B37" s="82">
        <v>40498</v>
      </c>
      <c r="C37" s="3" t="s">
        <v>141</v>
      </c>
      <c r="D37" s="3" t="s">
        <v>121</v>
      </c>
      <c r="E37" s="3" t="s">
        <v>149</v>
      </c>
      <c r="F37" s="27">
        <v>12.038664000000001</v>
      </c>
      <c r="G37" s="26">
        <v>100</v>
      </c>
      <c r="H37" s="3" t="s">
        <v>21</v>
      </c>
      <c r="I37" s="37" t="s">
        <v>120</v>
      </c>
    </row>
    <row r="38" spans="1:21" x14ac:dyDescent="0.25">
      <c r="A38" s="82"/>
      <c r="B38" s="82"/>
      <c r="C38" s="3"/>
      <c r="D38" s="3"/>
      <c r="E38" s="3"/>
      <c r="F38" s="27"/>
      <c r="G38" s="26"/>
      <c r="H38" s="3"/>
      <c r="I38" s="37"/>
    </row>
    <row r="39" spans="1:21" ht="14.5" x14ac:dyDescent="0.25">
      <c r="A39" s="82">
        <v>40503</v>
      </c>
      <c r="B39" s="82">
        <v>40505</v>
      </c>
      <c r="C39" s="3" t="s">
        <v>139</v>
      </c>
      <c r="D39" s="95" t="s">
        <v>128</v>
      </c>
      <c r="E39" s="3" t="s">
        <v>129</v>
      </c>
      <c r="F39" s="27">
        <v>21.373957999999998</v>
      </c>
      <c r="G39" s="26">
        <v>95</v>
      </c>
      <c r="H39" s="3" t="s">
        <v>21</v>
      </c>
      <c r="I39" s="37" t="s">
        <v>120</v>
      </c>
    </row>
    <row r="40" spans="1:21" ht="14.5" x14ac:dyDescent="0.25">
      <c r="A40" s="82">
        <v>40503</v>
      </c>
      <c r="B40" s="82">
        <v>40505</v>
      </c>
      <c r="C40" s="3" t="s">
        <v>140</v>
      </c>
      <c r="D40" s="3" t="s">
        <v>99</v>
      </c>
      <c r="E40" s="3" t="s">
        <v>101</v>
      </c>
      <c r="F40" s="26">
        <v>196.88400899999999</v>
      </c>
      <c r="G40" s="26">
        <v>100</v>
      </c>
      <c r="H40" s="3" t="s">
        <v>21</v>
      </c>
      <c r="I40" s="37" t="s">
        <v>120</v>
      </c>
      <c r="R40" s="49"/>
      <c r="T40" s="49"/>
      <c r="U40" s="49"/>
    </row>
    <row r="41" spans="1:21" ht="14.5" x14ac:dyDescent="0.25">
      <c r="A41" s="82">
        <v>40503</v>
      </c>
      <c r="B41" s="82">
        <v>40505</v>
      </c>
      <c r="C41" s="3" t="s">
        <v>141</v>
      </c>
      <c r="D41" s="3" t="s">
        <v>98</v>
      </c>
      <c r="E41" s="3" t="s">
        <v>148</v>
      </c>
      <c r="F41" s="28">
        <v>3.8990999999999998</v>
      </c>
      <c r="G41" s="26">
        <v>100</v>
      </c>
      <c r="H41" s="3" t="s">
        <v>21</v>
      </c>
      <c r="I41" s="37" t="s">
        <v>120</v>
      </c>
      <c r="N41" s="12"/>
    </row>
    <row r="42" spans="1:21" ht="14.5" x14ac:dyDescent="0.25">
      <c r="A42" s="82">
        <v>40503</v>
      </c>
      <c r="B42" s="82">
        <v>40505</v>
      </c>
      <c r="C42" s="3" t="s">
        <v>141</v>
      </c>
      <c r="D42" s="3" t="s">
        <v>121</v>
      </c>
      <c r="E42" s="3" t="s">
        <v>149</v>
      </c>
      <c r="F42" s="27">
        <v>11.919701999999999</v>
      </c>
      <c r="G42" s="26">
        <v>99</v>
      </c>
      <c r="H42" s="3" t="s">
        <v>21</v>
      </c>
      <c r="I42" s="37" t="s">
        <v>120</v>
      </c>
    </row>
    <row r="43" spans="1:21" x14ac:dyDescent="0.25">
      <c r="A43" s="4"/>
      <c r="B43" s="4"/>
      <c r="C43" s="16"/>
      <c r="D43" s="16"/>
      <c r="E43" s="16"/>
      <c r="F43" s="55"/>
      <c r="G43" s="22"/>
      <c r="H43" s="4"/>
      <c r="I43" s="4"/>
    </row>
    <row r="44" spans="1:21" x14ac:dyDescent="0.25">
      <c r="A44" s="17"/>
      <c r="B44" s="17"/>
      <c r="C44" s="3"/>
      <c r="D44" s="3"/>
      <c r="E44" s="3"/>
      <c r="F44" s="30"/>
      <c r="G44" s="26"/>
    </row>
    <row r="45" spans="1:21" ht="14.5" x14ac:dyDescent="0.25">
      <c r="A45" s="13" t="s">
        <v>110</v>
      </c>
    </row>
    <row r="46" spans="1:21" ht="14.5" x14ac:dyDescent="0.25">
      <c r="A46" s="13" t="s">
        <v>118</v>
      </c>
      <c r="R46" s="49"/>
      <c r="S46" s="49"/>
    </row>
    <row r="47" spans="1:21" x14ac:dyDescent="0.25">
      <c r="A47" t="s">
        <v>54</v>
      </c>
      <c r="B47" s="56" t="s">
        <v>119</v>
      </c>
      <c r="S47" s="49"/>
      <c r="T47" s="49"/>
      <c r="U47" s="49"/>
    </row>
    <row r="48" spans="1:21" ht="14.5" x14ac:dyDescent="0.25">
      <c r="A48" s="76" t="s">
        <v>491</v>
      </c>
      <c r="B48" s="17"/>
      <c r="R48" s="49"/>
      <c r="T48" s="49"/>
      <c r="U48" s="49"/>
    </row>
    <row r="49" spans="1:14" x14ac:dyDescent="0.25">
      <c r="A49" s="17"/>
      <c r="B49" s="77" t="s">
        <v>109</v>
      </c>
    </row>
    <row r="50" spans="1:14" ht="14.5" x14ac:dyDescent="0.25">
      <c r="A50" s="13" t="s">
        <v>492</v>
      </c>
    </row>
    <row r="51" spans="1:14" x14ac:dyDescent="0.25">
      <c r="A51" t="s">
        <v>54</v>
      </c>
      <c r="B51" s="37" t="s">
        <v>493</v>
      </c>
      <c r="M51" s="65"/>
    </row>
    <row r="56" spans="1:14" x14ac:dyDescent="0.25">
      <c r="N56" s="12"/>
    </row>
  </sheetData>
  <phoneticPr fontId="0" type="noConversion"/>
  <pageMargins left="0.55000000000000004" right="0.25" top="0.45" bottom="0.23" header="0.5" footer="0.5"/>
  <pageSetup firstPageNumber="1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2" sqref="A2"/>
    </sheetView>
  </sheetViews>
  <sheetFormatPr defaultRowHeight="12.5" x14ac:dyDescent="0.25"/>
  <cols>
    <col min="1" max="1" width="10" customWidth="1"/>
    <col min="2" max="2" width="10.1796875" bestFit="1" customWidth="1"/>
    <col min="3" max="3" width="12" customWidth="1"/>
    <col min="5" max="5" width="13.81640625" customWidth="1"/>
    <col min="13" max="13" width="21.1796875" customWidth="1"/>
  </cols>
  <sheetData>
    <row r="1" spans="1:13" ht="15.5" x14ac:dyDescent="0.35">
      <c r="A1" s="2" t="s">
        <v>565</v>
      </c>
      <c r="B1" s="2"/>
    </row>
    <row r="2" spans="1:13" ht="15.5" x14ac:dyDescent="0.35">
      <c r="A2" s="2" t="s">
        <v>0</v>
      </c>
      <c r="B2" s="2" t="s">
        <v>137</v>
      </c>
      <c r="M2" s="65"/>
    </row>
    <row r="3" spans="1:13" ht="15.5" x14ac:dyDescent="0.35">
      <c r="A3" s="2"/>
      <c r="B3" s="2" t="s">
        <v>559</v>
      </c>
    </row>
    <row r="4" spans="1:13" ht="15.5" x14ac:dyDescent="0.35">
      <c r="A4" s="2"/>
      <c r="B4" s="2"/>
    </row>
    <row r="5" spans="1:13" x14ac:dyDescent="0.25">
      <c r="F5" s="3" t="s">
        <v>0</v>
      </c>
    </row>
    <row r="6" spans="1:13" x14ac:dyDescent="0.25">
      <c r="A6" s="49" t="s">
        <v>0</v>
      </c>
      <c r="B6" s="50" t="s">
        <v>47</v>
      </c>
      <c r="C6" s="50" t="s">
        <v>48</v>
      </c>
      <c r="D6" s="49"/>
      <c r="E6" s="50" t="s">
        <v>49</v>
      </c>
      <c r="F6" s="50" t="s">
        <v>50</v>
      </c>
      <c r="G6" s="49" t="s">
        <v>0</v>
      </c>
      <c r="H6" s="49" t="s">
        <v>0</v>
      </c>
      <c r="I6" s="49" t="s">
        <v>0</v>
      </c>
      <c r="J6" s="49"/>
      <c r="K6" s="49"/>
      <c r="L6" s="49"/>
    </row>
    <row r="7" spans="1:13" ht="14.5" x14ac:dyDescent="0.25">
      <c r="A7" s="52" t="s">
        <v>2</v>
      </c>
      <c r="B7" s="52" t="s">
        <v>51</v>
      </c>
      <c r="C7" s="52" t="s">
        <v>52</v>
      </c>
      <c r="D7" s="51" t="s">
        <v>1</v>
      </c>
      <c r="E7" s="52" t="s">
        <v>12</v>
      </c>
      <c r="F7" s="52" t="s">
        <v>12</v>
      </c>
      <c r="G7" s="52" t="s">
        <v>102</v>
      </c>
      <c r="H7" s="52" t="s">
        <v>16</v>
      </c>
      <c r="I7" s="51" t="s">
        <v>53</v>
      </c>
      <c r="J7" s="53"/>
      <c r="K7" s="53"/>
      <c r="L7" s="53"/>
    </row>
    <row r="8" spans="1:13" x14ac:dyDescent="0.25">
      <c r="A8" s="53"/>
      <c r="B8" s="54"/>
      <c r="C8" s="54"/>
      <c r="D8" s="53"/>
      <c r="E8" s="54"/>
      <c r="F8" s="54"/>
      <c r="G8" s="54"/>
      <c r="H8" s="54"/>
      <c r="I8" s="53"/>
      <c r="J8" s="53"/>
      <c r="K8" s="53"/>
      <c r="L8" s="53"/>
    </row>
    <row r="9" spans="1:13" ht="14.5" x14ac:dyDescent="0.25">
      <c r="A9" s="82">
        <v>40513</v>
      </c>
      <c r="B9" s="82">
        <v>40514</v>
      </c>
      <c r="C9" s="3" t="s">
        <v>139</v>
      </c>
      <c r="D9" s="3" t="s">
        <v>128</v>
      </c>
      <c r="E9" s="3" t="s">
        <v>129</v>
      </c>
      <c r="F9" s="27">
        <v>21.953195999999998</v>
      </c>
      <c r="G9" s="26">
        <v>98</v>
      </c>
      <c r="H9" s="3" t="s">
        <v>21</v>
      </c>
      <c r="I9" s="37" t="s">
        <v>120</v>
      </c>
      <c r="J9" s="37"/>
      <c r="K9" s="37"/>
      <c r="L9" s="37"/>
    </row>
    <row r="10" spans="1:13" ht="14.5" x14ac:dyDescent="0.25">
      <c r="A10" s="82">
        <v>40513</v>
      </c>
      <c r="B10" s="82">
        <v>40514</v>
      </c>
      <c r="C10" s="3" t="s">
        <v>140</v>
      </c>
      <c r="D10" s="3" t="s">
        <v>99</v>
      </c>
      <c r="E10" s="3" t="s">
        <v>101</v>
      </c>
      <c r="F10" s="26">
        <v>193.53570300000001</v>
      </c>
      <c r="G10" s="26">
        <v>100</v>
      </c>
      <c r="H10" s="3" t="s">
        <v>21</v>
      </c>
      <c r="I10" s="37" t="s">
        <v>120</v>
      </c>
      <c r="J10" s="37"/>
      <c r="K10" s="37"/>
      <c r="L10" s="37"/>
    </row>
    <row r="11" spans="1:13" ht="14.5" x14ac:dyDescent="0.25">
      <c r="A11" s="82">
        <v>40513</v>
      </c>
      <c r="B11" s="82">
        <v>40514</v>
      </c>
      <c r="C11" s="3" t="s">
        <v>141</v>
      </c>
      <c r="D11" s="3" t="s">
        <v>98</v>
      </c>
      <c r="E11" s="3" t="s">
        <v>148</v>
      </c>
      <c r="F11" s="28">
        <v>3.783992</v>
      </c>
      <c r="G11" s="26">
        <v>96</v>
      </c>
      <c r="H11" s="3" t="s">
        <v>21</v>
      </c>
      <c r="I11" s="37" t="s">
        <v>120</v>
      </c>
      <c r="J11" s="37"/>
      <c r="K11" s="37"/>
      <c r="L11" s="37"/>
    </row>
    <row r="12" spans="1:13" ht="14.5" x14ac:dyDescent="0.25">
      <c r="A12" s="82">
        <v>40513</v>
      </c>
      <c r="B12" s="82">
        <v>40514</v>
      </c>
      <c r="C12" s="3" t="s">
        <v>141</v>
      </c>
      <c r="D12" s="3" t="s">
        <v>121</v>
      </c>
      <c r="E12" s="3" t="s">
        <v>149</v>
      </c>
      <c r="F12" s="27">
        <v>11.79049</v>
      </c>
      <c r="G12" s="26">
        <v>98</v>
      </c>
      <c r="H12" s="3" t="s">
        <v>21</v>
      </c>
      <c r="I12" s="37" t="s">
        <v>120</v>
      </c>
      <c r="J12" s="37"/>
      <c r="K12" s="37"/>
      <c r="L12" s="37"/>
    </row>
    <row r="13" spans="1:13" x14ac:dyDescent="0.25">
      <c r="A13" s="82"/>
      <c r="B13" s="82"/>
      <c r="C13" s="3"/>
      <c r="D13" s="3"/>
      <c r="E13" s="3"/>
      <c r="F13" s="27"/>
      <c r="G13" s="26"/>
      <c r="H13" s="3"/>
      <c r="I13" s="37"/>
      <c r="J13" s="37"/>
      <c r="K13" s="37"/>
      <c r="L13" s="37"/>
    </row>
    <row r="14" spans="1:13" ht="14.5" x14ac:dyDescent="0.25">
      <c r="A14" s="82">
        <v>40523</v>
      </c>
      <c r="B14" s="82">
        <v>40526</v>
      </c>
      <c r="C14" s="3" t="s">
        <v>139</v>
      </c>
      <c r="D14" s="95" t="s">
        <v>128</v>
      </c>
      <c r="E14" s="3" t="s">
        <v>129</v>
      </c>
      <c r="F14" s="27">
        <v>21.275178</v>
      </c>
      <c r="G14" s="26">
        <v>95</v>
      </c>
      <c r="H14" s="3" t="s">
        <v>21</v>
      </c>
      <c r="I14" s="37" t="s">
        <v>120</v>
      </c>
      <c r="J14" s="37"/>
      <c r="K14" s="37"/>
      <c r="L14" s="37"/>
    </row>
    <row r="15" spans="1:13" ht="14.5" x14ac:dyDescent="0.25">
      <c r="A15" s="82">
        <v>40523</v>
      </c>
      <c r="B15" s="82">
        <v>40526</v>
      </c>
      <c r="C15" s="3" t="s">
        <v>140</v>
      </c>
      <c r="D15" s="3" t="s">
        <v>99</v>
      </c>
      <c r="E15" s="3" t="s">
        <v>101</v>
      </c>
      <c r="F15" s="26">
        <v>210.016445</v>
      </c>
      <c r="G15" s="26">
        <v>100</v>
      </c>
      <c r="H15" s="3" t="s">
        <v>21</v>
      </c>
      <c r="I15" s="37" t="s">
        <v>120</v>
      </c>
      <c r="J15" s="37"/>
      <c r="K15" s="37"/>
      <c r="L15" s="37"/>
    </row>
    <row r="16" spans="1:13" ht="14.5" x14ac:dyDescent="0.25">
      <c r="A16" s="82">
        <v>40523</v>
      </c>
      <c r="B16" s="82">
        <v>40526</v>
      </c>
      <c r="C16" s="3" t="s">
        <v>141</v>
      </c>
      <c r="D16" s="3" t="s">
        <v>98</v>
      </c>
      <c r="E16" s="3" t="s">
        <v>148</v>
      </c>
      <c r="F16" s="28">
        <v>3.9701740000000001</v>
      </c>
      <c r="G16" s="26">
        <v>100</v>
      </c>
      <c r="H16" s="3" t="s">
        <v>21</v>
      </c>
      <c r="I16" s="37" t="s">
        <v>120</v>
      </c>
      <c r="J16" s="37"/>
      <c r="K16" s="37"/>
      <c r="L16" s="37"/>
    </row>
    <row r="17" spans="1:12" ht="14.5" x14ac:dyDescent="0.25">
      <c r="A17" s="82">
        <v>40523</v>
      </c>
      <c r="B17" s="82">
        <v>40526</v>
      </c>
      <c r="C17" s="3" t="s">
        <v>141</v>
      </c>
      <c r="D17" s="3" t="s">
        <v>121</v>
      </c>
      <c r="E17" s="3" t="s">
        <v>149</v>
      </c>
      <c r="F17" s="27">
        <v>12.35233</v>
      </c>
      <c r="G17" s="26">
        <v>103</v>
      </c>
      <c r="H17" s="95" t="s">
        <v>21</v>
      </c>
      <c r="I17" s="37" t="s">
        <v>120</v>
      </c>
      <c r="J17" s="37"/>
      <c r="K17" s="37"/>
      <c r="L17" s="37"/>
    </row>
    <row r="18" spans="1:12" x14ac:dyDescent="0.25">
      <c r="A18" s="82"/>
      <c r="B18" s="82"/>
      <c r="C18" s="3"/>
      <c r="D18" s="3"/>
      <c r="E18" s="3"/>
      <c r="F18" s="27"/>
      <c r="G18" s="26"/>
      <c r="H18" s="3"/>
      <c r="I18" s="37"/>
      <c r="J18" s="37"/>
      <c r="K18" s="37"/>
      <c r="L18" s="37"/>
    </row>
    <row r="19" spans="1:12" ht="14.5" x14ac:dyDescent="0.25">
      <c r="A19" s="82">
        <v>40526</v>
      </c>
      <c r="B19" s="82">
        <v>40528</v>
      </c>
      <c r="C19" s="3" t="s">
        <v>139</v>
      </c>
      <c r="D19" s="95" t="s">
        <v>128</v>
      </c>
      <c r="E19" s="3" t="s">
        <v>129</v>
      </c>
      <c r="F19" s="27">
        <v>20.983858000000001</v>
      </c>
      <c r="G19" s="26">
        <v>94</v>
      </c>
      <c r="H19" s="3" t="s">
        <v>21</v>
      </c>
      <c r="I19" s="37" t="s">
        <v>120</v>
      </c>
      <c r="J19" s="37"/>
      <c r="K19" s="37"/>
      <c r="L19" s="37"/>
    </row>
    <row r="20" spans="1:12" ht="14.5" x14ac:dyDescent="0.25">
      <c r="A20" s="82">
        <v>40526</v>
      </c>
      <c r="B20" s="82">
        <v>40528</v>
      </c>
      <c r="C20" s="3" t="s">
        <v>140</v>
      </c>
      <c r="D20" s="3" t="s">
        <v>99</v>
      </c>
      <c r="E20" s="3" t="s">
        <v>101</v>
      </c>
      <c r="F20" s="26">
        <v>205.49658400000001</v>
      </c>
      <c r="G20" s="26">
        <v>100</v>
      </c>
      <c r="H20" s="3" t="s">
        <v>21</v>
      </c>
      <c r="I20" s="37" t="s">
        <v>120</v>
      </c>
      <c r="J20" s="37"/>
      <c r="K20" s="37"/>
      <c r="L20" s="37"/>
    </row>
    <row r="21" spans="1:12" ht="14.5" x14ac:dyDescent="0.25">
      <c r="A21" s="82">
        <v>40526</v>
      </c>
      <c r="B21" s="82">
        <v>40528</v>
      </c>
      <c r="C21" s="3" t="s">
        <v>141</v>
      </c>
      <c r="D21" s="3" t="s">
        <v>98</v>
      </c>
      <c r="E21" s="3" t="s">
        <v>148</v>
      </c>
      <c r="F21" s="28">
        <v>3.9098839999999999</v>
      </c>
      <c r="G21" s="26">
        <v>100</v>
      </c>
      <c r="H21" s="3" t="s">
        <v>21</v>
      </c>
      <c r="I21" s="37" t="s">
        <v>120</v>
      </c>
      <c r="J21" s="37"/>
      <c r="K21" s="37"/>
      <c r="L21" s="37"/>
    </row>
    <row r="22" spans="1:12" ht="14.5" x14ac:dyDescent="0.25">
      <c r="A22" s="82">
        <v>40526</v>
      </c>
      <c r="B22" s="82">
        <v>40528</v>
      </c>
      <c r="C22" s="3" t="s">
        <v>141</v>
      </c>
      <c r="D22" s="3" t="s">
        <v>121</v>
      </c>
      <c r="E22" s="3" t="s">
        <v>149</v>
      </c>
      <c r="F22" s="27">
        <v>12.2319</v>
      </c>
      <c r="G22" s="26">
        <v>101</v>
      </c>
      <c r="H22" s="3" t="s">
        <v>21</v>
      </c>
      <c r="I22" s="37" t="s">
        <v>120</v>
      </c>
      <c r="J22" s="37"/>
      <c r="K22" s="37"/>
      <c r="L22" s="37"/>
    </row>
    <row r="23" spans="1:12" x14ac:dyDescent="0.25">
      <c r="A23" s="82"/>
      <c r="B23" s="82"/>
      <c r="C23" s="3"/>
      <c r="D23" s="3"/>
      <c r="E23" s="3"/>
      <c r="F23" s="28"/>
      <c r="G23" s="26"/>
      <c r="H23" s="3"/>
      <c r="I23" s="37"/>
      <c r="J23" s="37"/>
      <c r="K23" s="37"/>
      <c r="L23" s="37"/>
    </row>
    <row r="24" spans="1:12" ht="14.5" x14ac:dyDescent="0.25">
      <c r="A24" s="82">
        <v>40539</v>
      </c>
      <c r="B24" s="82">
        <v>40541</v>
      </c>
      <c r="C24" s="3" t="s">
        <v>139</v>
      </c>
      <c r="D24" s="95" t="s">
        <v>128</v>
      </c>
      <c r="E24" s="3" t="s">
        <v>129</v>
      </c>
      <c r="F24" s="27">
        <v>20.913775999999999</v>
      </c>
      <c r="G24" s="26">
        <v>93</v>
      </c>
      <c r="H24" s="3" t="s">
        <v>21</v>
      </c>
      <c r="I24" s="37" t="s">
        <v>120</v>
      </c>
      <c r="J24" s="37"/>
      <c r="K24" s="37"/>
      <c r="L24" s="37"/>
    </row>
    <row r="25" spans="1:12" ht="14.5" x14ac:dyDescent="0.25">
      <c r="A25" s="82">
        <v>40539</v>
      </c>
      <c r="B25" s="82">
        <v>40541</v>
      </c>
      <c r="C25" s="3" t="s">
        <v>140</v>
      </c>
      <c r="D25" s="3" t="s">
        <v>99</v>
      </c>
      <c r="E25" s="3" t="s">
        <v>101</v>
      </c>
      <c r="F25" s="26">
        <v>188.68482800000001</v>
      </c>
      <c r="G25" s="26">
        <v>100</v>
      </c>
      <c r="H25" s="3" t="s">
        <v>21</v>
      </c>
      <c r="I25" s="37" t="s">
        <v>120</v>
      </c>
      <c r="J25" s="37"/>
      <c r="K25" s="37"/>
      <c r="L25" s="37"/>
    </row>
    <row r="26" spans="1:12" ht="14.5" x14ac:dyDescent="0.25">
      <c r="A26" s="82">
        <v>40539</v>
      </c>
      <c r="B26" s="82">
        <v>40541</v>
      </c>
      <c r="C26" s="3" t="s">
        <v>141</v>
      </c>
      <c r="D26" s="3" t="s">
        <v>98</v>
      </c>
      <c r="E26" s="3" t="s">
        <v>148</v>
      </c>
      <c r="F26" s="28">
        <v>3.954698</v>
      </c>
      <c r="G26" s="26">
        <v>100</v>
      </c>
      <c r="H26" s="3" t="s">
        <v>21</v>
      </c>
      <c r="I26" s="37" t="s">
        <v>120</v>
      </c>
      <c r="J26" s="37"/>
      <c r="K26" s="37"/>
      <c r="L26" s="37"/>
    </row>
    <row r="27" spans="1:12" ht="14.5" x14ac:dyDescent="0.25">
      <c r="A27" s="82">
        <v>40539</v>
      </c>
      <c r="B27" s="82">
        <v>40541</v>
      </c>
      <c r="C27" s="3" t="s">
        <v>141</v>
      </c>
      <c r="D27" s="3" t="s">
        <v>121</v>
      </c>
      <c r="E27" s="3" t="s">
        <v>149</v>
      </c>
      <c r="F27" s="27">
        <v>12.385794000000001</v>
      </c>
      <c r="G27" s="26">
        <v>102</v>
      </c>
      <c r="H27" s="3" t="s">
        <v>21</v>
      </c>
      <c r="I27" s="37" t="s">
        <v>120</v>
      </c>
      <c r="J27" s="37"/>
      <c r="K27" s="37"/>
      <c r="L27" s="37"/>
    </row>
    <row r="28" spans="1:12" x14ac:dyDescent="0.25">
      <c r="A28" s="82"/>
      <c r="B28" s="82"/>
      <c r="C28" s="3"/>
      <c r="D28" s="3"/>
      <c r="E28" s="3"/>
      <c r="F28" s="28"/>
      <c r="G28" s="26"/>
      <c r="H28" s="3"/>
      <c r="I28" s="37"/>
      <c r="J28" s="37"/>
      <c r="K28" s="37"/>
      <c r="L28" s="37"/>
    </row>
    <row r="29" spans="1:12" ht="14.5" x14ac:dyDescent="0.25">
      <c r="A29" s="82">
        <v>40545</v>
      </c>
      <c r="B29" s="82">
        <v>40548</v>
      </c>
      <c r="C29" s="3" t="s">
        <v>139</v>
      </c>
      <c r="D29" s="95" t="s">
        <v>128</v>
      </c>
      <c r="E29" s="3" t="s">
        <v>129</v>
      </c>
      <c r="F29" s="27">
        <v>23.236858000000002</v>
      </c>
      <c r="G29" s="26">
        <v>101</v>
      </c>
      <c r="H29" s="3" t="s">
        <v>21</v>
      </c>
      <c r="I29" s="37" t="s">
        <v>120</v>
      </c>
      <c r="J29" s="37"/>
      <c r="K29" s="37"/>
      <c r="L29" s="37"/>
    </row>
    <row r="30" spans="1:12" ht="14.5" x14ac:dyDescent="0.25">
      <c r="A30" s="82">
        <v>40545</v>
      </c>
      <c r="B30" s="82">
        <v>40548</v>
      </c>
      <c r="C30" s="3" t="s">
        <v>140</v>
      </c>
      <c r="D30" s="3" t="s">
        <v>99</v>
      </c>
      <c r="E30" s="3" t="s">
        <v>101</v>
      </c>
      <c r="F30" s="26">
        <v>205.55713800000001</v>
      </c>
      <c r="G30" s="26">
        <v>100</v>
      </c>
      <c r="H30" s="3" t="s">
        <v>21</v>
      </c>
      <c r="I30" s="37" t="s">
        <v>120</v>
      </c>
      <c r="J30" s="37"/>
      <c r="K30" s="37"/>
      <c r="L30" s="37"/>
    </row>
    <row r="31" spans="1:12" ht="14.5" x14ac:dyDescent="0.25">
      <c r="A31" s="82">
        <v>40545</v>
      </c>
      <c r="B31" s="82">
        <v>40548</v>
      </c>
      <c r="C31" s="3" t="s">
        <v>141</v>
      </c>
      <c r="D31" s="3" t="s">
        <v>98</v>
      </c>
      <c r="E31" s="3" t="s">
        <v>148</v>
      </c>
      <c r="F31" s="28">
        <v>4.076422</v>
      </c>
      <c r="G31" s="26">
        <v>100</v>
      </c>
      <c r="H31" s="3" t="s">
        <v>21</v>
      </c>
      <c r="I31" s="37" t="s">
        <v>120</v>
      </c>
      <c r="J31" s="37"/>
      <c r="K31" s="37"/>
      <c r="L31" s="37"/>
    </row>
    <row r="32" spans="1:12" ht="14.5" x14ac:dyDescent="0.25">
      <c r="A32" s="82">
        <v>40545</v>
      </c>
      <c r="B32" s="82">
        <v>40548</v>
      </c>
      <c r="C32" s="3" t="s">
        <v>141</v>
      </c>
      <c r="D32" s="3" t="s">
        <v>121</v>
      </c>
      <c r="E32" s="3" t="s">
        <v>149</v>
      </c>
      <c r="F32" s="27">
        <v>12.880284</v>
      </c>
      <c r="G32" s="26">
        <v>106</v>
      </c>
      <c r="H32" s="3" t="s">
        <v>21</v>
      </c>
      <c r="I32" s="37" t="s">
        <v>120</v>
      </c>
      <c r="J32" s="37"/>
      <c r="K32" s="37"/>
      <c r="L32" s="37"/>
    </row>
    <row r="33" spans="1:13" x14ac:dyDescent="0.25">
      <c r="A33" s="82"/>
      <c r="B33" s="82"/>
      <c r="C33" s="3"/>
      <c r="D33" s="3"/>
      <c r="E33" s="3"/>
      <c r="F33" s="27"/>
      <c r="G33" s="26"/>
      <c r="H33" s="3"/>
      <c r="I33" s="37"/>
      <c r="J33" s="37"/>
      <c r="K33" s="37"/>
      <c r="L33" s="37"/>
    </row>
    <row r="34" spans="1:13" ht="14.5" x14ac:dyDescent="0.25">
      <c r="A34" s="82">
        <v>40573</v>
      </c>
      <c r="B34" s="82">
        <v>40574</v>
      </c>
      <c r="C34" s="3" t="s">
        <v>139</v>
      </c>
      <c r="D34" s="95" t="s">
        <v>128</v>
      </c>
      <c r="E34" s="3" t="s">
        <v>129</v>
      </c>
      <c r="F34" s="27">
        <v>21.872828999999999</v>
      </c>
      <c r="G34" s="26">
        <v>98</v>
      </c>
      <c r="H34" s="3" t="s">
        <v>21</v>
      </c>
      <c r="I34" s="37" t="s">
        <v>120</v>
      </c>
      <c r="J34" s="37"/>
      <c r="K34" s="37"/>
      <c r="L34" s="37"/>
    </row>
    <row r="35" spans="1:13" ht="14.5" x14ac:dyDescent="0.25">
      <c r="A35" s="82">
        <v>40573</v>
      </c>
      <c r="B35" s="82">
        <v>40574</v>
      </c>
      <c r="C35" s="3" t="s">
        <v>140</v>
      </c>
      <c r="D35" s="3" t="s">
        <v>99</v>
      </c>
      <c r="E35" s="3" t="s">
        <v>101</v>
      </c>
      <c r="F35" s="26">
        <v>206.66877799999997</v>
      </c>
      <c r="G35" s="26">
        <v>100</v>
      </c>
      <c r="H35" s="3" t="s">
        <v>21</v>
      </c>
      <c r="I35" s="37" t="s">
        <v>120</v>
      </c>
      <c r="J35" s="37"/>
      <c r="K35" s="37"/>
      <c r="L35" s="37"/>
    </row>
    <row r="36" spans="1:13" ht="14.5" x14ac:dyDescent="0.25">
      <c r="A36" s="82">
        <v>40573</v>
      </c>
      <c r="B36" s="82">
        <v>40574</v>
      </c>
      <c r="C36" s="3" t="s">
        <v>141</v>
      </c>
      <c r="D36" s="3" t="s">
        <v>98</v>
      </c>
      <c r="E36" s="3" t="s">
        <v>148</v>
      </c>
      <c r="F36" s="28">
        <v>3.914371</v>
      </c>
      <c r="G36" s="26">
        <v>100</v>
      </c>
      <c r="H36" s="3" t="s">
        <v>21</v>
      </c>
      <c r="I36" s="37" t="s">
        <v>120</v>
      </c>
      <c r="J36" s="9"/>
      <c r="K36" s="9"/>
      <c r="L36" s="9"/>
    </row>
    <row r="37" spans="1:13" ht="14.5" x14ac:dyDescent="0.25">
      <c r="A37" s="82">
        <v>40573</v>
      </c>
      <c r="B37" s="82">
        <v>40574</v>
      </c>
      <c r="C37" s="3" t="s">
        <v>141</v>
      </c>
      <c r="D37" s="3" t="s">
        <v>121</v>
      </c>
      <c r="E37" s="3" t="s">
        <v>149</v>
      </c>
      <c r="F37" s="27">
        <v>12.297164</v>
      </c>
      <c r="G37" s="26">
        <v>101</v>
      </c>
      <c r="H37" s="3" t="s">
        <v>21</v>
      </c>
      <c r="I37" s="37" t="s">
        <v>120</v>
      </c>
    </row>
    <row r="38" spans="1:13" x14ac:dyDescent="0.25">
      <c r="A38" s="4"/>
      <c r="B38" s="4"/>
      <c r="C38" s="16"/>
      <c r="D38" s="16"/>
      <c r="E38" s="16"/>
      <c r="F38" s="55"/>
      <c r="G38" s="22"/>
      <c r="H38" s="4"/>
      <c r="I38" s="4"/>
    </row>
    <row r="39" spans="1:13" x14ac:dyDescent="0.25">
      <c r="A39" s="17"/>
      <c r="B39" s="17"/>
      <c r="C39" s="3"/>
      <c r="D39" s="3"/>
      <c r="E39" s="3"/>
      <c r="F39" s="30"/>
      <c r="G39" s="26"/>
    </row>
    <row r="40" spans="1:13" ht="14.5" x14ac:dyDescent="0.25">
      <c r="A40" s="13" t="s">
        <v>110</v>
      </c>
    </row>
    <row r="41" spans="1:13" ht="14.5" x14ac:dyDescent="0.25">
      <c r="A41" s="13" t="s">
        <v>118</v>
      </c>
    </row>
    <row r="42" spans="1:13" x14ac:dyDescent="0.25">
      <c r="A42" t="s">
        <v>54</v>
      </c>
      <c r="B42" s="56" t="s">
        <v>119</v>
      </c>
    </row>
    <row r="43" spans="1:13" ht="14.5" x14ac:dyDescent="0.25">
      <c r="A43" s="76" t="s">
        <v>491</v>
      </c>
      <c r="B43" s="17"/>
    </row>
    <row r="44" spans="1:13" x14ac:dyDescent="0.25">
      <c r="A44" s="17"/>
      <c r="B44" s="77" t="s">
        <v>109</v>
      </c>
    </row>
    <row r="45" spans="1:13" ht="14.5" x14ac:dyDescent="0.25">
      <c r="A45" s="13" t="s">
        <v>492</v>
      </c>
    </row>
    <row r="46" spans="1:13" x14ac:dyDescent="0.25">
      <c r="A46" t="s">
        <v>54</v>
      </c>
      <c r="B46" s="37" t="s">
        <v>493</v>
      </c>
      <c r="M46" s="65"/>
    </row>
    <row r="47" spans="1:13" ht="14.5" x14ac:dyDescent="0.25">
      <c r="A47" s="13"/>
    </row>
    <row r="48" spans="1:13" ht="14.5" x14ac:dyDescent="0.25">
      <c r="A48" s="76"/>
      <c r="B48" s="17"/>
    </row>
    <row r="49" spans="1:2" x14ac:dyDescent="0.25">
      <c r="A49" s="17"/>
      <c r="B49" s="77"/>
    </row>
    <row r="50" spans="1:2" ht="14.5" x14ac:dyDescent="0.25">
      <c r="A50" s="13"/>
    </row>
    <row r="51" spans="1:2" x14ac:dyDescent="0.25">
      <c r="B51" s="56"/>
    </row>
  </sheetData>
  <phoneticPr fontId="35" type="noConversion"/>
  <pageMargins left="0.55000000000000004" right="0.25" top="0.45" bottom="0.23" header="0.5" footer="0.5"/>
  <pageSetup firstPageNumber="1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A4" sqref="A4"/>
    </sheetView>
  </sheetViews>
  <sheetFormatPr defaultRowHeight="12.5" x14ac:dyDescent="0.25"/>
  <cols>
    <col min="1" max="1" width="10" customWidth="1"/>
    <col min="2" max="2" width="10.1796875" bestFit="1" customWidth="1"/>
    <col min="4" max="4" width="13.81640625" customWidth="1"/>
    <col min="5" max="5" width="13" customWidth="1"/>
    <col min="13" max="13" width="21.1796875" customWidth="1"/>
    <col min="14" max="14" width="17" customWidth="1"/>
  </cols>
  <sheetData>
    <row r="1" spans="1:14" ht="15.5" x14ac:dyDescent="0.35">
      <c r="A1" s="2" t="s">
        <v>567</v>
      </c>
      <c r="B1" s="2"/>
    </row>
    <row r="2" spans="1:14" ht="15.5" x14ac:dyDescent="0.35">
      <c r="A2" s="2"/>
      <c r="B2" s="2" t="s">
        <v>560</v>
      </c>
      <c r="M2" s="65"/>
    </row>
    <row r="3" spans="1:14" ht="15.5" x14ac:dyDescent="0.35">
      <c r="A3" s="2"/>
      <c r="B3" s="2" t="s">
        <v>153</v>
      </c>
    </row>
    <row r="4" spans="1:14" ht="15.5" x14ac:dyDescent="0.35">
      <c r="A4" s="2"/>
      <c r="B4" s="2"/>
    </row>
    <row r="5" spans="1:14" x14ac:dyDescent="0.25">
      <c r="E5" s="95" t="s">
        <v>7</v>
      </c>
      <c r="F5" s="3"/>
    </row>
    <row r="6" spans="1:14" x14ac:dyDescent="0.25">
      <c r="A6" s="49" t="s">
        <v>0</v>
      </c>
      <c r="B6" s="50" t="s">
        <v>47</v>
      </c>
      <c r="C6" s="49"/>
      <c r="D6" s="50" t="s">
        <v>49</v>
      </c>
      <c r="E6" s="95" t="s">
        <v>154</v>
      </c>
      <c r="F6" s="95"/>
      <c r="G6" s="49" t="s">
        <v>0</v>
      </c>
      <c r="H6" s="49" t="s">
        <v>0</v>
      </c>
      <c r="I6" s="49" t="s">
        <v>0</v>
      </c>
      <c r="J6" s="49"/>
      <c r="K6" s="49"/>
      <c r="L6" s="49"/>
      <c r="N6" s="12"/>
    </row>
    <row r="7" spans="1:14" ht="14.5" x14ac:dyDescent="0.25">
      <c r="A7" s="52" t="s">
        <v>2</v>
      </c>
      <c r="B7" s="52" t="s">
        <v>51</v>
      </c>
      <c r="C7" s="52" t="s">
        <v>1</v>
      </c>
      <c r="D7" s="98" t="s">
        <v>152</v>
      </c>
      <c r="E7" s="98" t="s">
        <v>155</v>
      </c>
      <c r="F7" s="98" t="s">
        <v>22</v>
      </c>
      <c r="G7" s="52" t="s">
        <v>102</v>
      </c>
      <c r="H7" s="52" t="s">
        <v>16</v>
      </c>
      <c r="I7" s="51" t="s">
        <v>53</v>
      </c>
      <c r="J7" s="53"/>
      <c r="K7" s="53"/>
      <c r="L7" s="53"/>
      <c r="N7" s="12"/>
    </row>
    <row r="8" spans="1:14" x14ac:dyDescent="0.25">
      <c r="A8" s="53"/>
      <c r="B8" s="54"/>
      <c r="C8" s="53"/>
      <c r="D8" s="54"/>
      <c r="E8" s="54"/>
      <c r="F8" s="54"/>
      <c r="G8" s="54"/>
      <c r="H8" s="54"/>
      <c r="I8" s="53"/>
      <c r="J8" s="53"/>
      <c r="K8" s="53"/>
      <c r="L8" s="53"/>
    </row>
    <row r="9" spans="1:14" x14ac:dyDescent="0.25">
      <c r="A9" s="82">
        <v>40475</v>
      </c>
      <c r="B9" s="82">
        <v>40476</v>
      </c>
      <c r="C9" s="3" t="s">
        <v>128</v>
      </c>
      <c r="D9" s="75">
        <v>0.5</v>
      </c>
      <c r="E9" s="75">
        <v>0.49969866666666674</v>
      </c>
      <c r="F9" s="11">
        <v>8.889275017307862E-3</v>
      </c>
      <c r="G9" s="26">
        <v>100</v>
      </c>
      <c r="H9" s="3" t="s">
        <v>21</v>
      </c>
      <c r="I9" s="37" t="s">
        <v>120</v>
      </c>
      <c r="J9" s="37"/>
      <c r="K9" s="37"/>
      <c r="L9" s="37"/>
    </row>
    <row r="10" spans="1:14" x14ac:dyDescent="0.25">
      <c r="A10" s="82">
        <v>40475</v>
      </c>
      <c r="B10" s="82">
        <v>40476</v>
      </c>
      <c r="C10" s="3" t="s">
        <v>99</v>
      </c>
      <c r="D10" s="30">
        <v>7.5</v>
      </c>
      <c r="E10" s="30">
        <v>7.5934810000000006</v>
      </c>
      <c r="F10" s="11">
        <v>3.925371489426209E-2</v>
      </c>
      <c r="G10" s="26">
        <v>101</v>
      </c>
      <c r="H10" s="3" t="s">
        <v>21</v>
      </c>
      <c r="I10" s="37" t="s">
        <v>120</v>
      </c>
      <c r="J10" s="37"/>
      <c r="K10" s="37"/>
      <c r="L10" s="37"/>
    </row>
    <row r="11" spans="1:14" x14ac:dyDescent="0.25">
      <c r="A11" s="82">
        <v>40475</v>
      </c>
      <c r="B11" s="82">
        <v>40476</v>
      </c>
      <c r="C11" s="3" t="s">
        <v>98</v>
      </c>
      <c r="D11" s="75">
        <v>0.15</v>
      </c>
      <c r="E11" s="75">
        <v>0.14593100000000001</v>
      </c>
      <c r="F11" s="11">
        <v>2.5340408441854308E-3</v>
      </c>
      <c r="G11" s="26">
        <v>100</v>
      </c>
      <c r="H11" s="3" t="s">
        <v>21</v>
      </c>
      <c r="I11" s="37" t="s">
        <v>120</v>
      </c>
      <c r="J11" s="37"/>
      <c r="K11" s="37"/>
      <c r="L11" s="37"/>
    </row>
    <row r="12" spans="1:14" x14ac:dyDescent="0.25">
      <c r="A12" s="82">
        <v>40475</v>
      </c>
      <c r="B12" s="82">
        <v>40476</v>
      </c>
      <c r="C12" s="3" t="s">
        <v>121</v>
      </c>
      <c r="D12" s="75">
        <v>0.5</v>
      </c>
      <c r="E12" s="75">
        <v>0.48880600000000002</v>
      </c>
      <c r="F12" s="11">
        <v>4.378932175770703E-3</v>
      </c>
      <c r="G12" s="26">
        <v>98</v>
      </c>
      <c r="H12" s="3" t="s">
        <v>21</v>
      </c>
      <c r="I12" s="37" t="s">
        <v>120</v>
      </c>
      <c r="J12" s="37"/>
      <c r="K12" s="37"/>
      <c r="L12" s="37"/>
    </row>
    <row r="13" spans="1:14" x14ac:dyDescent="0.25">
      <c r="A13" s="82"/>
      <c r="B13" s="82"/>
      <c r="C13" s="3"/>
      <c r="D13" s="3"/>
      <c r="E13" s="27"/>
      <c r="F13" s="11"/>
      <c r="G13" s="26"/>
      <c r="H13" s="3"/>
      <c r="I13" s="37"/>
      <c r="J13" s="37"/>
      <c r="K13" s="37"/>
      <c r="L13" s="37"/>
    </row>
    <row r="14" spans="1:14" x14ac:dyDescent="0.25">
      <c r="A14" s="82">
        <v>40483</v>
      </c>
      <c r="B14" s="82">
        <v>40485</v>
      </c>
      <c r="C14" s="95" t="s">
        <v>128</v>
      </c>
      <c r="D14" s="75">
        <v>0.5</v>
      </c>
      <c r="E14" s="75">
        <v>0.51163666666666663</v>
      </c>
      <c r="F14" s="11">
        <v>4.3330397336434909E-3</v>
      </c>
      <c r="G14" s="26">
        <v>102</v>
      </c>
      <c r="H14" s="3" t="s">
        <v>21</v>
      </c>
      <c r="I14" s="37" t="s">
        <v>120</v>
      </c>
      <c r="J14" s="37"/>
      <c r="K14" s="37"/>
      <c r="L14" s="37"/>
      <c r="N14" s="12"/>
    </row>
    <row r="15" spans="1:14" x14ac:dyDescent="0.25">
      <c r="A15" s="82">
        <v>40483</v>
      </c>
      <c r="B15" s="82">
        <v>40485</v>
      </c>
      <c r="C15" s="3" t="s">
        <v>99</v>
      </c>
      <c r="D15" s="30">
        <v>7.5</v>
      </c>
      <c r="E15" s="30">
        <v>7.6141966666666674</v>
      </c>
      <c r="F15" s="11">
        <v>3.2460760994365838E-2</v>
      </c>
      <c r="G15" s="26">
        <v>101</v>
      </c>
      <c r="H15" s="3" t="s">
        <v>21</v>
      </c>
      <c r="I15" s="37" t="s">
        <v>120</v>
      </c>
      <c r="J15" s="37"/>
      <c r="K15" s="37"/>
      <c r="L15" s="37"/>
      <c r="N15" s="12"/>
    </row>
    <row r="16" spans="1:14" x14ac:dyDescent="0.25">
      <c r="A16" s="82">
        <v>40483</v>
      </c>
      <c r="B16" s="82">
        <v>40485</v>
      </c>
      <c r="C16" s="3" t="s">
        <v>98</v>
      </c>
      <c r="D16" s="75">
        <v>0.15</v>
      </c>
      <c r="E16" s="75">
        <v>0.14859700000000001</v>
      </c>
      <c r="F16" s="11">
        <v>3.0579455521640669E-3</v>
      </c>
      <c r="G16" s="26">
        <v>100</v>
      </c>
      <c r="H16" s="3" t="s">
        <v>21</v>
      </c>
      <c r="I16" s="37" t="s">
        <v>120</v>
      </c>
      <c r="J16" s="37"/>
      <c r="K16" s="37"/>
      <c r="L16" s="37"/>
      <c r="N16" s="12"/>
    </row>
    <row r="17" spans="1:14" x14ac:dyDescent="0.25">
      <c r="A17" s="82">
        <v>40483</v>
      </c>
      <c r="B17" s="82">
        <v>40485</v>
      </c>
      <c r="C17" s="3" t="s">
        <v>121</v>
      </c>
      <c r="D17" s="75">
        <v>0.5</v>
      </c>
      <c r="E17" s="75">
        <v>0.49120033333333329</v>
      </c>
      <c r="F17" s="11">
        <v>2.6742831438225268E-3</v>
      </c>
      <c r="G17" s="26">
        <v>98</v>
      </c>
      <c r="H17" s="95" t="s">
        <v>21</v>
      </c>
      <c r="I17" s="37" t="s">
        <v>120</v>
      </c>
      <c r="J17" s="37"/>
      <c r="K17" s="37"/>
      <c r="L17" s="37"/>
    </row>
    <row r="18" spans="1:14" x14ac:dyDescent="0.25">
      <c r="A18" s="82"/>
      <c r="B18" s="82"/>
      <c r="C18" s="3"/>
      <c r="D18" s="3"/>
      <c r="E18" s="28"/>
      <c r="F18" s="28"/>
      <c r="G18" s="26"/>
      <c r="H18" s="3"/>
      <c r="I18" s="37"/>
      <c r="J18" s="37"/>
      <c r="K18" s="37"/>
      <c r="L18" s="37"/>
    </row>
    <row r="19" spans="1:14" x14ac:dyDescent="0.25">
      <c r="A19" s="82">
        <v>40491</v>
      </c>
      <c r="B19" s="82">
        <v>40492</v>
      </c>
      <c r="C19" s="95" t="s">
        <v>128</v>
      </c>
      <c r="D19" s="75">
        <v>0.5</v>
      </c>
      <c r="E19" s="75">
        <v>0.48875800000000003</v>
      </c>
      <c r="F19" s="11">
        <v>8.655878522715087E-3</v>
      </c>
      <c r="G19" s="26">
        <v>98</v>
      </c>
      <c r="H19" s="3" t="s">
        <v>21</v>
      </c>
      <c r="I19" s="37" t="s">
        <v>120</v>
      </c>
      <c r="J19" s="37"/>
      <c r="K19" s="37"/>
      <c r="L19" s="37"/>
    </row>
    <row r="20" spans="1:14" x14ac:dyDescent="0.25">
      <c r="A20" s="82">
        <v>40491</v>
      </c>
      <c r="B20" s="82">
        <v>40492</v>
      </c>
      <c r="C20" s="3" t="s">
        <v>99</v>
      </c>
      <c r="D20" s="30">
        <v>7.5</v>
      </c>
      <c r="E20" s="30">
        <v>7.5295360000000002</v>
      </c>
      <c r="F20" s="8">
        <v>0.20432662480204694</v>
      </c>
      <c r="G20" s="26">
        <v>100</v>
      </c>
      <c r="H20" s="3" t="s">
        <v>21</v>
      </c>
      <c r="I20" s="37" t="s">
        <v>120</v>
      </c>
      <c r="J20" s="37"/>
      <c r="K20" s="37"/>
      <c r="L20" s="37"/>
    </row>
    <row r="21" spans="1:14" x14ac:dyDescent="0.25">
      <c r="A21" s="82">
        <v>40491</v>
      </c>
      <c r="B21" s="82">
        <v>40492</v>
      </c>
      <c r="C21" s="3" t="s">
        <v>98</v>
      </c>
      <c r="D21" s="75">
        <v>0.15</v>
      </c>
      <c r="E21" s="75">
        <v>0.14570866666666665</v>
      </c>
      <c r="F21" s="11">
        <v>3.2180889256410213E-3</v>
      </c>
      <c r="G21" s="26">
        <v>100</v>
      </c>
      <c r="H21" s="3" t="s">
        <v>21</v>
      </c>
      <c r="I21" s="37" t="s">
        <v>120</v>
      </c>
      <c r="J21" s="37"/>
      <c r="K21" s="37"/>
      <c r="L21" s="37"/>
    </row>
    <row r="22" spans="1:14" x14ac:dyDescent="0.25">
      <c r="A22" s="82">
        <v>40491</v>
      </c>
      <c r="B22" s="82">
        <v>40492</v>
      </c>
      <c r="C22" s="3" t="s">
        <v>121</v>
      </c>
      <c r="D22" s="75">
        <v>0.5</v>
      </c>
      <c r="E22" s="75">
        <v>0.49077333333333328</v>
      </c>
      <c r="F22" s="11">
        <v>1.204714913717486E-2</v>
      </c>
      <c r="G22" s="26">
        <v>98</v>
      </c>
      <c r="H22" s="3" t="s">
        <v>21</v>
      </c>
      <c r="I22" s="37" t="s">
        <v>120</v>
      </c>
      <c r="J22" s="37"/>
      <c r="K22" s="37"/>
      <c r="L22" s="37"/>
    </row>
    <row r="23" spans="1:14" x14ac:dyDescent="0.25">
      <c r="A23" s="82"/>
      <c r="B23" s="82"/>
      <c r="C23" s="3"/>
      <c r="D23" s="3"/>
      <c r="E23" s="28"/>
      <c r="F23" s="28"/>
      <c r="G23" s="26"/>
      <c r="H23" s="3"/>
      <c r="I23" s="37"/>
      <c r="J23" s="37"/>
      <c r="K23" s="37"/>
      <c r="L23" s="37"/>
    </row>
    <row r="24" spans="1:14" x14ac:dyDescent="0.25">
      <c r="A24" s="82">
        <v>40493</v>
      </c>
      <c r="B24" s="82">
        <v>40494</v>
      </c>
      <c r="C24" s="95" t="s">
        <v>128</v>
      </c>
      <c r="D24" s="75">
        <v>0.5</v>
      </c>
      <c r="E24" s="75">
        <v>0.52041599999999999</v>
      </c>
      <c r="F24" s="11">
        <v>3.7170247510609654E-3</v>
      </c>
      <c r="G24" s="26">
        <v>104</v>
      </c>
      <c r="H24" s="3" t="s">
        <v>21</v>
      </c>
      <c r="I24" s="37" t="s">
        <v>120</v>
      </c>
      <c r="J24" s="37"/>
      <c r="K24" s="37"/>
      <c r="L24" s="37"/>
      <c r="N24" s="12"/>
    </row>
    <row r="25" spans="1:14" x14ac:dyDescent="0.25">
      <c r="A25" s="82">
        <v>40493</v>
      </c>
      <c r="B25" s="82">
        <v>40494</v>
      </c>
      <c r="C25" s="3" t="s">
        <v>99</v>
      </c>
      <c r="D25" s="30">
        <v>7.5</v>
      </c>
      <c r="E25" s="30">
        <v>8.1109713333333335</v>
      </c>
      <c r="F25" s="11">
        <v>3.2106679092259643E-2</v>
      </c>
      <c r="G25" s="26">
        <v>108</v>
      </c>
      <c r="H25" s="3" t="s">
        <v>21</v>
      </c>
      <c r="I25" s="37" t="s">
        <v>120</v>
      </c>
      <c r="J25" s="37"/>
      <c r="K25" s="37"/>
      <c r="L25" s="37"/>
      <c r="N25" s="12"/>
    </row>
    <row r="26" spans="1:14" x14ac:dyDescent="0.25">
      <c r="A26" s="82">
        <v>40493</v>
      </c>
      <c r="B26" s="82">
        <v>40494</v>
      </c>
      <c r="C26" s="3" t="s">
        <v>98</v>
      </c>
      <c r="D26" s="75">
        <v>0.15</v>
      </c>
      <c r="E26" s="75">
        <v>0.14689766666666668</v>
      </c>
      <c r="F26" s="11">
        <v>2.8662728993125177E-3</v>
      </c>
      <c r="G26" s="26">
        <v>100</v>
      </c>
      <c r="H26" s="3" t="s">
        <v>21</v>
      </c>
      <c r="I26" s="37" t="s">
        <v>120</v>
      </c>
      <c r="J26" s="37"/>
      <c r="K26" s="37"/>
      <c r="L26" s="37"/>
    </row>
    <row r="27" spans="1:14" x14ac:dyDescent="0.25">
      <c r="A27" s="82">
        <v>40493</v>
      </c>
      <c r="B27" s="82">
        <v>40494</v>
      </c>
      <c r="C27" s="3" t="s">
        <v>121</v>
      </c>
      <c r="D27" s="75">
        <v>0.5</v>
      </c>
      <c r="E27" s="75">
        <v>0.49140800000000001</v>
      </c>
      <c r="F27" s="11">
        <v>2.669814787583573E-3</v>
      </c>
      <c r="G27" s="26">
        <v>98</v>
      </c>
      <c r="H27" s="3" t="s">
        <v>21</v>
      </c>
      <c r="I27" s="37" t="s">
        <v>120</v>
      </c>
      <c r="J27" s="37"/>
      <c r="K27" s="37"/>
      <c r="L27" s="37"/>
    </row>
    <row r="28" spans="1:14" x14ac:dyDescent="0.25">
      <c r="A28" s="82"/>
      <c r="B28" s="82"/>
      <c r="C28" s="3"/>
      <c r="D28" s="3"/>
      <c r="E28" s="27"/>
      <c r="F28" s="27"/>
      <c r="G28" s="26"/>
      <c r="H28" s="3"/>
      <c r="I28" s="37"/>
      <c r="J28" s="37"/>
      <c r="K28" s="37"/>
      <c r="L28" s="37"/>
    </row>
    <row r="29" spans="1:14" x14ac:dyDescent="0.25">
      <c r="A29" s="82">
        <v>40496</v>
      </c>
      <c r="B29" s="82">
        <v>40497</v>
      </c>
      <c r="C29" s="95" t="s">
        <v>128</v>
      </c>
      <c r="D29" s="75">
        <v>0.5</v>
      </c>
      <c r="E29" s="75">
        <v>0.53785133333333335</v>
      </c>
      <c r="F29" s="11">
        <v>1.1793815851255831E-2</v>
      </c>
      <c r="G29" s="26">
        <v>108</v>
      </c>
      <c r="H29" s="3" t="s">
        <v>21</v>
      </c>
      <c r="I29" s="37" t="s">
        <v>120</v>
      </c>
      <c r="J29" s="37"/>
      <c r="K29" s="37"/>
      <c r="L29" s="37"/>
    </row>
    <row r="30" spans="1:14" x14ac:dyDescent="0.25">
      <c r="A30" s="82">
        <v>40496</v>
      </c>
      <c r="B30" s="82">
        <v>40497</v>
      </c>
      <c r="C30" s="3" t="s">
        <v>99</v>
      </c>
      <c r="D30" s="30">
        <v>7.5</v>
      </c>
      <c r="E30" s="30">
        <v>8.8369886666666666</v>
      </c>
      <c r="F30" s="11">
        <v>4.5786136813814923E-2</v>
      </c>
      <c r="G30" s="26">
        <v>117</v>
      </c>
      <c r="H30" s="3" t="s">
        <v>21</v>
      </c>
      <c r="I30" s="37" t="s">
        <v>120</v>
      </c>
      <c r="J30" s="37"/>
      <c r="K30" s="37"/>
      <c r="L30" s="37"/>
    </row>
    <row r="31" spans="1:14" x14ac:dyDescent="0.25">
      <c r="A31" s="82">
        <v>40496</v>
      </c>
      <c r="B31" s="82">
        <v>40497</v>
      </c>
      <c r="C31" s="3" t="s">
        <v>98</v>
      </c>
      <c r="D31" s="75">
        <v>0.15</v>
      </c>
      <c r="E31" s="75">
        <v>0.15143166666666666</v>
      </c>
      <c r="F31" s="11">
        <v>2.1077595530167399E-3</v>
      </c>
      <c r="G31" s="26">
        <v>100</v>
      </c>
      <c r="H31" s="3" t="s">
        <v>21</v>
      </c>
      <c r="I31" s="37" t="s">
        <v>120</v>
      </c>
      <c r="J31" s="37"/>
      <c r="K31" s="37"/>
      <c r="L31" s="37"/>
    </row>
    <row r="32" spans="1:14" x14ac:dyDescent="0.25">
      <c r="A32" s="82">
        <v>40496</v>
      </c>
      <c r="B32" s="82">
        <v>40497</v>
      </c>
      <c r="C32" s="3" t="s">
        <v>121</v>
      </c>
      <c r="D32" s="75">
        <v>0.5</v>
      </c>
      <c r="E32" s="75">
        <v>0.50099633333333327</v>
      </c>
      <c r="F32" s="11">
        <v>1.5100179910627961E-3</v>
      </c>
      <c r="G32" s="26">
        <v>100</v>
      </c>
      <c r="H32" s="3" t="s">
        <v>21</v>
      </c>
      <c r="I32" s="37" t="s">
        <v>120</v>
      </c>
      <c r="J32" s="37"/>
      <c r="K32" s="37"/>
      <c r="L32" s="37"/>
    </row>
    <row r="33" spans="1:14" x14ac:dyDescent="0.25">
      <c r="A33" s="82"/>
      <c r="B33" s="82"/>
      <c r="C33" s="3"/>
      <c r="D33" s="75"/>
      <c r="E33" s="75"/>
      <c r="F33" s="11"/>
      <c r="G33" s="26"/>
      <c r="H33" s="3"/>
      <c r="I33" s="37"/>
      <c r="J33" s="37"/>
      <c r="K33" s="37"/>
      <c r="L33" s="37"/>
      <c r="N33" s="12"/>
    </row>
    <row r="34" spans="1:14" x14ac:dyDescent="0.25">
      <c r="A34" s="82">
        <v>40497</v>
      </c>
      <c r="B34" s="82">
        <v>40498</v>
      </c>
      <c r="C34" s="95" t="s">
        <v>128</v>
      </c>
      <c r="D34" s="75">
        <v>0.5</v>
      </c>
      <c r="E34" s="75">
        <v>0.52566766666666664</v>
      </c>
      <c r="F34" s="140">
        <v>1.7855907715188621E-2</v>
      </c>
      <c r="G34" s="26">
        <v>106</v>
      </c>
      <c r="H34" s="3" t="s">
        <v>21</v>
      </c>
      <c r="I34" s="37" t="s">
        <v>120</v>
      </c>
      <c r="J34" s="37"/>
      <c r="K34" s="37"/>
      <c r="L34" s="37"/>
      <c r="N34" s="12"/>
    </row>
    <row r="35" spans="1:14" x14ac:dyDescent="0.25">
      <c r="A35" s="82">
        <v>40497</v>
      </c>
      <c r="B35" s="82">
        <v>40498</v>
      </c>
      <c r="C35" s="3" t="s">
        <v>99</v>
      </c>
      <c r="D35" s="30">
        <v>7.5</v>
      </c>
      <c r="E35" s="30">
        <v>7.947921</v>
      </c>
      <c r="F35" s="11">
        <v>9.6809147197001497E-2</v>
      </c>
      <c r="G35" s="26">
        <v>105</v>
      </c>
      <c r="H35" s="3" t="s">
        <v>21</v>
      </c>
      <c r="I35" s="37" t="s">
        <v>120</v>
      </c>
      <c r="J35" s="9"/>
      <c r="K35" s="9"/>
      <c r="L35" s="9"/>
    </row>
    <row r="36" spans="1:14" x14ac:dyDescent="0.25">
      <c r="A36" s="82">
        <v>40497</v>
      </c>
      <c r="B36" s="82">
        <v>40498</v>
      </c>
      <c r="C36" s="3" t="s">
        <v>98</v>
      </c>
      <c r="D36" s="75">
        <v>0.15</v>
      </c>
      <c r="E36" s="75">
        <v>0.15070600000000001</v>
      </c>
      <c r="F36" s="11">
        <v>2.7806414727540884E-3</v>
      </c>
      <c r="G36" s="26">
        <v>100</v>
      </c>
      <c r="H36" s="3" t="s">
        <v>21</v>
      </c>
      <c r="I36" s="37" t="s">
        <v>120</v>
      </c>
    </row>
    <row r="37" spans="1:14" x14ac:dyDescent="0.25">
      <c r="A37" s="82">
        <v>40497</v>
      </c>
      <c r="B37" s="82">
        <v>40498</v>
      </c>
      <c r="C37" s="3" t="s">
        <v>121</v>
      </c>
      <c r="D37" s="75">
        <v>0.5</v>
      </c>
      <c r="E37" s="75">
        <v>0.50062899999999999</v>
      </c>
      <c r="F37" s="11">
        <v>8.8196022019136292E-3</v>
      </c>
      <c r="G37" s="26">
        <v>100</v>
      </c>
      <c r="H37" s="3" t="s">
        <v>21</v>
      </c>
      <c r="I37" s="37" t="s">
        <v>120</v>
      </c>
    </row>
    <row r="38" spans="1:14" x14ac:dyDescent="0.25">
      <c r="A38" s="82"/>
      <c r="B38" s="82"/>
      <c r="C38" s="3"/>
      <c r="D38" s="75"/>
      <c r="E38" s="75"/>
      <c r="F38" s="11"/>
      <c r="G38" s="26"/>
      <c r="H38" s="3"/>
      <c r="I38" s="37"/>
    </row>
    <row r="39" spans="1:14" x14ac:dyDescent="0.25">
      <c r="A39" s="82">
        <v>40503</v>
      </c>
      <c r="B39" s="82">
        <v>40505</v>
      </c>
      <c r="C39" s="95" t="s">
        <v>128</v>
      </c>
      <c r="D39" s="75">
        <v>0.5</v>
      </c>
      <c r="E39" s="75">
        <v>0.56260699999999997</v>
      </c>
      <c r="F39" s="11">
        <v>3.9173231932022462E-3</v>
      </c>
      <c r="G39" s="26">
        <v>112</v>
      </c>
      <c r="H39" s="3" t="s">
        <v>21</v>
      </c>
      <c r="I39" s="37" t="s">
        <v>120</v>
      </c>
    </row>
    <row r="40" spans="1:14" x14ac:dyDescent="0.25">
      <c r="A40" s="82">
        <v>40503</v>
      </c>
      <c r="B40" s="82">
        <v>40505</v>
      </c>
      <c r="C40" s="3" t="s">
        <v>99</v>
      </c>
      <c r="D40" s="30">
        <v>7.5</v>
      </c>
      <c r="E40" s="30">
        <v>8.017281333333333</v>
      </c>
      <c r="F40" s="11">
        <v>8.0685759662615139E-2</v>
      </c>
      <c r="G40" s="26">
        <v>107</v>
      </c>
      <c r="H40" s="3" t="s">
        <v>21</v>
      </c>
      <c r="I40" s="37" t="s">
        <v>120</v>
      </c>
    </row>
    <row r="41" spans="1:14" x14ac:dyDescent="0.25">
      <c r="A41" s="82">
        <v>40503</v>
      </c>
      <c r="B41" s="82">
        <v>40505</v>
      </c>
      <c r="C41" s="3" t="s">
        <v>98</v>
      </c>
      <c r="D41" s="75">
        <v>0.15</v>
      </c>
      <c r="E41" s="75">
        <v>0.15201499999999998</v>
      </c>
      <c r="F41" s="11">
        <v>1.8663689345893067E-3</v>
      </c>
      <c r="G41" s="26">
        <v>100</v>
      </c>
      <c r="H41" s="3" t="s">
        <v>21</v>
      </c>
      <c r="I41" s="37" t="s">
        <v>120</v>
      </c>
    </row>
    <row r="42" spans="1:14" x14ac:dyDescent="0.25">
      <c r="A42" s="82">
        <v>40503</v>
      </c>
      <c r="B42" s="82">
        <v>40505</v>
      </c>
      <c r="C42" s="3" t="s">
        <v>121</v>
      </c>
      <c r="D42" s="75">
        <v>0.5</v>
      </c>
      <c r="E42" s="75">
        <v>0.49654666666666669</v>
      </c>
      <c r="F42" s="112">
        <v>3.8630600996272102E-4</v>
      </c>
      <c r="G42" s="26">
        <v>100</v>
      </c>
      <c r="H42" s="3" t="s">
        <v>21</v>
      </c>
      <c r="I42" s="37" t="s">
        <v>120</v>
      </c>
      <c r="M42" s="65"/>
      <c r="N42" s="12"/>
    </row>
    <row r="43" spans="1:14" x14ac:dyDescent="0.25">
      <c r="A43" s="82"/>
      <c r="B43" s="82"/>
      <c r="C43" s="3"/>
      <c r="D43" s="75"/>
      <c r="E43" s="75"/>
      <c r="F43" s="11"/>
      <c r="G43" s="26"/>
      <c r="H43" s="3"/>
      <c r="I43" s="37"/>
      <c r="N43" s="12"/>
    </row>
    <row r="44" spans="1:14" x14ac:dyDescent="0.25">
      <c r="A44" s="82">
        <v>40513</v>
      </c>
      <c r="B44" s="82">
        <v>40514</v>
      </c>
      <c r="C44" s="95" t="s">
        <v>128</v>
      </c>
      <c r="D44" s="75">
        <v>0.5</v>
      </c>
      <c r="E44" s="75">
        <v>0.49862000000000001</v>
      </c>
      <c r="F44" s="11">
        <v>5.5618252399730725E-4</v>
      </c>
      <c r="G44" s="26">
        <v>100</v>
      </c>
      <c r="H44" s="3" t="s">
        <v>21</v>
      </c>
      <c r="I44" s="37" t="s">
        <v>120</v>
      </c>
    </row>
    <row r="45" spans="1:14" x14ac:dyDescent="0.25">
      <c r="A45" s="82">
        <v>40513</v>
      </c>
      <c r="B45" s="82">
        <v>40514</v>
      </c>
      <c r="C45" s="3" t="s">
        <v>99</v>
      </c>
      <c r="D45" s="30">
        <v>7.5</v>
      </c>
      <c r="E45" s="30">
        <v>7.2452420000000002</v>
      </c>
      <c r="F45" s="11">
        <v>1.525924935899523E-2</v>
      </c>
      <c r="G45" s="26">
        <v>96</v>
      </c>
      <c r="H45" s="3" t="s">
        <v>21</v>
      </c>
      <c r="I45" s="37" t="s">
        <v>120</v>
      </c>
    </row>
    <row r="46" spans="1:14" x14ac:dyDescent="0.25">
      <c r="A46" s="82">
        <v>40513</v>
      </c>
      <c r="B46" s="82">
        <v>40514</v>
      </c>
      <c r="C46" s="3" t="s">
        <v>98</v>
      </c>
      <c r="D46" s="75">
        <v>0.15</v>
      </c>
      <c r="E46" s="75">
        <v>0.14405900000000002</v>
      </c>
      <c r="F46" s="11">
        <v>4.0796975378084056E-3</v>
      </c>
      <c r="G46" s="26">
        <v>93</v>
      </c>
      <c r="H46" s="3" t="s">
        <v>21</v>
      </c>
      <c r="I46" s="37" t="s">
        <v>120</v>
      </c>
    </row>
    <row r="47" spans="1:14" x14ac:dyDescent="0.25">
      <c r="A47" s="82">
        <v>40513</v>
      </c>
      <c r="B47" s="82">
        <v>40514</v>
      </c>
      <c r="C47" s="3" t="s">
        <v>121</v>
      </c>
      <c r="D47" s="75">
        <v>0.5</v>
      </c>
      <c r="E47" s="75">
        <v>0.48295633333333332</v>
      </c>
      <c r="F47" s="11">
        <v>2.1597491366668882E-3</v>
      </c>
      <c r="G47" s="26">
        <v>96</v>
      </c>
      <c r="H47" s="3" t="s">
        <v>21</v>
      </c>
      <c r="I47" s="37" t="s">
        <v>120</v>
      </c>
      <c r="N47" s="12"/>
    </row>
    <row r="48" spans="1:14" x14ac:dyDescent="0.25">
      <c r="A48" s="4"/>
      <c r="B48" s="4"/>
      <c r="C48" s="16"/>
      <c r="D48" s="16"/>
      <c r="E48" s="55"/>
      <c r="F48" s="55"/>
      <c r="G48" s="22"/>
      <c r="H48" s="4"/>
      <c r="I48" s="4"/>
    </row>
    <row r="49" spans="1:14" x14ac:dyDescent="0.25">
      <c r="A49" s="17"/>
      <c r="B49" s="17"/>
      <c r="C49" s="3"/>
      <c r="D49" s="3"/>
      <c r="E49" s="30"/>
      <c r="F49" s="30"/>
      <c r="G49" s="26"/>
    </row>
    <row r="50" spans="1:14" ht="14.5" x14ac:dyDescent="0.25">
      <c r="A50" s="13" t="s">
        <v>110</v>
      </c>
    </row>
    <row r="51" spans="1:14" ht="14.5" x14ac:dyDescent="0.25">
      <c r="A51" s="76"/>
      <c r="B51" s="17"/>
      <c r="N51" s="12"/>
    </row>
    <row r="52" spans="1:14" x14ac:dyDescent="0.25">
      <c r="A52" s="17"/>
      <c r="B52" s="77"/>
      <c r="N52" s="12"/>
    </row>
    <row r="53" spans="1:14" ht="14.5" x14ac:dyDescent="0.25">
      <c r="A53" s="13"/>
    </row>
    <row r="54" spans="1:14" x14ac:dyDescent="0.25">
      <c r="B54" s="56"/>
    </row>
    <row r="60" spans="1:14" x14ac:dyDescent="0.25">
      <c r="N60" s="12"/>
    </row>
    <row r="61" spans="1:14" x14ac:dyDescent="0.25">
      <c r="N61" s="12"/>
    </row>
    <row r="69" spans="14:14" x14ac:dyDescent="0.25">
      <c r="N69" s="12"/>
    </row>
    <row r="70" spans="14:14" x14ac:dyDescent="0.25">
      <c r="N70" s="12"/>
    </row>
  </sheetData>
  <phoneticPr fontId="33" type="noConversion"/>
  <pageMargins left="0.55000000000000004" right="0.25" top="0.45" bottom="0.23" header="0.5" footer="0.5"/>
  <pageSetup firstPageNumber="1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A3" sqref="A3"/>
    </sheetView>
  </sheetViews>
  <sheetFormatPr defaultRowHeight="12.5" x14ac:dyDescent="0.25"/>
  <cols>
    <col min="1" max="1" width="10" customWidth="1"/>
    <col min="2" max="2" width="10.1796875" bestFit="1" customWidth="1"/>
    <col min="4" max="4" width="13.81640625" customWidth="1"/>
    <col min="5" max="5" width="11.54296875" customWidth="1"/>
    <col min="6" max="6" width="10.54296875" customWidth="1"/>
    <col min="13" max="13" width="21.1796875" customWidth="1"/>
    <col min="14" max="14" width="17" customWidth="1"/>
  </cols>
  <sheetData>
    <row r="1" spans="1:14" ht="15.5" x14ac:dyDescent="0.35">
      <c r="A1" s="2" t="s">
        <v>568</v>
      </c>
      <c r="B1" s="2"/>
    </row>
    <row r="2" spans="1:14" ht="15.5" x14ac:dyDescent="0.35">
      <c r="A2" s="2"/>
      <c r="B2" s="2" t="s">
        <v>560</v>
      </c>
      <c r="M2" s="65"/>
    </row>
    <row r="3" spans="1:14" ht="15.5" x14ac:dyDescent="0.35">
      <c r="A3" s="2"/>
      <c r="B3" s="2" t="s">
        <v>153</v>
      </c>
    </row>
    <row r="4" spans="1:14" ht="15.5" x14ac:dyDescent="0.35">
      <c r="A4" s="2"/>
      <c r="B4" s="2"/>
    </row>
    <row r="5" spans="1:14" ht="15.5" x14ac:dyDescent="0.35">
      <c r="A5" s="2"/>
      <c r="B5" s="2"/>
    </row>
    <row r="6" spans="1:14" ht="15.5" x14ac:dyDescent="0.35">
      <c r="A6" s="2"/>
      <c r="B6" s="2"/>
    </row>
    <row r="7" spans="1:14" ht="15.5" x14ac:dyDescent="0.35">
      <c r="A7" s="2"/>
      <c r="B7" s="2"/>
    </row>
    <row r="8" spans="1:14" x14ac:dyDescent="0.25">
      <c r="E8" s="95" t="s">
        <v>7</v>
      </c>
      <c r="F8" s="3"/>
    </row>
    <row r="9" spans="1:14" x14ac:dyDescent="0.25">
      <c r="A9" s="49" t="s">
        <v>0</v>
      </c>
      <c r="B9" s="50" t="s">
        <v>47</v>
      </c>
      <c r="C9" s="49"/>
      <c r="D9" s="50" t="s">
        <v>49</v>
      </c>
      <c r="E9" s="95" t="s">
        <v>154</v>
      </c>
      <c r="F9" s="95"/>
      <c r="G9" s="49" t="s">
        <v>0</v>
      </c>
      <c r="H9" s="49" t="s">
        <v>0</v>
      </c>
      <c r="I9" s="49" t="s">
        <v>0</v>
      </c>
      <c r="J9" s="49"/>
      <c r="K9" s="49"/>
      <c r="L9" s="49"/>
      <c r="N9" s="12"/>
    </row>
    <row r="10" spans="1:14" ht="14.5" x14ac:dyDescent="0.25">
      <c r="A10" s="52" t="s">
        <v>2</v>
      </c>
      <c r="B10" s="52" t="s">
        <v>51</v>
      </c>
      <c r="C10" s="51" t="s">
        <v>1</v>
      </c>
      <c r="D10" s="98" t="s">
        <v>152</v>
      </c>
      <c r="E10" s="98" t="s">
        <v>155</v>
      </c>
      <c r="F10" s="98" t="s">
        <v>22</v>
      </c>
      <c r="G10" s="52" t="s">
        <v>102</v>
      </c>
      <c r="H10" s="52" t="s">
        <v>16</v>
      </c>
      <c r="I10" s="51" t="s">
        <v>53</v>
      </c>
      <c r="J10" s="53"/>
      <c r="K10" s="53"/>
      <c r="L10" s="53"/>
      <c r="N10" s="12"/>
    </row>
    <row r="11" spans="1:14" x14ac:dyDescent="0.25">
      <c r="A11" s="53"/>
      <c r="B11" s="54"/>
      <c r="C11" s="53"/>
      <c r="D11" s="54"/>
      <c r="E11" s="54"/>
      <c r="F11" s="54"/>
      <c r="G11" s="54"/>
      <c r="H11" s="54"/>
      <c r="I11" s="53"/>
      <c r="J11" s="53"/>
      <c r="K11" s="53"/>
      <c r="L11" s="53"/>
    </row>
    <row r="12" spans="1:14" x14ac:dyDescent="0.25">
      <c r="A12" s="82">
        <v>40523</v>
      </c>
      <c r="B12" s="82">
        <v>40526</v>
      </c>
      <c r="C12" s="3" t="s">
        <v>128</v>
      </c>
      <c r="D12" s="75">
        <v>0.5</v>
      </c>
      <c r="E12" s="75">
        <v>0.49961566666666668</v>
      </c>
      <c r="F12" s="11">
        <v>9.93577542687711E-4</v>
      </c>
      <c r="G12" s="26">
        <v>100</v>
      </c>
      <c r="H12" s="3" t="s">
        <v>21</v>
      </c>
      <c r="I12" s="37" t="s">
        <v>120</v>
      </c>
      <c r="J12" s="37"/>
      <c r="K12" s="37"/>
      <c r="L12" s="37"/>
    </row>
    <row r="13" spans="1:14" x14ac:dyDescent="0.25">
      <c r="A13" s="82">
        <v>40523</v>
      </c>
      <c r="B13" s="82">
        <v>40526</v>
      </c>
      <c r="C13" s="3" t="s">
        <v>99</v>
      </c>
      <c r="D13" s="30">
        <v>7.5</v>
      </c>
      <c r="E13" s="30">
        <v>7.5940099999999999</v>
      </c>
      <c r="F13" s="11">
        <v>4.084139518919519E-2</v>
      </c>
      <c r="G13" s="26">
        <v>101</v>
      </c>
      <c r="H13" s="3" t="s">
        <v>21</v>
      </c>
      <c r="I13" s="37" t="s">
        <v>120</v>
      </c>
      <c r="J13" s="37"/>
      <c r="K13" s="37"/>
      <c r="L13" s="37"/>
    </row>
    <row r="14" spans="1:14" x14ac:dyDescent="0.25">
      <c r="A14" s="82">
        <v>40523</v>
      </c>
      <c r="B14" s="82">
        <v>40526</v>
      </c>
      <c r="C14" s="3" t="s">
        <v>98</v>
      </c>
      <c r="D14" s="75">
        <v>0.15</v>
      </c>
      <c r="E14" s="75">
        <v>0.14491400000000002</v>
      </c>
      <c r="F14" s="11">
        <v>1.4585650482580531E-3</v>
      </c>
      <c r="G14" s="26">
        <v>93</v>
      </c>
      <c r="H14" s="3" t="s">
        <v>21</v>
      </c>
      <c r="I14" s="37" t="s">
        <v>120</v>
      </c>
      <c r="J14" s="37"/>
      <c r="K14" s="37"/>
      <c r="L14" s="37"/>
    </row>
    <row r="15" spans="1:14" x14ac:dyDescent="0.25">
      <c r="A15" s="82">
        <v>40523</v>
      </c>
      <c r="B15" s="82">
        <v>40526</v>
      </c>
      <c r="C15" s="3" t="s">
        <v>121</v>
      </c>
      <c r="D15" s="75">
        <v>0.5</v>
      </c>
      <c r="E15" s="75">
        <v>0.48680933333333326</v>
      </c>
      <c r="F15" s="11">
        <v>2.4789324987448502E-3</v>
      </c>
      <c r="G15" s="26">
        <v>98</v>
      </c>
      <c r="H15" s="3" t="s">
        <v>21</v>
      </c>
      <c r="I15" s="37" t="s">
        <v>120</v>
      </c>
      <c r="J15" s="37"/>
      <c r="K15" s="37"/>
      <c r="L15" s="37"/>
    </row>
    <row r="16" spans="1:14" x14ac:dyDescent="0.25">
      <c r="A16" s="82"/>
      <c r="B16" s="82"/>
      <c r="C16" s="3"/>
      <c r="D16" s="3"/>
      <c r="E16" s="27"/>
      <c r="F16" s="11"/>
      <c r="G16" s="26"/>
      <c r="H16" s="3"/>
      <c r="I16" s="37"/>
      <c r="J16" s="37"/>
      <c r="K16" s="37"/>
      <c r="L16" s="37"/>
    </row>
    <row r="17" spans="1:14" x14ac:dyDescent="0.25">
      <c r="A17" s="82">
        <v>40526</v>
      </c>
      <c r="B17" s="82">
        <v>40528</v>
      </c>
      <c r="C17" s="95" t="s">
        <v>128</v>
      </c>
      <c r="D17" s="75">
        <v>0.5</v>
      </c>
      <c r="E17" s="75">
        <v>0.49563600000000002</v>
      </c>
      <c r="F17" s="11">
        <v>8.3268358936633199E-3</v>
      </c>
      <c r="G17" s="26">
        <v>100</v>
      </c>
      <c r="H17" s="3" t="s">
        <v>21</v>
      </c>
      <c r="I17" s="37" t="s">
        <v>120</v>
      </c>
      <c r="J17" s="37"/>
      <c r="K17" s="37"/>
      <c r="L17" s="37"/>
      <c r="N17" s="12"/>
    </row>
    <row r="18" spans="1:14" x14ac:dyDescent="0.25">
      <c r="A18" s="82">
        <v>40526</v>
      </c>
      <c r="B18" s="82">
        <v>40528</v>
      </c>
      <c r="C18" s="3" t="s">
        <v>99</v>
      </c>
      <c r="D18" s="30">
        <v>7.5</v>
      </c>
      <c r="E18" s="30">
        <v>7.5975153333333338</v>
      </c>
      <c r="F18" s="11">
        <v>2.1025834878390125E-2</v>
      </c>
      <c r="G18" s="26">
        <v>101</v>
      </c>
      <c r="H18" s="3" t="s">
        <v>21</v>
      </c>
      <c r="I18" s="37" t="s">
        <v>120</v>
      </c>
      <c r="J18" s="37"/>
      <c r="K18" s="37"/>
      <c r="L18" s="37"/>
      <c r="N18" s="12"/>
    </row>
    <row r="19" spans="1:14" x14ac:dyDescent="0.25">
      <c r="A19" s="82">
        <v>40526</v>
      </c>
      <c r="B19" s="82">
        <v>40528</v>
      </c>
      <c r="C19" s="3" t="s">
        <v>98</v>
      </c>
      <c r="D19" s="75">
        <v>0.15</v>
      </c>
      <c r="E19" s="75">
        <v>0.14677700000000002</v>
      </c>
      <c r="F19" s="143">
        <v>2.0952326839762681E-5</v>
      </c>
      <c r="G19" s="26">
        <v>100</v>
      </c>
      <c r="H19" s="3" t="s">
        <v>21</v>
      </c>
      <c r="I19" s="37" t="s">
        <v>120</v>
      </c>
      <c r="J19" s="37"/>
      <c r="K19" s="37"/>
      <c r="L19" s="37"/>
      <c r="N19" s="12"/>
    </row>
    <row r="20" spans="1:14" x14ac:dyDescent="0.25">
      <c r="A20" s="82">
        <v>40526</v>
      </c>
      <c r="B20" s="82">
        <v>40528</v>
      </c>
      <c r="C20" s="3" t="s">
        <v>121</v>
      </c>
      <c r="D20" s="75">
        <v>0.5</v>
      </c>
      <c r="E20" s="75">
        <v>0.47811699999999996</v>
      </c>
      <c r="F20" s="11">
        <v>2.6562358705506739E-3</v>
      </c>
      <c r="G20" s="26">
        <v>96</v>
      </c>
      <c r="H20" s="95" t="s">
        <v>21</v>
      </c>
      <c r="I20" s="37" t="s">
        <v>120</v>
      </c>
      <c r="J20" s="37"/>
      <c r="K20" s="37"/>
      <c r="L20" s="37"/>
      <c r="N20" s="12"/>
    </row>
    <row r="21" spans="1:14" x14ac:dyDescent="0.25">
      <c r="A21" s="82"/>
      <c r="B21" s="82"/>
      <c r="C21" s="3"/>
      <c r="D21" s="3"/>
      <c r="E21" s="28"/>
      <c r="F21" s="28"/>
      <c r="G21" s="26"/>
      <c r="H21" s="3"/>
      <c r="I21" s="37"/>
      <c r="J21" s="37"/>
      <c r="K21" s="37"/>
      <c r="L21" s="37"/>
    </row>
    <row r="22" spans="1:14" x14ac:dyDescent="0.25">
      <c r="A22" s="82">
        <v>40539</v>
      </c>
      <c r="B22" s="82">
        <v>40541</v>
      </c>
      <c r="C22" s="95" t="s">
        <v>128</v>
      </c>
      <c r="D22" s="75">
        <v>0.5</v>
      </c>
      <c r="E22" s="75">
        <v>0.52106433333333335</v>
      </c>
      <c r="F22" s="11">
        <v>5.995609171162963E-3</v>
      </c>
      <c r="G22" s="26">
        <v>104</v>
      </c>
      <c r="H22" s="3" t="s">
        <v>21</v>
      </c>
      <c r="I22" s="37" t="s">
        <v>120</v>
      </c>
      <c r="J22" s="37"/>
      <c r="K22" s="37"/>
      <c r="L22" s="37"/>
    </row>
    <row r="23" spans="1:14" x14ac:dyDescent="0.25">
      <c r="A23" s="82">
        <v>40539</v>
      </c>
      <c r="B23" s="82">
        <v>40541</v>
      </c>
      <c r="C23" s="3" t="s">
        <v>99</v>
      </c>
      <c r="D23" s="30">
        <v>7.5</v>
      </c>
      <c r="E23" s="30">
        <v>7.9538720000000005</v>
      </c>
      <c r="F23" s="11">
        <v>5.2823489064998591E-2</v>
      </c>
      <c r="G23" s="26">
        <v>107</v>
      </c>
      <c r="H23" s="3" t="s">
        <v>21</v>
      </c>
      <c r="I23" s="37" t="s">
        <v>120</v>
      </c>
      <c r="J23" s="37"/>
      <c r="K23" s="37"/>
      <c r="L23" s="37"/>
    </row>
    <row r="24" spans="1:14" x14ac:dyDescent="0.25">
      <c r="A24" s="82">
        <v>40539</v>
      </c>
      <c r="B24" s="82">
        <v>40541</v>
      </c>
      <c r="C24" s="3" t="s">
        <v>98</v>
      </c>
      <c r="D24" s="75">
        <v>0.15</v>
      </c>
      <c r="E24" s="75">
        <v>0.141509</v>
      </c>
      <c r="F24" s="11">
        <v>1.2509064713238927E-3</v>
      </c>
      <c r="G24" s="26">
        <v>93</v>
      </c>
      <c r="H24" s="3" t="s">
        <v>21</v>
      </c>
      <c r="I24" s="37" t="s">
        <v>120</v>
      </c>
      <c r="J24" s="37"/>
      <c r="K24" s="37"/>
      <c r="L24" s="37"/>
    </row>
    <row r="25" spans="1:14" x14ac:dyDescent="0.25">
      <c r="A25" s="82">
        <v>40539</v>
      </c>
      <c r="B25" s="82">
        <v>40541</v>
      </c>
      <c r="C25" s="3" t="s">
        <v>121</v>
      </c>
      <c r="D25" s="75">
        <v>0.5</v>
      </c>
      <c r="E25" s="75">
        <v>0.47549566666666659</v>
      </c>
      <c r="F25" s="11">
        <v>3.4393502777898691E-3</v>
      </c>
      <c r="G25" s="26">
        <v>96</v>
      </c>
      <c r="H25" s="3" t="s">
        <v>21</v>
      </c>
      <c r="I25" s="37" t="s">
        <v>120</v>
      </c>
      <c r="J25" s="37"/>
      <c r="K25" s="37"/>
      <c r="L25" s="37"/>
    </row>
    <row r="26" spans="1:14" x14ac:dyDescent="0.25">
      <c r="A26" s="82"/>
      <c r="B26" s="82"/>
      <c r="C26" s="3"/>
      <c r="D26" s="3"/>
      <c r="E26" s="28"/>
      <c r="F26" s="28"/>
      <c r="G26" s="26"/>
      <c r="H26" s="3"/>
      <c r="I26" s="37"/>
      <c r="J26" s="37"/>
      <c r="K26" s="37"/>
      <c r="L26" s="37"/>
    </row>
    <row r="27" spans="1:14" x14ac:dyDescent="0.25">
      <c r="A27" s="82">
        <v>40545</v>
      </c>
      <c r="B27" s="82">
        <v>40548</v>
      </c>
      <c r="C27" s="95" t="s">
        <v>128</v>
      </c>
      <c r="D27" s="75">
        <v>0.5</v>
      </c>
      <c r="E27" s="75">
        <v>0.63603533333333329</v>
      </c>
      <c r="F27" s="11">
        <v>6.0532930156513487E-3</v>
      </c>
      <c r="G27" s="26">
        <v>128</v>
      </c>
      <c r="H27" s="3" t="s">
        <v>21</v>
      </c>
      <c r="I27" s="37" t="s">
        <v>120</v>
      </c>
      <c r="J27" s="37"/>
      <c r="K27" s="37"/>
      <c r="L27" s="37"/>
      <c r="N27" s="12"/>
    </row>
    <row r="28" spans="1:14" x14ac:dyDescent="0.25">
      <c r="A28" s="82">
        <v>40545</v>
      </c>
      <c r="B28" s="82">
        <v>40548</v>
      </c>
      <c r="C28" s="3" t="s">
        <v>99</v>
      </c>
      <c r="D28" s="30">
        <v>7.5</v>
      </c>
      <c r="E28" s="30">
        <v>9.0222773333333333</v>
      </c>
      <c r="F28" s="8">
        <v>0.11933385236531321</v>
      </c>
      <c r="G28" s="26">
        <v>120</v>
      </c>
      <c r="H28" s="3" t="s">
        <v>21</v>
      </c>
      <c r="I28" s="37" t="s">
        <v>120</v>
      </c>
      <c r="J28" s="37"/>
      <c r="K28" s="37"/>
      <c r="L28" s="37"/>
      <c r="N28" s="12"/>
    </row>
    <row r="29" spans="1:14" x14ac:dyDescent="0.25">
      <c r="A29" s="82">
        <v>40545</v>
      </c>
      <c r="B29" s="82">
        <v>40548</v>
      </c>
      <c r="C29" s="3" t="s">
        <v>98</v>
      </c>
      <c r="D29" s="75">
        <v>0.15</v>
      </c>
      <c r="E29" s="75">
        <v>0.14879966666666666</v>
      </c>
      <c r="F29" s="112">
        <v>3.7973715032023681E-3</v>
      </c>
      <c r="G29" s="26">
        <v>100</v>
      </c>
      <c r="H29" s="3" t="s">
        <v>21</v>
      </c>
      <c r="I29" s="37" t="s">
        <v>120</v>
      </c>
      <c r="J29" s="37"/>
      <c r="K29" s="37"/>
      <c r="L29" s="37"/>
      <c r="N29" s="12"/>
    </row>
    <row r="30" spans="1:14" x14ac:dyDescent="0.25">
      <c r="A30" s="82">
        <v>40545</v>
      </c>
      <c r="B30" s="82">
        <v>40548</v>
      </c>
      <c r="C30" s="3" t="s">
        <v>121</v>
      </c>
      <c r="D30" s="75">
        <v>0.5</v>
      </c>
      <c r="E30" s="75">
        <v>0.500525</v>
      </c>
      <c r="F30" s="11">
        <v>4.6119411314543063E-3</v>
      </c>
      <c r="G30" s="26">
        <v>100</v>
      </c>
      <c r="H30" s="3" t="s">
        <v>21</v>
      </c>
      <c r="I30" s="37" t="s">
        <v>120</v>
      </c>
      <c r="J30" s="37"/>
      <c r="K30" s="37"/>
      <c r="L30" s="37"/>
      <c r="N30" s="12"/>
    </row>
    <row r="31" spans="1:14" x14ac:dyDescent="0.25">
      <c r="A31" s="4"/>
      <c r="B31" s="4"/>
      <c r="C31" s="16"/>
      <c r="D31" s="16"/>
      <c r="E31" s="55"/>
      <c r="F31" s="55"/>
      <c r="G31" s="22"/>
      <c r="H31" s="4"/>
      <c r="I31" s="4"/>
    </row>
    <row r="32" spans="1:14" x14ac:dyDescent="0.25">
      <c r="A32" s="17"/>
      <c r="B32" s="17"/>
      <c r="C32" s="3"/>
      <c r="D32" s="3"/>
      <c r="E32" s="30"/>
      <c r="F32" s="30"/>
      <c r="G32" s="26"/>
    </row>
    <row r="33" spans="1:2" ht="14.5" x14ac:dyDescent="0.25">
      <c r="A33" s="13" t="s">
        <v>110</v>
      </c>
    </row>
    <row r="34" spans="1:2" ht="14.5" x14ac:dyDescent="0.25">
      <c r="A34" s="76"/>
      <c r="B34" s="17"/>
    </row>
    <row r="35" spans="1:2" x14ac:dyDescent="0.25">
      <c r="A35" s="17"/>
      <c r="B35" s="77"/>
    </row>
    <row r="36" spans="1:2" ht="14.5" x14ac:dyDescent="0.25">
      <c r="A36" s="13"/>
    </row>
    <row r="37" spans="1:2" x14ac:dyDescent="0.25">
      <c r="B37" s="56"/>
    </row>
  </sheetData>
  <phoneticPr fontId="35" type="noConversion"/>
  <pageMargins left="0.55000000000000004" right="0.25" top="0.45" bottom="0.23" header="0.5" footer="0.5"/>
  <pageSetup firstPageNumber="1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  <col min="17" max="17" width="55.7265625" customWidth="1"/>
  </cols>
  <sheetData>
    <row r="1" spans="1:16" ht="15.5" x14ac:dyDescent="0.35">
      <c r="A1" s="2" t="s">
        <v>570</v>
      </c>
      <c r="B1" s="2"/>
      <c r="N1" s="5"/>
      <c r="O1" s="5"/>
      <c r="P1" s="5"/>
    </row>
    <row r="2" spans="1:16" ht="15.5" x14ac:dyDescent="0.35">
      <c r="A2" s="2"/>
      <c r="B2" s="2" t="s">
        <v>561</v>
      </c>
      <c r="M2" s="65"/>
      <c r="N2" s="69"/>
    </row>
    <row r="3" spans="1:16" ht="15.5" x14ac:dyDescent="0.35">
      <c r="A3" s="2"/>
      <c r="B3" s="2"/>
      <c r="N3" s="5"/>
    </row>
    <row r="4" spans="1:16" ht="14.5" x14ac:dyDescent="0.25">
      <c r="A4" s="3" t="s">
        <v>18</v>
      </c>
      <c r="B4" s="3" t="s">
        <v>56</v>
      </c>
      <c r="C4" s="3" t="s">
        <v>10</v>
      </c>
      <c r="D4" s="3" t="s">
        <v>1</v>
      </c>
      <c r="E4" s="3" t="s">
        <v>30</v>
      </c>
      <c r="F4" s="3" t="s">
        <v>31</v>
      </c>
      <c r="G4" s="3" t="s">
        <v>57</v>
      </c>
      <c r="H4" s="3" t="s">
        <v>7</v>
      </c>
      <c r="I4" s="3" t="s">
        <v>58</v>
      </c>
      <c r="J4" s="3" t="s">
        <v>59</v>
      </c>
      <c r="K4" s="3" t="s">
        <v>53</v>
      </c>
      <c r="N4" s="5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16"/>
      <c r="K5" s="4"/>
      <c r="N5" s="5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9"/>
      <c r="N6" s="5"/>
    </row>
    <row r="7" spans="1:16" x14ac:dyDescent="0.25">
      <c r="A7" s="19">
        <v>40475</v>
      </c>
      <c r="B7" s="17" t="s">
        <v>219</v>
      </c>
      <c r="C7" s="3" t="s">
        <v>117</v>
      </c>
      <c r="D7" s="95" t="s">
        <v>128</v>
      </c>
      <c r="E7" s="27">
        <v>19.917491999999999</v>
      </c>
      <c r="F7" s="27">
        <v>19.937242999999999</v>
      </c>
      <c r="G7" s="14">
        <f>ABS(E7-F7)</f>
        <v>1.9750999999999408E-2</v>
      </c>
      <c r="H7" s="27">
        <f>AVERAGE(E7:F7)</f>
        <v>19.927367499999999</v>
      </c>
      <c r="I7" s="7">
        <f>ABS(G7/H7*100)</f>
        <v>9.9114948324204949E-2</v>
      </c>
      <c r="J7" s="3" t="s">
        <v>21</v>
      </c>
      <c r="K7" s="37" t="s">
        <v>120</v>
      </c>
      <c r="N7" s="12"/>
      <c r="P7" s="9"/>
    </row>
    <row r="8" spans="1:16" ht="13.5" customHeight="1" x14ac:dyDescent="0.25">
      <c r="A8" s="19">
        <v>40475</v>
      </c>
      <c r="B8" s="17" t="s">
        <v>219</v>
      </c>
      <c r="C8" s="3" t="s">
        <v>117</v>
      </c>
      <c r="D8" s="3" t="s">
        <v>99</v>
      </c>
      <c r="E8" s="26">
        <v>150.89881800000001</v>
      </c>
      <c r="F8" s="26">
        <v>151.59345500000001</v>
      </c>
      <c r="G8" s="14">
        <f>ABS(E8-F8)</f>
        <v>0.69463700000000017</v>
      </c>
      <c r="H8" s="26">
        <f>AVERAGE(E8:F8)</f>
        <v>151.24613650000001</v>
      </c>
      <c r="I8" s="7">
        <f>ABS(G8/H8*100)</f>
        <v>0.45927586388297603</v>
      </c>
      <c r="J8" s="3" t="s">
        <v>21</v>
      </c>
      <c r="K8" s="37" t="s">
        <v>120</v>
      </c>
    </row>
    <row r="9" spans="1:16" ht="12" customHeight="1" x14ac:dyDescent="0.25">
      <c r="A9" s="19">
        <v>40475</v>
      </c>
      <c r="B9" s="17" t="s">
        <v>219</v>
      </c>
      <c r="C9" s="3" t="s">
        <v>117</v>
      </c>
      <c r="D9" s="3" t="s">
        <v>98</v>
      </c>
      <c r="E9" s="28">
        <v>5.8662179999999999</v>
      </c>
      <c r="F9" s="28">
        <v>5.8242620000000001</v>
      </c>
      <c r="G9" s="35">
        <f>ABS(E9-F9)</f>
        <v>4.1955999999999882E-2</v>
      </c>
      <c r="H9" s="28">
        <f>AVERAGE(E9:F9)</f>
        <v>5.8452400000000004</v>
      </c>
      <c r="I9" s="7">
        <f>ABS(G9/H9*100)</f>
        <v>0.71778062149714772</v>
      </c>
      <c r="J9" s="3" t="s">
        <v>21</v>
      </c>
      <c r="K9" s="37" t="s">
        <v>120</v>
      </c>
      <c r="M9" s="65"/>
    </row>
    <row r="10" spans="1:16" ht="12.75" customHeight="1" x14ac:dyDescent="0.25">
      <c r="A10" s="19">
        <v>40475</v>
      </c>
      <c r="B10" s="17" t="s">
        <v>219</v>
      </c>
      <c r="C10" s="3" t="s">
        <v>117</v>
      </c>
      <c r="D10" s="3" t="s">
        <v>121</v>
      </c>
      <c r="E10" s="27">
        <v>18.945367999999998</v>
      </c>
      <c r="F10" s="27">
        <v>18.869239</v>
      </c>
      <c r="G10" s="35">
        <f>ABS(E10-F10)</f>
        <v>7.6128999999998115E-2</v>
      </c>
      <c r="H10" s="27">
        <f>AVERAGE(E10:F10)</f>
        <v>18.907303499999998</v>
      </c>
      <c r="I10" s="7">
        <f>ABS(G10/H10*100)</f>
        <v>0.40264334890481934</v>
      </c>
      <c r="J10" s="3" t="s">
        <v>21</v>
      </c>
      <c r="K10" s="37" t="s">
        <v>120</v>
      </c>
    </row>
    <row r="11" spans="1:16" ht="12" customHeight="1" x14ac:dyDescent="0.25">
      <c r="C11" s="3"/>
    </row>
    <row r="12" spans="1:16" ht="12" customHeight="1" x14ac:dyDescent="0.25">
      <c r="A12" s="19">
        <v>40475</v>
      </c>
      <c r="B12" s="17" t="s">
        <v>220</v>
      </c>
      <c r="C12" s="3" t="s">
        <v>117</v>
      </c>
      <c r="D12" s="95" t="s">
        <v>128</v>
      </c>
      <c r="E12" s="27">
        <v>19.115053</v>
      </c>
      <c r="F12" s="27">
        <v>18.996787999999999</v>
      </c>
      <c r="G12" s="14">
        <f>ABS(E12-F12)</f>
        <v>0.11826500000000095</v>
      </c>
      <c r="H12" s="27">
        <f>AVERAGE(E12:F12)</f>
        <v>19.055920499999999</v>
      </c>
      <c r="I12" s="7">
        <f>ABS(G12/H12*100)</f>
        <v>0.62062076717837356</v>
      </c>
      <c r="J12" s="3" t="s">
        <v>21</v>
      </c>
      <c r="K12" s="37" t="s">
        <v>120</v>
      </c>
    </row>
    <row r="13" spans="1:16" ht="12" customHeight="1" x14ac:dyDescent="0.25">
      <c r="A13" s="19">
        <v>40475</v>
      </c>
      <c r="B13" s="17" t="s">
        <v>220</v>
      </c>
      <c r="C13" s="3" t="s">
        <v>117</v>
      </c>
      <c r="D13" s="3" t="s">
        <v>99</v>
      </c>
      <c r="E13" s="26">
        <v>150.481684</v>
      </c>
      <c r="F13" s="26">
        <v>148.65422100000001</v>
      </c>
      <c r="G13" s="14">
        <f>ABS(E13-F13)</f>
        <v>1.8274629999999945</v>
      </c>
      <c r="H13" s="26">
        <f>AVERAGE(E13:F13)</f>
        <v>149.56795249999999</v>
      </c>
      <c r="I13" s="7">
        <f>ABS(G13/H13*100)</f>
        <v>1.221827917982627</v>
      </c>
      <c r="J13" s="3" t="s">
        <v>21</v>
      </c>
      <c r="K13" s="37" t="s">
        <v>120</v>
      </c>
    </row>
    <row r="14" spans="1:16" ht="12" customHeight="1" x14ac:dyDescent="0.25">
      <c r="A14" s="19">
        <v>40475</v>
      </c>
      <c r="B14" s="17" t="s">
        <v>220</v>
      </c>
      <c r="C14" s="3" t="s">
        <v>117</v>
      </c>
      <c r="D14" s="3" t="s">
        <v>98</v>
      </c>
      <c r="E14" s="28">
        <v>5.6771700000000003</v>
      </c>
      <c r="F14" s="28">
        <v>5.669613</v>
      </c>
      <c r="G14" s="35">
        <f>ABS(E14-F14)</f>
        <v>7.557000000000258E-3</v>
      </c>
      <c r="H14" s="28">
        <f>AVERAGE(E14:F14)</f>
        <v>5.6733915000000001</v>
      </c>
      <c r="I14" s="7">
        <f>ABS(G14/H14*100)</f>
        <v>0.13320074949878319</v>
      </c>
      <c r="J14" s="3" t="s">
        <v>21</v>
      </c>
      <c r="K14" s="37" t="s">
        <v>120</v>
      </c>
    </row>
    <row r="15" spans="1:16" ht="12" customHeight="1" x14ac:dyDescent="0.25">
      <c r="A15" s="19">
        <v>40475</v>
      </c>
      <c r="B15" s="17" t="s">
        <v>220</v>
      </c>
      <c r="C15" s="3" t="s">
        <v>117</v>
      </c>
      <c r="D15" s="3" t="s">
        <v>121</v>
      </c>
      <c r="E15" s="27">
        <v>18.388971000000002</v>
      </c>
      <c r="F15" s="27">
        <v>18.410556</v>
      </c>
      <c r="G15" s="35">
        <f>ABS(E15-F15)</f>
        <v>2.1584999999998189E-2</v>
      </c>
      <c r="H15" s="27">
        <f>AVERAGE(E15:F15)</f>
        <v>18.399763499999999</v>
      </c>
      <c r="I15" s="7">
        <f>ABS(G15/H15*100)</f>
        <v>0.1173112904413048</v>
      </c>
      <c r="J15" s="3" t="s">
        <v>21</v>
      </c>
      <c r="K15" s="37" t="s">
        <v>120</v>
      </c>
    </row>
    <row r="16" spans="1:16" ht="12" customHeight="1" x14ac:dyDescent="0.25">
      <c r="A16" s="19"/>
      <c r="B16" s="17"/>
      <c r="C16" s="3"/>
      <c r="D16" s="3"/>
      <c r="E16" s="27"/>
      <c r="F16" s="27"/>
      <c r="G16" s="14"/>
      <c r="H16" s="27"/>
      <c r="I16" s="7"/>
      <c r="J16" s="3"/>
      <c r="K16" s="37"/>
      <c r="M16" s="65"/>
    </row>
    <row r="17" spans="1:11" ht="12" customHeight="1" x14ac:dyDescent="0.25">
      <c r="A17" s="19">
        <v>40475</v>
      </c>
      <c r="B17" s="17" t="s">
        <v>221</v>
      </c>
      <c r="C17" s="3" t="s">
        <v>117</v>
      </c>
      <c r="D17" s="95" t="s">
        <v>128</v>
      </c>
      <c r="E17" s="27">
        <v>18.951381000000001</v>
      </c>
      <c r="F17" s="27">
        <v>18.880797999999999</v>
      </c>
      <c r="G17" s="35">
        <f>ABS(E17-F17)</f>
        <v>7.0583000000002727E-2</v>
      </c>
      <c r="H17" s="27">
        <f>AVERAGE(E17:F17)</f>
        <v>18.916089499999998</v>
      </c>
      <c r="I17" s="7">
        <f>ABS(G17/H17*100)</f>
        <v>0.37313737598885188</v>
      </c>
      <c r="J17" s="3" t="s">
        <v>21</v>
      </c>
      <c r="K17" s="37" t="s">
        <v>120</v>
      </c>
    </row>
    <row r="18" spans="1:11" ht="12" customHeight="1" x14ac:dyDescent="0.25">
      <c r="A18" s="19">
        <v>40475</v>
      </c>
      <c r="B18" s="17" t="s">
        <v>221</v>
      </c>
      <c r="C18" s="3" t="s">
        <v>117</v>
      </c>
      <c r="D18" s="3" t="s">
        <v>99</v>
      </c>
      <c r="E18" s="26">
        <v>148.725785</v>
      </c>
      <c r="F18" s="26">
        <v>148.43780899999999</v>
      </c>
      <c r="G18" s="14">
        <f>ABS(E18-F18)</f>
        <v>0.28797600000001466</v>
      </c>
      <c r="H18" s="26">
        <f>AVERAGE(E18:F18)</f>
        <v>148.58179699999999</v>
      </c>
      <c r="I18" s="7">
        <f>ABS(G18/H18*100)</f>
        <v>0.19381647403282831</v>
      </c>
      <c r="J18" s="3" t="s">
        <v>21</v>
      </c>
      <c r="K18" s="37" t="s">
        <v>120</v>
      </c>
    </row>
    <row r="19" spans="1:11" ht="12" customHeight="1" x14ac:dyDescent="0.25">
      <c r="A19" s="19">
        <v>40475</v>
      </c>
      <c r="B19" s="17" t="s">
        <v>221</v>
      </c>
      <c r="C19" s="3" t="s">
        <v>117</v>
      </c>
      <c r="D19" s="3" t="s">
        <v>98</v>
      </c>
      <c r="E19" s="28">
        <v>5.8381829999999999</v>
      </c>
      <c r="F19" s="28">
        <v>5.8843870000000003</v>
      </c>
      <c r="G19" s="35">
        <f>ABS(E19-F19)</f>
        <v>4.6204000000000356E-2</v>
      </c>
      <c r="H19" s="28">
        <f>AVERAGE(E19:F19)</f>
        <v>5.8612850000000005</v>
      </c>
      <c r="I19" s="7">
        <f>ABS(G19/H19*100)</f>
        <v>0.78829130472243458</v>
      </c>
      <c r="J19" s="3" t="s">
        <v>21</v>
      </c>
      <c r="K19" s="37" t="s">
        <v>120</v>
      </c>
    </row>
    <row r="20" spans="1:11" ht="12" customHeight="1" x14ac:dyDescent="0.25">
      <c r="A20" s="19">
        <v>40475</v>
      </c>
      <c r="B20" s="17" t="s">
        <v>221</v>
      </c>
      <c r="C20" s="3" t="s">
        <v>117</v>
      </c>
      <c r="D20" s="3" t="s">
        <v>121</v>
      </c>
      <c r="E20" s="27">
        <v>19.993354</v>
      </c>
      <c r="F20" s="27">
        <v>19.994474</v>
      </c>
      <c r="G20" s="35">
        <f>ABS(E20-F20)</f>
        <v>1.1200000000002319E-3</v>
      </c>
      <c r="H20" s="27">
        <f>AVERAGE(E20:F20)</f>
        <v>19.993914</v>
      </c>
      <c r="I20" s="14">
        <f>ABS(G20/H20*100)</f>
        <v>5.6017045987105472E-3</v>
      </c>
      <c r="J20" s="3" t="s">
        <v>21</v>
      </c>
      <c r="K20" s="37" t="s">
        <v>120</v>
      </c>
    </row>
    <row r="21" spans="1:11" ht="12" customHeight="1" x14ac:dyDescent="0.25">
      <c r="A21" s="19"/>
      <c r="B21" s="17"/>
      <c r="C21" s="3"/>
      <c r="D21" s="3"/>
      <c r="E21" s="28"/>
      <c r="F21" s="28"/>
      <c r="G21" s="14"/>
      <c r="H21" s="28"/>
      <c r="I21" s="7"/>
      <c r="J21" s="3"/>
      <c r="K21" s="37"/>
    </row>
    <row r="22" spans="1:11" ht="12" customHeight="1" x14ac:dyDescent="0.25">
      <c r="A22" s="19">
        <v>40475</v>
      </c>
      <c r="B22" s="134" t="s">
        <v>222</v>
      </c>
      <c r="C22" s="3" t="s">
        <v>117</v>
      </c>
      <c r="D22" s="95" t="s">
        <v>128</v>
      </c>
      <c r="E22" s="27">
        <v>19.137784</v>
      </c>
      <c r="F22" s="27">
        <v>19.070436000000001</v>
      </c>
      <c r="G22" s="35">
        <f>ABS(E22-F22)</f>
        <v>6.7347999999999075E-2</v>
      </c>
      <c r="H22" s="27">
        <f>AVERAGE(E22:F22)</f>
        <v>19.104109999999999</v>
      </c>
      <c r="I22" s="7">
        <f>ABS(G22/H22*100)</f>
        <v>0.35253147097665938</v>
      </c>
      <c r="J22" s="3" t="s">
        <v>21</v>
      </c>
      <c r="K22" s="37" t="s">
        <v>120</v>
      </c>
    </row>
    <row r="23" spans="1:11" x14ac:dyDescent="0.25">
      <c r="A23" s="19">
        <v>40475</v>
      </c>
      <c r="B23" s="134" t="s">
        <v>222</v>
      </c>
      <c r="C23" s="3" t="s">
        <v>117</v>
      </c>
      <c r="D23" s="3" t="s">
        <v>99</v>
      </c>
      <c r="E23" s="26">
        <v>148.91140300000001</v>
      </c>
      <c r="F23" s="26">
        <v>148.96922599999999</v>
      </c>
      <c r="G23" s="35">
        <f>ABS(E23-F23)</f>
        <v>5.7822999999984859E-2</v>
      </c>
      <c r="H23" s="26">
        <f>AVERAGE(E23:F23)</f>
        <v>148.9403145</v>
      </c>
      <c r="I23" s="135">
        <f>ABS(G23/H23*100)</f>
        <v>3.8822934001515666E-2</v>
      </c>
      <c r="J23" s="3" t="s">
        <v>21</v>
      </c>
      <c r="K23" s="37" t="s">
        <v>120</v>
      </c>
    </row>
    <row r="24" spans="1:11" x14ac:dyDescent="0.25">
      <c r="A24" s="19">
        <v>40475</v>
      </c>
      <c r="B24" s="134" t="s">
        <v>222</v>
      </c>
      <c r="C24" s="3" t="s">
        <v>117</v>
      </c>
      <c r="D24" s="3" t="s">
        <v>98</v>
      </c>
      <c r="E24" s="28">
        <v>6.2717910000000003</v>
      </c>
      <c r="F24" s="28">
        <v>6.220879</v>
      </c>
      <c r="G24" s="35">
        <f>ABS(E24-F24)</f>
        <v>5.091200000000029E-2</v>
      </c>
      <c r="H24" s="28">
        <f>AVERAGE(E24:F24)</f>
        <v>6.2463350000000002</v>
      </c>
      <c r="I24" s="7">
        <f>ABS(G24/H24*100)</f>
        <v>0.81506995702280272</v>
      </c>
      <c r="J24" s="3" t="s">
        <v>21</v>
      </c>
      <c r="K24" s="37" t="s">
        <v>120</v>
      </c>
    </row>
    <row r="25" spans="1:11" x14ac:dyDescent="0.25">
      <c r="A25" s="19">
        <v>40475</v>
      </c>
      <c r="B25" s="134" t="s">
        <v>222</v>
      </c>
      <c r="C25" s="3" t="s">
        <v>117</v>
      </c>
      <c r="D25" s="3" t="s">
        <v>121</v>
      </c>
      <c r="E25" s="27">
        <v>19.435137999999998</v>
      </c>
      <c r="F25" s="27">
        <v>19.343636</v>
      </c>
      <c r="G25" s="35">
        <f>ABS(E25-F25)</f>
        <v>9.1501999999998418E-2</v>
      </c>
      <c r="H25" s="27">
        <f>AVERAGE(E25:F25)</f>
        <v>19.389386999999999</v>
      </c>
      <c r="I25" s="7">
        <f>ABS(G25/H25*100)</f>
        <v>0.47191796213051207</v>
      </c>
      <c r="J25" s="3" t="s">
        <v>21</v>
      </c>
      <c r="K25" s="37" t="s">
        <v>120</v>
      </c>
    </row>
    <row r="26" spans="1:11" x14ac:dyDescent="0.25">
      <c r="A26" s="19"/>
      <c r="B26" s="17"/>
      <c r="C26" s="3"/>
      <c r="D26" s="3"/>
      <c r="E26" s="27"/>
      <c r="F26" s="27"/>
      <c r="G26" s="35"/>
      <c r="H26" s="27"/>
      <c r="I26" s="7"/>
      <c r="J26" s="3"/>
      <c r="K26" s="37"/>
    </row>
    <row r="27" spans="1:11" x14ac:dyDescent="0.25">
      <c r="A27" s="19">
        <v>40483</v>
      </c>
      <c r="B27" s="134" t="s">
        <v>248</v>
      </c>
      <c r="C27" s="3" t="s">
        <v>117</v>
      </c>
      <c r="D27" s="3" t="s">
        <v>128</v>
      </c>
      <c r="E27" s="27">
        <v>18.939782999999998</v>
      </c>
      <c r="F27" s="27">
        <v>19.093487</v>
      </c>
      <c r="G27" s="35">
        <f>ABS(E27-F27)</f>
        <v>0.15370400000000117</v>
      </c>
      <c r="H27" s="27">
        <f>AVERAGE(E27:F27)</f>
        <v>19.016635000000001</v>
      </c>
      <c r="I27" s="7">
        <f>ABS(G27/H27*100)</f>
        <v>0.80826076748068831</v>
      </c>
      <c r="J27" s="3" t="s">
        <v>21</v>
      </c>
      <c r="K27" s="37" t="s">
        <v>120</v>
      </c>
    </row>
    <row r="28" spans="1:11" x14ac:dyDescent="0.25">
      <c r="A28" s="19">
        <v>40483</v>
      </c>
      <c r="B28" s="134" t="s">
        <v>248</v>
      </c>
      <c r="C28" s="3" t="s">
        <v>117</v>
      </c>
      <c r="D28" s="95" t="s">
        <v>99</v>
      </c>
      <c r="E28" s="26">
        <v>145.508005</v>
      </c>
      <c r="F28" s="26">
        <v>145.443727</v>
      </c>
      <c r="G28" s="14">
        <f>ABS(E28-F28)</f>
        <v>6.4278000000001612E-2</v>
      </c>
      <c r="H28" s="26">
        <f>AVERAGE(E28:F28)</f>
        <v>145.475866</v>
      </c>
      <c r="I28" s="7">
        <f>ABS(G28/H28*100)</f>
        <v>4.4184648469459263E-2</v>
      </c>
      <c r="J28" s="3" t="s">
        <v>21</v>
      </c>
      <c r="K28" s="37" t="s">
        <v>120</v>
      </c>
    </row>
    <row r="29" spans="1:11" x14ac:dyDescent="0.25">
      <c r="A29" s="19">
        <v>40483</v>
      </c>
      <c r="B29" s="134" t="s">
        <v>248</v>
      </c>
      <c r="C29" s="3" t="s">
        <v>117</v>
      </c>
      <c r="D29" s="95" t="s">
        <v>98</v>
      </c>
      <c r="E29" s="28">
        <v>5.8418270000000003</v>
      </c>
      <c r="F29" s="28">
        <v>5.9235709999999999</v>
      </c>
      <c r="G29" s="14">
        <f>ABS(E29-F29)</f>
        <v>8.1743999999999595E-2</v>
      </c>
      <c r="H29" s="28">
        <f>AVERAGE(E29:F29)</f>
        <v>5.8826990000000006</v>
      </c>
      <c r="I29" s="7">
        <f>ABS(G29/H29*100)</f>
        <v>1.3895662518173986</v>
      </c>
      <c r="J29" s="3" t="s">
        <v>21</v>
      </c>
      <c r="K29" s="37" t="s">
        <v>120</v>
      </c>
    </row>
    <row r="30" spans="1:11" x14ac:dyDescent="0.25">
      <c r="A30" s="19">
        <v>40483</v>
      </c>
      <c r="B30" s="134" t="s">
        <v>248</v>
      </c>
      <c r="C30" s="3" t="s">
        <v>117</v>
      </c>
      <c r="D30" s="95" t="s">
        <v>121</v>
      </c>
      <c r="E30" s="27">
        <v>18.353719000000002</v>
      </c>
      <c r="F30" s="27">
        <v>18.530360000000002</v>
      </c>
      <c r="G30" s="35">
        <f>ABS(E30-F30)</f>
        <v>0.17664100000000005</v>
      </c>
      <c r="H30" s="27">
        <f>AVERAGE(E30:F30)</f>
        <v>18.4420395</v>
      </c>
      <c r="I30" s="7">
        <f>ABS(G30/H30*100)</f>
        <v>0.95781705705597286</v>
      </c>
      <c r="J30" s="3" t="s">
        <v>21</v>
      </c>
      <c r="K30" s="37" t="s">
        <v>120</v>
      </c>
    </row>
    <row r="31" spans="1:11" x14ac:dyDescent="0.25">
      <c r="A31" s="19"/>
      <c r="B31" s="17"/>
      <c r="C31" s="3"/>
      <c r="D31" s="3"/>
      <c r="E31" s="27"/>
      <c r="F31" s="27"/>
      <c r="G31" s="35"/>
      <c r="H31" s="27"/>
      <c r="I31" s="7"/>
      <c r="J31" s="3"/>
      <c r="K31" s="37"/>
    </row>
    <row r="32" spans="1:11" x14ac:dyDescent="0.25">
      <c r="A32" s="19">
        <v>40483</v>
      </c>
      <c r="B32" s="134" t="s">
        <v>249</v>
      </c>
      <c r="C32" s="3" t="s">
        <v>117</v>
      </c>
      <c r="D32" s="95" t="s">
        <v>128</v>
      </c>
      <c r="E32" s="27">
        <v>20.487024999999999</v>
      </c>
      <c r="F32" s="27">
        <v>20.425785999999999</v>
      </c>
      <c r="G32" s="14">
        <f>ABS(E32-F32)</f>
        <v>6.1239000000000487E-2</v>
      </c>
      <c r="H32" s="27">
        <f>AVERAGE(E32:F32)</f>
        <v>20.456405499999999</v>
      </c>
      <c r="I32" s="7">
        <f>ABS(G32/H32*100)</f>
        <v>0.29936344388558628</v>
      </c>
      <c r="J32" s="3" t="s">
        <v>21</v>
      </c>
      <c r="K32" s="37" t="s">
        <v>120</v>
      </c>
    </row>
    <row r="33" spans="1:11" x14ac:dyDescent="0.25">
      <c r="A33" s="19">
        <v>40483</v>
      </c>
      <c r="B33" s="134" t="s">
        <v>249</v>
      </c>
      <c r="C33" s="3" t="s">
        <v>117</v>
      </c>
      <c r="D33" s="3" t="s">
        <v>99</v>
      </c>
      <c r="E33" s="26">
        <v>154.75417100000001</v>
      </c>
      <c r="F33" s="26">
        <v>154.916506</v>
      </c>
      <c r="G33" s="14">
        <f>ABS(E33-F33)</f>
        <v>0.16233499999998457</v>
      </c>
      <c r="H33" s="26">
        <f>AVERAGE(E33:F33)</f>
        <v>154.83533850000001</v>
      </c>
      <c r="I33" s="7">
        <f>ABS(G33/H33*100)</f>
        <v>0.1048436368419762</v>
      </c>
      <c r="J33" s="3" t="s">
        <v>21</v>
      </c>
      <c r="K33" s="37" t="s">
        <v>120</v>
      </c>
    </row>
    <row r="34" spans="1:11" x14ac:dyDescent="0.25">
      <c r="A34" s="19">
        <v>40483</v>
      </c>
      <c r="B34" s="134" t="s">
        <v>249</v>
      </c>
      <c r="C34" s="3" t="s">
        <v>117</v>
      </c>
      <c r="D34" s="3" t="s">
        <v>98</v>
      </c>
      <c r="E34" s="28">
        <v>5.8812939999999996</v>
      </c>
      <c r="F34" s="28">
        <v>5.8596269999999997</v>
      </c>
      <c r="G34" s="35">
        <f>ABS(E34-F34)</f>
        <v>2.1666999999999881E-2</v>
      </c>
      <c r="H34" s="28">
        <f>AVERAGE(E34:F34)</f>
        <v>5.8704605000000001</v>
      </c>
      <c r="I34" s="7">
        <f>ABS(G34/H34*100)</f>
        <v>0.36908518505490123</v>
      </c>
      <c r="J34" s="3" t="s">
        <v>21</v>
      </c>
      <c r="K34" s="37" t="s">
        <v>120</v>
      </c>
    </row>
    <row r="35" spans="1:11" x14ac:dyDescent="0.25">
      <c r="A35" s="19">
        <v>40483</v>
      </c>
      <c r="B35" s="134" t="s">
        <v>249</v>
      </c>
      <c r="C35" s="3" t="s">
        <v>117</v>
      </c>
      <c r="D35" s="3" t="s">
        <v>121</v>
      </c>
      <c r="E35" s="27">
        <v>19.062412999999999</v>
      </c>
      <c r="F35" s="27">
        <v>19.343354000000001</v>
      </c>
      <c r="G35" s="35">
        <f>ABS(E35-F35)</f>
        <v>0.28094100000000211</v>
      </c>
      <c r="H35" s="27">
        <f>AVERAGE(E35:F35)</f>
        <v>19.202883499999999</v>
      </c>
      <c r="I35" s="7">
        <f>ABS(G35/H35*100)</f>
        <v>1.4630146561062152</v>
      </c>
      <c r="J35" s="3" t="s">
        <v>21</v>
      </c>
      <c r="K35" s="37" t="s">
        <v>120</v>
      </c>
    </row>
    <row r="36" spans="1:11" x14ac:dyDescent="0.25">
      <c r="A36" s="4"/>
      <c r="B36" s="4"/>
      <c r="C36" s="4"/>
      <c r="D36" s="4"/>
      <c r="E36" s="38"/>
      <c r="F36" s="38"/>
      <c r="G36" s="39"/>
      <c r="H36" s="57"/>
      <c r="I36" s="40"/>
      <c r="J36" s="16"/>
      <c r="K36" s="41"/>
    </row>
    <row r="37" spans="1:11" x14ac:dyDescent="0.25">
      <c r="E37" s="29"/>
      <c r="F37" s="29"/>
      <c r="G37" s="42"/>
      <c r="H37" s="58"/>
      <c r="I37" s="43"/>
      <c r="J37" s="10"/>
      <c r="K37" s="44"/>
    </row>
    <row r="38" spans="1:11" ht="14.5" x14ac:dyDescent="0.25">
      <c r="A38" s="13" t="s">
        <v>60</v>
      </c>
      <c r="B38" s="13"/>
      <c r="E38" s="6"/>
      <c r="F38" s="6"/>
      <c r="G38" s="15"/>
      <c r="H38" s="45"/>
      <c r="I38" s="46"/>
      <c r="J38" s="3"/>
      <c r="K38" s="37"/>
    </row>
    <row r="39" spans="1:11" x14ac:dyDescent="0.25">
      <c r="B39" s="37" t="s">
        <v>61</v>
      </c>
      <c r="E39" s="6"/>
      <c r="F39" s="6"/>
      <c r="G39" s="59"/>
      <c r="H39" s="45"/>
      <c r="I39" s="60"/>
      <c r="J39" s="3"/>
      <c r="K39" s="37"/>
    </row>
    <row r="40" spans="1:11" ht="14.5" x14ac:dyDescent="0.25">
      <c r="A40" s="13" t="s">
        <v>62</v>
      </c>
      <c r="B40" s="13"/>
    </row>
    <row r="41" spans="1:11" ht="14.5" x14ac:dyDescent="0.25">
      <c r="A41" s="13" t="s">
        <v>63</v>
      </c>
      <c r="B41" s="13"/>
    </row>
    <row r="42" spans="1:11" ht="14.5" x14ac:dyDescent="0.25">
      <c r="A42" s="13" t="s">
        <v>90</v>
      </c>
      <c r="B42" s="13"/>
    </row>
    <row r="43" spans="1:11" x14ac:dyDescent="0.25">
      <c r="C43" s="37"/>
    </row>
    <row r="44" spans="1:11" ht="14.5" x14ac:dyDescent="0.25">
      <c r="A44" s="13" t="s">
        <v>0</v>
      </c>
      <c r="B44" s="13"/>
    </row>
  </sheetData>
  <phoneticPr fontId="0" type="noConversion"/>
  <pageMargins left="0.98" right="0.86" top="0.99" bottom="0.18" header="0.52" footer="0.23"/>
  <pageSetup scale="98" firstPageNumber="1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8"/>
  <sheetViews>
    <sheetView zoomScaleNormal="100" workbookViewId="0">
      <selection activeCell="A3" sqref="A3"/>
    </sheetView>
  </sheetViews>
  <sheetFormatPr defaultRowHeight="12.5" x14ac:dyDescent="0.25"/>
  <cols>
    <col min="1" max="1" width="9.1796875" style="5"/>
    <col min="2" max="2" width="34.81640625" style="5" customWidth="1"/>
    <col min="4" max="4" width="11.81640625" customWidth="1"/>
    <col min="5" max="6" width="13.54296875" customWidth="1"/>
    <col min="7" max="7" width="16.26953125" customWidth="1"/>
  </cols>
  <sheetData>
    <row r="1" spans="1:7" ht="28.5" customHeight="1" x14ac:dyDescent="0.35">
      <c r="A1" s="181" t="s">
        <v>556</v>
      </c>
      <c r="B1" s="181"/>
      <c r="C1" s="181"/>
      <c r="D1" s="181"/>
      <c r="E1" s="181"/>
      <c r="F1" s="181"/>
      <c r="G1" s="181"/>
    </row>
    <row r="2" spans="1:7" ht="29.25" customHeight="1" x14ac:dyDescent="0.25">
      <c r="A2" s="180" t="s">
        <v>550</v>
      </c>
      <c r="B2" s="180"/>
      <c r="C2" s="180"/>
      <c r="D2" s="180"/>
      <c r="E2" s="180"/>
      <c r="F2" s="180"/>
      <c r="G2" s="180"/>
    </row>
    <row r="3" spans="1:7" ht="14.25" customHeight="1" x14ac:dyDescent="0.35">
      <c r="A3" s="166"/>
      <c r="C3" s="5"/>
    </row>
    <row r="4" spans="1:7" ht="14.25" customHeight="1" x14ac:dyDescent="0.25">
      <c r="C4" s="5"/>
    </row>
    <row r="5" spans="1:7" x14ac:dyDescent="0.25">
      <c r="A5" s="5" t="s">
        <v>5</v>
      </c>
      <c r="B5" s="126"/>
      <c r="C5" s="5" t="s">
        <v>116</v>
      </c>
      <c r="D5" s="3" t="s">
        <v>535</v>
      </c>
      <c r="E5" s="10" t="s">
        <v>128</v>
      </c>
      <c r="F5" s="10" t="s">
        <v>99</v>
      </c>
      <c r="G5" s="10" t="s">
        <v>98</v>
      </c>
    </row>
    <row r="6" spans="1:7" x14ac:dyDescent="0.25">
      <c r="A6" s="173" t="s">
        <v>536</v>
      </c>
      <c r="B6" s="167" t="s">
        <v>537</v>
      </c>
      <c r="C6" s="167" t="s">
        <v>51</v>
      </c>
      <c r="D6" s="16" t="s">
        <v>136</v>
      </c>
      <c r="E6" s="16" t="s">
        <v>134</v>
      </c>
      <c r="F6" s="16" t="s">
        <v>134</v>
      </c>
      <c r="G6" s="16" t="s">
        <v>134</v>
      </c>
    </row>
    <row r="8" spans="1:7" x14ac:dyDescent="0.25">
      <c r="A8" s="5">
        <v>52616</v>
      </c>
      <c r="B8" s="126" t="s">
        <v>215</v>
      </c>
      <c r="C8" s="74">
        <v>40466</v>
      </c>
      <c r="D8" s="109">
        <v>0</v>
      </c>
      <c r="E8" s="49" t="s">
        <v>223</v>
      </c>
      <c r="F8" s="49" t="s">
        <v>224</v>
      </c>
      <c r="G8" s="49" t="s">
        <v>225</v>
      </c>
    </row>
    <row r="9" spans="1:7" x14ac:dyDescent="0.25">
      <c r="C9" s="74"/>
      <c r="D9" s="109"/>
      <c r="E9" s="49"/>
      <c r="F9" s="49"/>
      <c r="G9" s="49"/>
    </row>
    <row r="10" spans="1:7" ht="13" x14ac:dyDescent="0.3">
      <c r="A10" s="5">
        <v>52617</v>
      </c>
      <c r="B10" s="126" t="s">
        <v>237</v>
      </c>
      <c r="C10" s="74">
        <v>40466</v>
      </c>
      <c r="D10" s="109">
        <v>0</v>
      </c>
      <c r="E10" s="125">
        <v>0.14000000000000001</v>
      </c>
      <c r="F10" s="100" t="s">
        <v>138</v>
      </c>
      <c r="G10" s="100" t="s">
        <v>138</v>
      </c>
    </row>
    <row r="11" spans="1:7" x14ac:dyDescent="0.25">
      <c r="A11" s="5">
        <v>52618</v>
      </c>
      <c r="B11" s="126" t="s">
        <v>189</v>
      </c>
      <c r="C11" s="74">
        <v>40466</v>
      </c>
      <c r="D11" s="109">
        <v>0</v>
      </c>
      <c r="E11" s="27">
        <v>11</v>
      </c>
      <c r="F11" s="100" t="s">
        <v>138</v>
      </c>
      <c r="G11" s="100" t="s">
        <v>138</v>
      </c>
    </row>
    <row r="12" spans="1:7" x14ac:dyDescent="0.25">
      <c r="A12" s="5">
        <v>52619</v>
      </c>
      <c r="B12" s="126" t="s">
        <v>190</v>
      </c>
      <c r="C12" s="74">
        <v>40466</v>
      </c>
      <c r="D12" s="109">
        <v>0</v>
      </c>
      <c r="E12" s="27">
        <v>21.900000000000002</v>
      </c>
      <c r="F12" s="100" t="s">
        <v>138</v>
      </c>
      <c r="G12" s="100" t="s">
        <v>138</v>
      </c>
    </row>
    <row r="13" spans="1:7" x14ac:dyDescent="0.25">
      <c r="A13" s="5">
        <v>52620</v>
      </c>
      <c r="B13" s="126" t="s">
        <v>236</v>
      </c>
      <c r="C13" s="74">
        <v>40466</v>
      </c>
      <c r="D13" s="109">
        <v>0</v>
      </c>
      <c r="E13" s="27">
        <v>43.900000000000006</v>
      </c>
      <c r="F13" s="100" t="s">
        <v>138</v>
      </c>
      <c r="G13" s="100" t="s">
        <v>138</v>
      </c>
    </row>
    <row r="14" spans="1:7" x14ac:dyDescent="0.25">
      <c r="A14" s="5">
        <v>52621</v>
      </c>
      <c r="B14" s="126" t="s">
        <v>235</v>
      </c>
      <c r="C14" s="74">
        <v>40466</v>
      </c>
      <c r="D14" s="109">
        <v>0</v>
      </c>
      <c r="E14" s="27">
        <v>43.900000000000006</v>
      </c>
      <c r="F14" s="100" t="s">
        <v>138</v>
      </c>
      <c r="G14" s="100" t="s">
        <v>138</v>
      </c>
    </row>
    <row r="15" spans="1:7" x14ac:dyDescent="0.25">
      <c r="A15" s="5">
        <v>52622</v>
      </c>
      <c r="B15" s="126" t="s">
        <v>194</v>
      </c>
      <c r="C15" s="74">
        <v>40466</v>
      </c>
      <c r="D15" s="109">
        <v>0</v>
      </c>
      <c r="E15" s="27">
        <v>88.5</v>
      </c>
      <c r="F15" s="100" t="s">
        <v>138</v>
      </c>
      <c r="G15" s="100" t="s">
        <v>138</v>
      </c>
    </row>
    <row r="16" spans="1:7" x14ac:dyDescent="0.25">
      <c r="A16" s="5">
        <v>52623</v>
      </c>
      <c r="B16" s="126" t="s">
        <v>234</v>
      </c>
      <c r="C16" s="74">
        <v>40466</v>
      </c>
      <c r="D16" s="109">
        <v>0</v>
      </c>
      <c r="E16" s="26">
        <v>196</v>
      </c>
      <c r="F16" s="100" t="s">
        <v>138</v>
      </c>
      <c r="G16" s="100" t="s">
        <v>138</v>
      </c>
    </row>
    <row r="17" spans="1:7" x14ac:dyDescent="0.25">
      <c r="C17" s="74"/>
      <c r="D17" s="109"/>
      <c r="E17" s="26"/>
      <c r="F17" s="100"/>
      <c r="G17" s="100"/>
    </row>
    <row r="18" spans="1:7" x14ac:dyDescent="0.25">
      <c r="A18" s="5">
        <v>52624</v>
      </c>
      <c r="B18" s="126" t="s">
        <v>195</v>
      </c>
      <c r="C18" s="74">
        <v>40466</v>
      </c>
      <c r="D18" s="109">
        <v>0</v>
      </c>
      <c r="E18" s="100" t="s">
        <v>138</v>
      </c>
      <c r="F18" s="110">
        <v>0.67</v>
      </c>
      <c r="G18" s="100" t="s">
        <v>138</v>
      </c>
    </row>
    <row r="19" spans="1:7" x14ac:dyDescent="0.25">
      <c r="A19" s="5">
        <v>52625</v>
      </c>
      <c r="B19" s="126" t="s">
        <v>197</v>
      </c>
      <c r="C19" s="74">
        <v>40466</v>
      </c>
      <c r="D19" s="109">
        <v>0</v>
      </c>
      <c r="E19" s="100" t="s">
        <v>138</v>
      </c>
      <c r="F19" s="110">
        <v>26.1</v>
      </c>
      <c r="G19" s="100" t="s">
        <v>138</v>
      </c>
    </row>
    <row r="20" spans="1:7" x14ac:dyDescent="0.25">
      <c r="A20" s="5">
        <v>52626</v>
      </c>
      <c r="B20" s="126" t="s">
        <v>198</v>
      </c>
      <c r="C20" s="74">
        <v>40466</v>
      </c>
      <c r="D20" s="109">
        <v>0</v>
      </c>
      <c r="E20" s="100" t="s">
        <v>138</v>
      </c>
      <c r="F20" s="110">
        <v>50.300000000000004</v>
      </c>
      <c r="G20" s="100" t="s">
        <v>138</v>
      </c>
    </row>
    <row r="21" spans="1:7" x14ac:dyDescent="0.25">
      <c r="A21" s="5">
        <v>52627</v>
      </c>
      <c r="B21" s="126" t="s">
        <v>200</v>
      </c>
      <c r="C21" s="74">
        <v>40466</v>
      </c>
      <c r="D21" s="109">
        <v>0</v>
      </c>
      <c r="E21" s="100" t="s">
        <v>138</v>
      </c>
      <c r="F21" s="110">
        <v>97.300000000000011</v>
      </c>
      <c r="G21" s="100" t="s">
        <v>138</v>
      </c>
    </row>
    <row r="22" spans="1:7" x14ac:dyDescent="0.25">
      <c r="A22" s="5">
        <v>52628</v>
      </c>
      <c r="B22" s="126" t="s">
        <v>201</v>
      </c>
      <c r="C22" s="74">
        <v>40466</v>
      </c>
      <c r="D22" s="109">
        <v>0</v>
      </c>
      <c r="E22" s="100" t="s">
        <v>138</v>
      </c>
      <c r="F22" s="110">
        <v>95.7</v>
      </c>
      <c r="G22" s="100" t="s">
        <v>138</v>
      </c>
    </row>
    <row r="23" spans="1:7" x14ac:dyDescent="0.25">
      <c r="A23" s="5">
        <v>52629</v>
      </c>
      <c r="B23" s="126" t="s">
        <v>202</v>
      </c>
      <c r="C23" s="74">
        <v>40466</v>
      </c>
      <c r="D23" s="109">
        <v>0</v>
      </c>
      <c r="E23" s="100" t="s">
        <v>138</v>
      </c>
      <c r="F23" s="6">
        <v>168</v>
      </c>
      <c r="G23" s="100" t="s">
        <v>138</v>
      </c>
    </row>
    <row r="24" spans="1:7" x14ac:dyDescent="0.25">
      <c r="A24" s="5">
        <v>52630</v>
      </c>
      <c r="B24" s="126" t="s">
        <v>203</v>
      </c>
      <c r="C24" s="74">
        <v>40466</v>
      </c>
      <c r="D24" s="109">
        <v>0</v>
      </c>
      <c r="E24" s="100" t="s">
        <v>138</v>
      </c>
      <c r="F24" s="6">
        <v>500</v>
      </c>
      <c r="G24" s="100" t="s">
        <v>138</v>
      </c>
    </row>
    <row r="25" spans="1:7" x14ac:dyDescent="0.25">
      <c r="C25" s="74"/>
      <c r="D25" s="109"/>
      <c r="E25" s="100"/>
      <c r="F25" s="6"/>
      <c r="G25" s="100"/>
    </row>
    <row r="26" spans="1:7" x14ac:dyDescent="0.25">
      <c r="A26" s="5">
        <v>52631</v>
      </c>
      <c r="B26" s="126" t="s">
        <v>233</v>
      </c>
      <c r="C26" s="74">
        <v>40466</v>
      </c>
      <c r="D26" s="109">
        <v>0</v>
      </c>
      <c r="E26" s="100" t="s">
        <v>138</v>
      </c>
      <c r="F26" s="100" t="s">
        <v>138</v>
      </c>
      <c r="G26" s="49" t="s">
        <v>225</v>
      </c>
    </row>
    <row r="27" spans="1:7" x14ac:dyDescent="0.25">
      <c r="A27" s="5">
        <v>52632</v>
      </c>
      <c r="B27" s="126" t="s">
        <v>232</v>
      </c>
      <c r="C27" s="74">
        <v>40466</v>
      </c>
      <c r="D27" s="109">
        <v>0</v>
      </c>
      <c r="E27" s="100" t="s">
        <v>138</v>
      </c>
      <c r="F27" s="100" t="s">
        <v>138</v>
      </c>
      <c r="G27" s="28">
        <v>2.48</v>
      </c>
    </row>
    <row r="28" spans="1:7" x14ac:dyDescent="0.25">
      <c r="A28" s="5">
        <v>52633</v>
      </c>
      <c r="B28" s="126" t="s">
        <v>231</v>
      </c>
      <c r="C28" s="74">
        <v>40466</v>
      </c>
      <c r="D28" s="109">
        <v>0</v>
      </c>
      <c r="E28" s="100" t="s">
        <v>138</v>
      </c>
      <c r="F28" s="100" t="s">
        <v>138</v>
      </c>
      <c r="G28" s="28">
        <v>5.12</v>
      </c>
    </row>
    <row r="29" spans="1:7" x14ac:dyDescent="0.25">
      <c r="A29" s="5">
        <v>52634</v>
      </c>
      <c r="B29" s="126" t="s">
        <v>230</v>
      </c>
      <c r="C29" s="74">
        <v>40466</v>
      </c>
      <c r="D29" s="109">
        <v>0</v>
      </c>
      <c r="E29" s="100" t="s">
        <v>138</v>
      </c>
      <c r="F29" s="100" t="s">
        <v>138</v>
      </c>
      <c r="G29" s="27">
        <v>10.600000000000001</v>
      </c>
    </row>
    <row r="30" spans="1:7" x14ac:dyDescent="0.25">
      <c r="A30" s="5">
        <v>52635</v>
      </c>
      <c r="B30" s="126" t="s">
        <v>229</v>
      </c>
      <c r="C30" s="74">
        <v>40466</v>
      </c>
      <c r="D30" s="109">
        <v>0</v>
      </c>
      <c r="E30" s="100" t="s">
        <v>138</v>
      </c>
      <c r="F30" s="100" t="s">
        <v>138</v>
      </c>
      <c r="G30" s="27">
        <v>10.4</v>
      </c>
    </row>
    <row r="31" spans="1:7" x14ac:dyDescent="0.25">
      <c r="A31" s="5">
        <v>52636</v>
      </c>
      <c r="B31" s="126" t="s">
        <v>211</v>
      </c>
      <c r="C31" s="74">
        <v>40466</v>
      </c>
      <c r="D31" s="109">
        <v>0</v>
      </c>
      <c r="E31" s="100" t="s">
        <v>138</v>
      </c>
      <c r="F31" s="100" t="s">
        <v>138</v>
      </c>
      <c r="G31" s="27">
        <v>21.900000000000002</v>
      </c>
    </row>
    <row r="32" spans="1:7" x14ac:dyDescent="0.25">
      <c r="A32" s="5">
        <v>52637</v>
      </c>
      <c r="B32" s="126" t="s">
        <v>228</v>
      </c>
      <c r="C32" s="74">
        <v>40466</v>
      </c>
      <c r="D32" s="109">
        <v>0</v>
      </c>
      <c r="E32" s="100" t="s">
        <v>138</v>
      </c>
      <c r="F32" s="100" t="s">
        <v>138</v>
      </c>
      <c r="G32" s="27">
        <v>47.400000000000006</v>
      </c>
    </row>
    <row r="33" spans="1:7" x14ac:dyDescent="0.25">
      <c r="C33" s="74"/>
      <c r="D33" s="109"/>
      <c r="E33" s="100"/>
      <c r="F33" s="100"/>
      <c r="G33" s="27"/>
    </row>
    <row r="34" spans="1:7" x14ac:dyDescent="0.25">
      <c r="A34" s="5">
        <v>52638</v>
      </c>
      <c r="B34" s="126" t="s">
        <v>227</v>
      </c>
      <c r="C34" s="74">
        <v>40466</v>
      </c>
      <c r="D34" s="109">
        <v>0</v>
      </c>
      <c r="E34" s="120">
        <v>393000</v>
      </c>
      <c r="F34" s="100" t="s">
        <v>138</v>
      </c>
      <c r="G34" s="100" t="s">
        <v>138</v>
      </c>
    </row>
    <row r="35" spans="1:7" x14ac:dyDescent="0.25">
      <c r="A35" s="5">
        <v>52639</v>
      </c>
      <c r="B35" s="126" t="s">
        <v>213</v>
      </c>
      <c r="C35" s="74">
        <v>40466</v>
      </c>
      <c r="D35" s="109">
        <v>0</v>
      </c>
      <c r="E35" s="100" t="s">
        <v>138</v>
      </c>
      <c r="F35" s="120">
        <v>250000</v>
      </c>
      <c r="G35" s="100" t="s">
        <v>138</v>
      </c>
    </row>
    <row r="36" spans="1:7" x14ac:dyDescent="0.25">
      <c r="A36" s="5">
        <v>52640</v>
      </c>
      <c r="B36" s="126" t="s">
        <v>226</v>
      </c>
      <c r="C36" s="74">
        <v>40466</v>
      </c>
      <c r="D36" s="109">
        <v>0</v>
      </c>
      <c r="E36" s="100" t="s">
        <v>138</v>
      </c>
      <c r="F36" s="100" t="s">
        <v>138</v>
      </c>
      <c r="G36" s="119">
        <v>95200</v>
      </c>
    </row>
    <row r="37" spans="1:7" x14ac:dyDescent="0.25">
      <c r="C37" s="74"/>
      <c r="D37" s="109"/>
      <c r="E37" s="100"/>
      <c r="F37" s="100"/>
      <c r="G37" s="119"/>
    </row>
    <row r="38" spans="1:7" x14ac:dyDescent="0.25">
      <c r="A38" s="5">
        <v>52969</v>
      </c>
      <c r="B38" s="5" t="s">
        <v>215</v>
      </c>
      <c r="C38" s="87">
        <v>40483</v>
      </c>
      <c r="D38" s="108">
        <v>0</v>
      </c>
      <c r="E38" s="49" t="s">
        <v>267</v>
      </c>
      <c r="F38" s="49" t="s">
        <v>279</v>
      </c>
      <c r="G38" t="s">
        <v>280</v>
      </c>
    </row>
    <row r="39" spans="1:7" ht="13" x14ac:dyDescent="0.3">
      <c r="A39" s="5">
        <v>52970</v>
      </c>
      <c r="B39" s="5" t="s">
        <v>187</v>
      </c>
      <c r="C39" s="87">
        <v>40483</v>
      </c>
      <c r="D39" s="108">
        <v>0</v>
      </c>
      <c r="E39" s="125">
        <v>0.14000000000000001</v>
      </c>
      <c r="F39" s="100" t="s">
        <v>138</v>
      </c>
      <c r="G39" s="100" t="s">
        <v>138</v>
      </c>
    </row>
    <row r="40" spans="1:7" x14ac:dyDescent="0.25">
      <c r="A40" s="5">
        <v>52971</v>
      </c>
      <c r="B40" s="5" t="s">
        <v>189</v>
      </c>
      <c r="C40" s="87">
        <v>40483</v>
      </c>
      <c r="D40" s="108">
        <v>0</v>
      </c>
      <c r="E40" s="27">
        <v>11.100000000000001</v>
      </c>
      <c r="F40" s="100" t="s">
        <v>138</v>
      </c>
      <c r="G40" s="100" t="s">
        <v>138</v>
      </c>
    </row>
    <row r="41" spans="1:7" x14ac:dyDescent="0.25">
      <c r="A41" s="5">
        <v>52972</v>
      </c>
      <c r="B41" s="5" t="s">
        <v>190</v>
      </c>
      <c r="C41" s="87">
        <v>40483</v>
      </c>
      <c r="D41" s="108">
        <v>0</v>
      </c>
      <c r="E41" s="27">
        <v>21.3</v>
      </c>
      <c r="F41" s="100" t="s">
        <v>138</v>
      </c>
      <c r="G41" s="100" t="s">
        <v>138</v>
      </c>
    </row>
    <row r="42" spans="1:7" x14ac:dyDescent="0.25">
      <c r="A42" s="5">
        <v>52973</v>
      </c>
      <c r="B42" s="5" t="s">
        <v>236</v>
      </c>
      <c r="C42" s="87">
        <v>40483</v>
      </c>
      <c r="D42" s="108">
        <v>0</v>
      </c>
      <c r="E42" s="27">
        <v>42.6</v>
      </c>
      <c r="F42" s="100" t="s">
        <v>138</v>
      </c>
      <c r="G42" s="100" t="s">
        <v>138</v>
      </c>
    </row>
    <row r="43" spans="1:7" x14ac:dyDescent="0.25">
      <c r="A43" s="5">
        <v>52974</v>
      </c>
      <c r="B43" s="5" t="s">
        <v>235</v>
      </c>
      <c r="C43" s="87">
        <v>40483</v>
      </c>
      <c r="D43" s="108">
        <v>0</v>
      </c>
      <c r="E43" s="27">
        <v>42.6</v>
      </c>
      <c r="F43" s="100" t="s">
        <v>138</v>
      </c>
      <c r="G43" s="100" t="s">
        <v>138</v>
      </c>
    </row>
    <row r="44" spans="1:7" x14ac:dyDescent="0.25">
      <c r="A44" s="5">
        <v>52975</v>
      </c>
      <c r="B44" s="5" t="s">
        <v>194</v>
      </c>
      <c r="C44" s="87">
        <v>40483</v>
      </c>
      <c r="D44" s="108">
        <v>0</v>
      </c>
      <c r="E44" s="27">
        <v>88.600000000000009</v>
      </c>
      <c r="F44" s="100" t="s">
        <v>138</v>
      </c>
      <c r="G44" s="100" t="s">
        <v>138</v>
      </c>
    </row>
    <row r="45" spans="1:7" x14ac:dyDescent="0.25">
      <c r="A45" s="5">
        <v>52976</v>
      </c>
      <c r="B45" s="5" t="s">
        <v>234</v>
      </c>
      <c r="C45" s="87">
        <v>40483</v>
      </c>
      <c r="D45" s="108">
        <v>0</v>
      </c>
      <c r="E45" s="26">
        <v>193</v>
      </c>
      <c r="F45" s="100" t="s">
        <v>138</v>
      </c>
      <c r="G45" s="100" t="s">
        <v>138</v>
      </c>
    </row>
    <row r="46" spans="1:7" x14ac:dyDescent="0.25">
      <c r="C46" s="87"/>
      <c r="D46" s="108"/>
      <c r="E46" s="26"/>
      <c r="F46" s="100"/>
      <c r="G46" s="100"/>
    </row>
    <row r="47" spans="1:7" x14ac:dyDescent="0.25">
      <c r="C47" s="87"/>
      <c r="D47" s="108"/>
      <c r="E47" s="26"/>
      <c r="F47" s="100"/>
      <c r="G47" s="100"/>
    </row>
    <row r="48" spans="1:7" x14ac:dyDescent="0.25">
      <c r="C48" s="87"/>
      <c r="D48" s="108"/>
      <c r="E48" s="26"/>
      <c r="F48" s="100"/>
      <c r="G48" s="100"/>
    </row>
    <row r="49" spans="1:7" x14ac:dyDescent="0.25">
      <c r="C49" s="87"/>
      <c r="D49" s="108"/>
      <c r="E49" s="26"/>
      <c r="F49" s="100"/>
      <c r="G49" s="100"/>
    </row>
    <row r="50" spans="1:7" x14ac:dyDescent="0.25">
      <c r="C50" s="87"/>
      <c r="D50" s="108"/>
      <c r="E50" s="26"/>
      <c r="F50" s="100"/>
      <c r="G50" s="100"/>
    </row>
    <row r="51" spans="1:7" ht="39.75" customHeight="1" x14ac:dyDescent="0.35">
      <c r="A51" s="179" t="s">
        <v>540</v>
      </c>
      <c r="B51" s="179"/>
      <c r="C51" s="179"/>
      <c r="D51" s="179"/>
      <c r="E51" s="179"/>
      <c r="F51" s="179"/>
      <c r="G51" s="179"/>
    </row>
    <row r="52" spans="1:7" ht="28.5" customHeight="1" x14ac:dyDescent="0.25">
      <c r="A52" s="180" t="s">
        <v>550</v>
      </c>
      <c r="B52" s="180"/>
      <c r="C52" s="180"/>
      <c r="D52" s="180"/>
      <c r="E52" s="180"/>
      <c r="F52" s="180"/>
      <c r="G52" s="180"/>
    </row>
    <row r="53" spans="1:7" ht="15.5" x14ac:dyDescent="0.35">
      <c r="A53" s="166"/>
      <c r="B53" s="123"/>
      <c r="C53" s="5"/>
      <c r="G53" s="3"/>
    </row>
    <row r="54" spans="1:7" x14ac:dyDescent="0.25">
      <c r="C54" s="5"/>
      <c r="G54" s="3"/>
    </row>
    <row r="55" spans="1:7" x14ac:dyDescent="0.25">
      <c r="A55" s="5" t="s">
        <v>539</v>
      </c>
      <c r="C55" s="5" t="s">
        <v>116</v>
      </c>
      <c r="D55" s="3" t="s">
        <v>535</v>
      </c>
      <c r="E55" s="10" t="s">
        <v>128</v>
      </c>
      <c r="F55" s="10" t="s">
        <v>99</v>
      </c>
      <c r="G55" s="10" t="s">
        <v>98</v>
      </c>
    </row>
    <row r="56" spans="1:7" x14ac:dyDescent="0.25">
      <c r="A56" s="167" t="s">
        <v>536</v>
      </c>
      <c r="B56" s="167" t="s">
        <v>537</v>
      </c>
      <c r="C56" s="167" t="s">
        <v>51</v>
      </c>
      <c r="D56" s="16" t="s">
        <v>136</v>
      </c>
      <c r="E56" s="16" t="s">
        <v>134</v>
      </c>
      <c r="F56" s="16" t="s">
        <v>134</v>
      </c>
      <c r="G56" s="16" t="s">
        <v>134</v>
      </c>
    </row>
    <row r="57" spans="1:7" x14ac:dyDescent="0.25">
      <c r="C57" s="87"/>
      <c r="D57" s="108"/>
      <c r="E57" s="26"/>
      <c r="F57" s="100"/>
      <c r="G57" s="100"/>
    </row>
    <row r="58" spans="1:7" ht="13" x14ac:dyDescent="0.3">
      <c r="A58" s="5">
        <v>52977</v>
      </c>
      <c r="B58" s="5" t="s">
        <v>195</v>
      </c>
      <c r="C58" s="87">
        <v>40483</v>
      </c>
      <c r="D58" s="108">
        <v>0</v>
      </c>
      <c r="E58" s="100" t="s">
        <v>138</v>
      </c>
      <c r="F58" s="111">
        <v>1.01</v>
      </c>
      <c r="G58" s="100" t="s">
        <v>138</v>
      </c>
    </row>
    <row r="59" spans="1:7" x14ac:dyDescent="0.25">
      <c r="A59" s="5">
        <v>52978</v>
      </c>
      <c r="B59" s="5" t="s">
        <v>252</v>
      </c>
      <c r="C59" s="87">
        <v>40483</v>
      </c>
      <c r="D59" s="108">
        <v>0</v>
      </c>
      <c r="E59" s="100" t="s">
        <v>138</v>
      </c>
      <c r="F59" s="110">
        <v>56.1</v>
      </c>
      <c r="G59" s="100" t="s">
        <v>138</v>
      </c>
    </row>
    <row r="60" spans="1:7" x14ac:dyDescent="0.25">
      <c r="A60" s="5">
        <v>52979</v>
      </c>
      <c r="B60" s="5" t="s">
        <v>253</v>
      </c>
      <c r="C60" s="87">
        <v>40483</v>
      </c>
      <c r="D60" s="108">
        <v>0</v>
      </c>
      <c r="E60" s="100" t="s">
        <v>138</v>
      </c>
      <c r="F60" s="6">
        <v>111</v>
      </c>
      <c r="G60" s="100" t="s">
        <v>138</v>
      </c>
    </row>
    <row r="61" spans="1:7" x14ac:dyDescent="0.25">
      <c r="A61" s="5">
        <v>52980</v>
      </c>
      <c r="B61" s="5" t="s">
        <v>254</v>
      </c>
      <c r="C61" s="87">
        <v>40483</v>
      </c>
      <c r="D61" s="108">
        <v>0</v>
      </c>
      <c r="E61" s="100" t="s">
        <v>138</v>
      </c>
      <c r="F61" s="6">
        <v>219</v>
      </c>
      <c r="G61" s="100" t="s">
        <v>138</v>
      </c>
    </row>
    <row r="62" spans="1:7" x14ac:dyDescent="0.25">
      <c r="A62" s="5">
        <v>52981</v>
      </c>
      <c r="B62" s="5" t="s">
        <v>255</v>
      </c>
      <c r="C62" s="87">
        <v>40483</v>
      </c>
      <c r="D62" s="108">
        <v>0</v>
      </c>
      <c r="E62" s="100" t="s">
        <v>138</v>
      </c>
      <c r="F62" s="6">
        <v>214</v>
      </c>
      <c r="G62" s="100" t="s">
        <v>138</v>
      </c>
    </row>
    <row r="63" spans="1:7" x14ac:dyDescent="0.25">
      <c r="A63" s="5">
        <v>52982</v>
      </c>
      <c r="B63" s="5" t="s">
        <v>256</v>
      </c>
      <c r="C63" s="87">
        <v>40483</v>
      </c>
      <c r="D63" s="108">
        <v>0</v>
      </c>
      <c r="E63" s="100" t="s">
        <v>138</v>
      </c>
      <c r="F63" s="6">
        <v>384</v>
      </c>
      <c r="G63" s="100" t="s">
        <v>138</v>
      </c>
    </row>
    <row r="64" spans="1:7" x14ac:dyDescent="0.25">
      <c r="A64" s="5">
        <v>52983</v>
      </c>
      <c r="B64" s="5" t="s">
        <v>257</v>
      </c>
      <c r="C64" s="87">
        <v>40483</v>
      </c>
      <c r="D64" s="108">
        <v>0</v>
      </c>
      <c r="E64" s="100" t="s">
        <v>138</v>
      </c>
      <c r="F64" s="6">
        <v>1120</v>
      </c>
      <c r="G64" s="100" t="s">
        <v>138</v>
      </c>
    </row>
    <row r="65" spans="1:7" x14ac:dyDescent="0.25">
      <c r="C65" s="87"/>
      <c r="D65" s="108"/>
      <c r="E65" s="100"/>
      <c r="F65" s="6"/>
      <c r="G65" s="100"/>
    </row>
    <row r="66" spans="1:7" x14ac:dyDescent="0.25">
      <c r="A66" s="5">
        <v>52984</v>
      </c>
      <c r="B66" s="5" t="s">
        <v>233</v>
      </c>
      <c r="C66" s="87">
        <v>40483</v>
      </c>
      <c r="D66" s="108">
        <v>0</v>
      </c>
      <c r="E66" s="100" t="s">
        <v>138</v>
      </c>
      <c r="F66" s="100" t="s">
        <v>138</v>
      </c>
      <c r="G66" t="s">
        <v>266</v>
      </c>
    </row>
    <row r="67" spans="1:7" x14ac:dyDescent="0.25">
      <c r="A67" s="5">
        <v>52985</v>
      </c>
      <c r="B67" s="5" t="s">
        <v>258</v>
      </c>
      <c r="C67" s="87">
        <v>40483</v>
      </c>
      <c r="D67" s="108">
        <v>0</v>
      </c>
      <c r="E67" s="100" t="s">
        <v>138</v>
      </c>
      <c r="F67" s="100" t="s">
        <v>138</v>
      </c>
      <c r="G67" s="28">
        <v>5.21</v>
      </c>
    </row>
    <row r="68" spans="1:7" x14ac:dyDescent="0.25">
      <c r="A68" s="5">
        <v>52986</v>
      </c>
      <c r="B68" s="5" t="s">
        <v>259</v>
      </c>
      <c r="C68" s="87">
        <v>40483</v>
      </c>
      <c r="D68" s="108">
        <v>0</v>
      </c>
      <c r="E68" s="100" t="s">
        <v>138</v>
      </c>
      <c r="F68" s="100" t="s">
        <v>138</v>
      </c>
      <c r="G68" s="27">
        <v>10.4</v>
      </c>
    </row>
    <row r="69" spans="1:7" x14ac:dyDescent="0.25">
      <c r="A69" s="5">
        <v>52987</v>
      </c>
      <c r="B69" s="5" t="s">
        <v>260</v>
      </c>
      <c r="C69" s="87">
        <v>40483</v>
      </c>
      <c r="D69" s="108">
        <v>0</v>
      </c>
      <c r="E69" s="100" t="s">
        <v>138</v>
      </c>
      <c r="F69" s="100" t="s">
        <v>138</v>
      </c>
      <c r="G69" s="27">
        <v>21.6</v>
      </c>
    </row>
    <row r="70" spans="1:7" x14ac:dyDescent="0.25">
      <c r="A70" s="5">
        <v>52988</v>
      </c>
      <c r="B70" s="5" t="s">
        <v>261</v>
      </c>
      <c r="C70" s="87">
        <v>40483</v>
      </c>
      <c r="D70" s="108">
        <v>0</v>
      </c>
      <c r="E70" s="100" t="s">
        <v>138</v>
      </c>
      <c r="F70" s="100" t="s">
        <v>138</v>
      </c>
      <c r="G70" s="27">
        <v>21.200000000000003</v>
      </c>
    </row>
    <row r="71" spans="1:7" x14ac:dyDescent="0.25">
      <c r="A71" s="5">
        <v>52989</v>
      </c>
      <c r="B71" s="5" t="s">
        <v>262</v>
      </c>
      <c r="C71" s="87">
        <v>40483</v>
      </c>
      <c r="D71" s="108">
        <v>0</v>
      </c>
      <c r="E71" s="100" t="s">
        <v>138</v>
      </c>
      <c r="F71" s="100" t="s">
        <v>138</v>
      </c>
      <c r="G71" s="27">
        <v>44.300000000000004</v>
      </c>
    </row>
    <row r="72" spans="1:7" x14ac:dyDescent="0.25">
      <c r="A72" s="5">
        <v>52990</v>
      </c>
      <c r="B72" s="5" t="s">
        <v>263</v>
      </c>
      <c r="C72" s="87">
        <v>40483</v>
      </c>
      <c r="D72" s="108">
        <v>0</v>
      </c>
      <c r="E72" s="100" t="s">
        <v>138</v>
      </c>
      <c r="F72" s="100" t="s">
        <v>138</v>
      </c>
      <c r="G72" s="27">
        <v>99</v>
      </c>
    </row>
    <row r="73" spans="1:7" x14ac:dyDescent="0.25">
      <c r="C73" s="87"/>
      <c r="D73" s="108"/>
      <c r="E73" s="100"/>
      <c r="F73" s="100"/>
      <c r="G73" s="27"/>
    </row>
    <row r="74" spans="1:7" x14ac:dyDescent="0.25">
      <c r="A74" s="5">
        <v>52991</v>
      </c>
      <c r="B74" s="5" t="s">
        <v>227</v>
      </c>
      <c r="C74" s="87">
        <v>40483</v>
      </c>
      <c r="D74" s="108">
        <v>0</v>
      </c>
      <c r="E74" s="120">
        <v>377000</v>
      </c>
      <c r="F74" s="100" t="s">
        <v>138</v>
      </c>
      <c r="G74" s="100" t="s">
        <v>138</v>
      </c>
    </row>
    <row r="75" spans="1:7" x14ac:dyDescent="0.25">
      <c r="A75" s="5">
        <v>52992</v>
      </c>
      <c r="B75" s="5" t="s">
        <v>264</v>
      </c>
      <c r="C75" s="87">
        <v>40483</v>
      </c>
      <c r="D75" s="108">
        <v>0</v>
      </c>
      <c r="E75" s="100" t="s">
        <v>138</v>
      </c>
      <c r="F75" s="107">
        <v>2000000</v>
      </c>
      <c r="G75" s="100" t="s">
        <v>138</v>
      </c>
    </row>
    <row r="76" spans="1:7" x14ac:dyDescent="0.25">
      <c r="A76" s="5">
        <v>52993</v>
      </c>
      <c r="B76" s="5" t="s">
        <v>265</v>
      </c>
      <c r="C76" s="87">
        <v>40483</v>
      </c>
      <c r="D76" s="108">
        <v>0</v>
      </c>
      <c r="E76" s="100" t="s">
        <v>138</v>
      </c>
      <c r="F76" s="100" t="s">
        <v>138</v>
      </c>
      <c r="G76" s="120">
        <v>186000</v>
      </c>
    </row>
    <row r="77" spans="1:7" x14ac:dyDescent="0.25">
      <c r="C77" s="87"/>
      <c r="D77" s="108"/>
      <c r="E77" s="100"/>
      <c r="F77" s="100"/>
      <c r="G77" s="120"/>
    </row>
    <row r="78" spans="1:7" x14ac:dyDescent="0.25">
      <c r="A78" s="5">
        <v>53053</v>
      </c>
      <c r="B78" s="5" t="s">
        <v>215</v>
      </c>
      <c r="C78" s="87">
        <v>40486</v>
      </c>
      <c r="D78" s="108">
        <v>0</v>
      </c>
      <c r="E78" s="49" t="s">
        <v>267</v>
      </c>
      <c r="F78" t="s">
        <v>243</v>
      </c>
      <c r="G78" t="s">
        <v>300</v>
      </c>
    </row>
    <row r="79" spans="1:7" x14ac:dyDescent="0.25">
      <c r="A79" s="5">
        <v>53054</v>
      </c>
      <c r="B79" s="5" t="s">
        <v>204</v>
      </c>
      <c r="C79" s="87">
        <v>40486</v>
      </c>
      <c r="D79" s="108">
        <v>0</v>
      </c>
      <c r="E79" s="100" t="s">
        <v>138</v>
      </c>
      <c r="F79" s="100" t="s">
        <v>138</v>
      </c>
      <c r="G79" t="s">
        <v>300</v>
      </c>
    </row>
    <row r="80" spans="1:7" x14ac:dyDescent="0.25">
      <c r="A80" s="5">
        <v>53055</v>
      </c>
      <c r="B80" s="5" t="s">
        <v>285</v>
      </c>
      <c r="C80" s="87">
        <v>40486</v>
      </c>
      <c r="D80" s="108">
        <v>0</v>
      </c>
      <c r="E80" s="100" t="s">
        <v>138</v>
      </c>
      <c r="F80" s="100" t="s">
        <v>138</v>
      </c>
      <c r="G80" s="28">
        <v>1.35</v>
      </c>
    </row>
    <row r="81" spans="1:7" x14ac:dyDescent="0.25">
      <c r="A81" s="5">
        <v>53056</v>
      </c>
      <c r="B81" s="5" t="s">
        <v>286</v>
      </c>
      <c r="C81" s="87">
        <v>40486</v>
      </c>
      <c r="D81" s="108">
        <v>0</v>
      </c>
      <c r="E81" s="100" t="s">
        <v>138</v>
      </c>
      <c r="F81" s="100" t="s">
        <v>138</v>
      </c>
      <c r="G81" s="28">
        <v>2.74</v>
      </c>
    </row>
    <row r="82" spans="1:7" x14ac:dyDescent="0.25">
      <c r="A82" s="5">
        <v>53057</v>
      </c>
      <c r="B82" s="5" t="s">
        <v>287</v>
      </c>
      <c r="C82" s="87">
        <v>40486</v>
      </c>
      <c r="D82" s="108">
        <v>0</v>
      </c>
      <c r="E82" s="100" t="s">
        <v>138</v>
      </c>
      <c r="F82" s="100" t="s">
        <v>138</v>
      </c>
      <c r="G82" s="28">
        <v>5.44</v>
      </c>
    </row>
    <row r="83" spans="1:7" x14ac:dyDescent="0.25">
      <c r="A83" s="5">
        <v>53058</v>
      </c>
      <c r="B83" s="5" t="s">
        <v>288</v>
      </c>
      <c r="C83" s="87">
        <v>40486</v>
      </c>
      <c r="D83" s="108">
        <v>0</v>
      </c>
      <c r="E83" s="100" t="s">
        <v>138</v>
      </c>
      <c r="F83" s="100" t="s">
        <v>138</v>
      </c>
      <c r="G83" s="28">
        <v>5.45</v>
      </c>
    </row>
    <row r="84" spans="1:7" x14ac:dyDescent="0.25">
      <c r="A84" s="5">
        <v>53059</v>
      </c>
      <c r="B84" s="5" t="s">
        <v>289</v>
      </c>
      <c r="C84" s="87">
        <v>40486</v>
      </c>
      <c r="D84" s="108">
        <v>0</v>
      </c>
      <c r="E84" s="100" t="s">
        <v>138</v>
      </c>
      <c r="F84" s="100" t="s">
        <v>138</v>
      </c>
      <c r="G84" s="27">
        <v>11.5</v>
      </c>
    </row>
    <row r="85" spans="1:7" x14ac:dyDescent="0.25">
      <c r="A85" s="5">
        <v>53060</v>
      </c>
      <c r="B85" s="5" t="s">
        <v>290</v>
      </c>
      <c r="C85" s="87">
        <v>40486</v>
      </c>
      <c r="D85" s="108">
        <v>0</v>
      </c>
      <c r="E85" s="100" t="s">
        <v>138</v>
      </c>
      <c r="F85" s="100" t="s">
        <v>138</v>
      </c>
      <c r="G85" s="27">
        <v>25.1</v>
      </c>
    </row>
    <row r="86" spans="1:7" x14ac:dyDescent="0.25">
      <c r="C86" s="87"/>
      <c r="D86" s="108"/>
      <c r="E86" s="100"/>
      <c r="F86" s="100"/>
      <c r="G86" s="27"/>
    </row>
    <row r="87" spans="1:7" x14ac:dyDescent="0.25">
      <c r="A87" s="5">
        <v>53061</v>
      </c>
      <c r="B87" s="5" t="s">
        <v>291</v>
      </c>
      <c r="C87" s="87">
        <v>40486</v>
      </c>
      <c r="D87" s="108">
        <v>0</v>
      </c>
      <c r="E87" s="100" t="s">
        <v>138</v>
      </c>
      <c r="F87" s="100" t="s">
        <v>138</v>
      </c>
      <c r="G87" s="120">
        <v>46300</v>
      </c>
    </row>
    <row r="88" spans="1:7" x14ac:dyDescent="0.25">
      <c r="C88" s="87"/>
      <c r="D88" s="108"/>
      <c r="E88" s="100"/>
      <c r="F88" s="100"/>
      <c r="G88" s="120"/>
    </row>
    <row r="89" spans="1:7" x14ac:dyDescent="0.25">
      <c r="A89" s="5">
        <v>53078</v>
      </c>
      <c r="B89" s="5" t="s">
        <v>215</v>
      </c>
      <c r="C89" s="87">
        <v>40487</v>
      </c>
      <c r="D89" s="108">
        <v>4</v>
      </c>
      <c r="E89" s="49" t="s">
        <v>267</v>
      </c>
      <c r="F89" t="s">
        <v>243</v>
      </c>
      <c r="G89" t="s">
        <v>300</v>
      </c>
    </row>
    <row r="90" spans="1:7" ht="13" x14ac:dyDescent="0.3">
      <c r="A90" s="5">
        <v>53079</v>
      </c>
      <c r="B90" s="5" t="s">
        <v>292</v>
      </c>
      <c r="C90" s="87">
        <v>40487</v>
      </c>
      <c r="D90" s="108">
        <v>4</v>
      </c>
      <c r="E90" s="125">
        <v>0.1</v>
      </c>
      <c r="F90" s="100" t="s">
        <v>138</v>
      </c>
      <c r="G90" s="100" t="s">
        <v>138</v>
      </c>
    </row>
    <row r="91" spans="1:7" ht="13" x14ac:dyDescent="0.3">
      <c r="A91" s="5">
        <v>53080</v>
      </c>
      <c r="B91" s="5" t="s">
        <v>293</v>
      </c>
      <c r="C91" s="87">
        <v>40487</v>
      </c>
      <c r="D91" s="108">
        <v>4</v>
      </c>
      <c r="E91" s="116">
        <v>7.9000000000000001E-2</v>
      </c>
      <c r="F91" s="100" t="s">
        <v>138</v>
      </c>
      <c r="G91" s="100" t="s">
        <v>138</v>
      </c>
    </row>
    <row r="92" spans="1:7" x14ac:dyDescent="0.25">
      <c r="A92" s="5">
        <v>53081</v>
      </c>
      <c r="B92" s="5" t="s">
        <v>294</v>
      </c>
      <c r="C92" s="87">
        <v>40487</v>
      </c>
      <c r="D92" s="108">
        <v>4</v>
      </c>
      <c r="E92" s="27">
        <v>11.200000000000001</v>
      </c>
      <c r="F92" s="100" t="s">
        <v>138</v>
      </c>
      <c r="G92" s="100" t="s">
        <v>138</v>
      </c>
    </row>
    <row r="93" spans="1:7" x14ac:dyDescent="0.25">
      <c r="A93" s="5">
        <v>53082</v>
      </c>
      <c r="B93" s="5" t="s">
        <v>295</v>
      </c>
      <c r="C93" s="87">
        <v>40487</v>
      </c>
      <c r="D93" s="108">
        <v>4</v>
      </c>
      <c r="E93" s="27">
        <v>22.400000000000002</v>
      </c>
      <c r="F93" s="100" t="s">
        <v>138</v>
      </c>
      <c r="G93" s="100" t="s">
        <v>138</v>
      </c>
    </row>
    <row r="94" spans="1:7" x14ac:dyDescent="0.25">
      <c r="A94" s="5">
        <v>53083</v>
      </c>
      <c r="B94" s="5" t="s">
        <v>296</v>
      </c>
      <c r="C94" s="87">
        <v>40487</v>
      </c>
      <c r="D94" s="108">
        <v>4</v>
      </c>
      <c r="E94" s="27">
        <v>21.6</v>
      </c>
      <c r="F94" s="100" t="s">
        <v>138</v>
      </c>
      <c r="G94" s="100" t="s">
        <v>138</v>
      </c>
    </row>
    <row r="95" spans="1:7" x14ac:dyDescent="0.25">
      <c r="A95" s="5">
        <v>53084</v>
      </c>
      <c r="B95" s="5" t="s">
        <v>297</v>
      </c>
      <c r="C95" s="87">
        <v>40487</v>
      </c>
      <c r="D95" s="108">
        <v>4</v>
      </c>
      <c r="E95" s="27">
        <v>44.5</v>
      </c>
      <c r="F95" s="100" t="s">
        <v>138</v>
      </c>
      <c r="G95" s="100" t="s">
        <v>138</v>
      </c>
    </row>
    <row r="96" spans="1:7" x14ac:dyDescent="0.25">
      <c r="A96" s="5">
        <v>53085</v>
      </c>
      <c r="B96" s="5" t="s">
        <v>298</v>
      </c>
      <c r="C96" s="87">
        <v>40487</v>
      </c>
      <c r="D96" s="108">
        <v>4</v>
      </c>
      <c r="E96" s="27">
        <v>43.900000000000006</v>
      </c>
      <c r="F96" s="100" t="s">
        <v>138</v>
      </c>
      <c r="G96" s="100" t="s">
        <v>138</v>
      </c>
    </row>
    <row r="97" spans="1:7" x14ac:dyDescent="0.25">
      <c r="A97" s="5">
        <v>53086</v>
      </c>
      <c r="B97" s="5" t="s">
        <v>299</v>
      </c>
      <c r="C97" s="87">
        <v>40487</v>
      </c>
      <c r="D97" s="108">
        <v>4</v>
      </c>
      <c r="E97" s="27">
        <v>88.4</v>
      </c>
      <c r="F97" s="100" t="s">
        <v>138</v>
      </c>
      <c r="G97" s="100" t="s">
        <v>138</v>
      </c>
    </row>
    <row r="98" spans="1:7" x14ac:dyDescent="0.25">
      <c r="B98" s="126"/>
      <c r="C98" s="87"/>
      <c r="D98" s="108"/>
      <c r="E98" s="27"/>
      <c r="F98" s="100"/>
      <c r="G98" s="100"/>
    </row>
    <row r="99" spans="1:7" x14ac:dyDescent="0.25">
      <c r="B99" s="126"/>
      <c r="C99" s="87"/>
      <c r="D99" s="108"/>
      <c r="E99" s="27"/>
      <c r="F99" s="100"/>
      <c r="G99" s="100"/>
    </row>
    <row r="100" spans="1:7" x14ac:dyDescent="0.25">
      <c r="B100" s="126"/>
      <c r="C100" s="87"/>
      <c r="D100" s="108"/>
      <c r="E100" s="27"/>
      <c r="F100" s="100"/>
      <c r="G100" s="100"/>
    </row>
    <row r="101" spans="1:7" ht="35.25" customHeight="1" x14ac:dyDescent="0.35">
      <c r="A101" s="179" t="s">
        <v>540</v>
      </c>
      <c r="B101" s="179"/>
      <c r="C101" s="179"/>
      <c r="D101" s="179"/>
      <c r="E101" s="179"/>
      <c r="F101" s="179"/>
      <c r="G101" s="179"/>
    </row>
    <row r="102" spans="1:7" ht="29.25" customHeight="1" x14ac:dyDescent="0.25">
      <c r="A102" s="180" t="s">
        <v>550</v>
      </c>
      <c r="B102" s="180"/>
      <c r="C102" s="180"/>
      <c r="D102" s="180"/>
      <c r="E102" s="180"/>
      <c r="F102" s="180"/>
      <c r="G102" s="180"/>
    </row>
    <row r="103" spans="1:7" ht="15.5" x14ac:dyDescent="0.35">
      <c r="A103" s="166"/>
      <c r="B103" s="123"/>
      <c r="C103" s="5"/>
      <c r="G103" s="3"/>
    </row>
    <row r="104" spans="1:7" x14ac:dyDescent="0.25">
      <c r="C104" s="5"/>
      <c r="G104" s="3"/>
    </row>
    <row r="105" spans="1:7" x14ac:dyDescent="0.25">
      <c r="A105" s="5" t="s">
        <v>539</v>
      </c>
      <c r="C105" s="5" t="s">
        <v>116</v>
      </c>
      <c r="D105" s="3" t="s">
        <v>535</v>
      </c>
      <c r="E105" s="10" t="s">
        <v>128</v>
      </c>
      <c r="F105" s="10" t="s">
        <v>99</v>
      </c>
      <c r="G105" s="10" t="s">
        <v>98</v>
      </c>
    </row>
    <row r="106" spans="1:7" x14ac:dyDescent="0.25">
      <c r="A106" s="167" t="s">
        <v>536</v>
      </c>
      <c r="B106" s="167" t="s">
        <v>537</v>
      </c>
      <c r="C106" s="167" t="s">
        <v>51</v>
      </c>
      <c r="D106" s="16" t="s">
        <v>136</v>
      </c>
      <c r="E106" s="16" t="s">
        <v>134</v>
      </c>
      <c r="F106" s="16" t="s">
        <v>134</v>
      </c>
      <c r="G106" s="16" t="s">
        <v>134</v>
      </c>
    </row>
    <row r="107" spans="1:7" x14ac:dyDescent="0.25">
      <c r="B107" s="126"/>
      <c r="C107" s="87"/>
      <c r="D107" s="108"/>
      <c r="E107" s="27"/>
      <c r="F107" s="100"/>
      <c r="G107" s="100"/>
    </row>
    <row r="108" spans="1:7" x14ac:dyDescent="0.25">
      <c r="A108" s="5">
        <v>53087</v>
      </c>
      <c r="B108" s="126" t="s">
        <v>301</v>
      </c>
      <c r="C108" s="87">
        <v>40487</v>
      </c>
      <c r="D108" s="108">
        <v>4</v>
      </c>
      <c r="E108" s="100" t="s">
        <v>138</v>
      </c>
      <c r="F108" s="138">
        <v>0.85</v>
      </c>
      <c r="G108" s="100" t="s">
        <v>138</v>
      </c>
    </row>
    <row r="109" spans="1:7" x14ac:dyDescent="0.25">
      <c r="A109" s="5">
        <v>53088</v>
      </c>
      <c r="B109" s="126" t="s">
        <v>302</v>
      </c>
      <c r="C109" s="87">
        <v>40487</v>
      </c>
      <c r="D109" s="108">
        <v>4</v>
      </c>
      <c r="E109" s="100" t="s">
        <v>138</v>
      </c>
      <c r="F109" s="138">
        <v>0.85</v>
      </c>
      <c r="G109" s="100" t="s">
        <v>138</v>
      </c>
    </row>
    <row r="110" spans="1:7" x14ac:dyDescent="0.25">
      <c r="A110" s="5">
        <v>53089</v>
      </c>
      <c r="B110" s="126" t="s">
        <v>303</v>
      </c>
      <c r="C110" s="87">
        <v>40487</v>
      </c>
      <c r="D110" s="108">
        <v>4</v>
      </c>
      <c r="E110" s="100" t="s">
        <v>138</v>
      </c>
      <c r="F110" s="110">
        <v>58.800000000000004</v>
      </c>
      <c r="G110" s="100" t="s">
        <v>138</v>
      </c>
    </row>
    <row r="111" spans="1:7" x14ac:dyDescent="0.25">
      <c r="A111" s="5">
        <v>53090</v>
      </c>
      <c r="B111" s="126" t="s">
        <v>304</v>
      </c>
      <c r="C111" s="87">
        <v>40487</v>
      </c>
      <c r="D111" s="108">
        <v>4</v>
      </c>
      <c r="E111" s="100" t="s">
        <v>138</v>
      </c>
      <c r="F111" s="6">
        <v>111</v>
      </c>
      <c r="G111" s="100" t="s">
        <v>138</v>
      </c>
    </row>
    <row r="112" spans="1:7" x14ac:dyDescent="0.25">
      <c r="A112" s="5">
        <v>53091</v>
      </c>
      <c r="B112" s="126" t="s">
        <v>304</v>
      </c>
      <c r="C112" s="87">
        <v>40487</v>
      </c>
      <c r="D112" s="108">
        <v>4</v>
      </c>
      <c r="E112" s="100" t="s">
        <v>138</v>
      </c>
      <c r="F112" s="6">
        <v>111</v>
      </c>
      <c r="G112" s="100" t="s">
        <v>138</v>
      </c>
    </row>
    <row r="113" spans="1:7" x14ac:dyDescent="0.25">
      <c r="A113" s="5">
        <v>53092</v>
      </c>
      <c r="B113" s="126" t="s">
        <v>305</v>
      </c>
      <c r="C113" s="87">
        <v>40487</v>
      </c>
      <c r="D113" s="108">
        <v>4</v>
      </c>
      <c r="E113" s="100" t="s">
        <v>138</v>
      </c>
      <c r="F113" s="6">
        <v>214</v>
      </c>
      <c r="G113" s="100" t="s">
        <v>138</v>
      </c>
    </row>
    <row r="114" spans="1:7" x14ac:dyDescent="0.25">
      <c r="A114" s="5">
        <v>53093</v>
      </c>
      <c r="B114" s="126" t="s">
        <v>306</v>
      </c>
      <c r="C114" s="87">
        <v>40487</v>
      </c>
      <c r="D114" s="108">
        <v>4</v>
      </c>
      <c r="E114" s="100" t="s">
        <v>138</v>
      </c>
      <c r="F114" s="6">
        <v>214</v>
      </c>
      <c r="G114" s="100" t="s">
        <v>138</v>
      </c>
    </row>
    <row r="115" spans="1:7" x14ac:dyDescent="0.25">
      <c r="A115" s="5">
        <v>53094</v>
      </c>
      <c r="B115" s="126" t="s">
        <v>307</v>
      </c>
      <c r="C115" s="87">
        <v>40487</v>
      </c>
      <c r="D115" s="108">
        <v>4</v>
      </c>
      <c r="E115" s="100" t="s">
        <v>138</v>
      </c>
      <c r="F115" s="6">
        <v>388</v>
      </c>
      <c r="G115" s="100" t="s">
        <v>138</v>
      </c>
    </row>
    <row r="116" spans="1:7" x14ac:dyDescent="0.25">
      <c r="B116" s="126"/>
      <c r="C116" s="87"/>
      <c r="D116" s="108"/>
      <c r="E116" s="100"/>
      <c r="F116" s="100"/>
      <c r="G116" s="100"/>
    </row>
    <row r="117" spans="1:7" x14ac:dyDescent="0.25">
      <c r="A117" s="5">
        <v>53138</v>
      </c>
      <c r="B117" s="5" t="s">
        <v>215</v>
      </c>
      <c r="C117" s="87">
        <v>40497</v>
      </c>
      <c r="D117" s="108">
        <v>0</v>
      </c>
      <c r="E117" s="49" t="s">
        <v>344</v>
      </c>
      <c r="F117" s="49" t="s">
        <v>343</v>
      </c>
      <c r="G117" s="49" t="s">
        <v>214</v>
      </c>
    </row>
    <row r="118" spans="1:7" x14ac:dyDescent="0.25">
      <c r="A118" s="5">
        <v>53139</v>
      </c>
      <c r="B118" s="5" t="s">
        <v>187</v>
      </c>
      <c r="C118" s="87">
        <v>40497</v>
      </c>
      <c r="D118" s="108">
        <v>0</v>
      </c>
      <c r="E118" s="139">
        <v>0.32</v>
      </c>
      <c r="F118" s="100" t="s">
        <v>138</v>
      </c>
      <c r="G118" s="100" t="s">
        <v>138</v>
      </c>
    </row>
    <row r="119" spans="1:7" x14ac:dyDescent="0.25">
      <c r="A119" s="5">
        <v>53140</v>
      </c>
      <c r="B119" s="5" t="s">
        <v>189</v>
      </c>
      <c r="C119" s="87">
        <v>40497</v>
      </c>
      <c r="D119" s="108">
        <v>0</v>
      </c>
      <c r="E119" s="27">
        <v>10.8</v>
      </c>
      <c r="F119" s="100" t="s">
        <v>138</v>
      </c>
      <c r="G119" s="100" t="s">
        <v>138</v>
      </c>
    </row>
    <row r="120" spans="1:7" x14ac:dyDescent="0.25">
      <c r="A120" s="92">
        <v>53141</v>
      </c>
      <c r="B120" s="5" t="s">
        <v>190</v>
      </c>
      <c r="C120" s="87">
        <v>40497</v>
      </c>
      <c r="D120" s="108">
        <v>0</v>
      </c>
      <c r="E120" s="27">
        <v>22.1</v>
      </c>
      <c r="F120" s="100" t="s">
        <v>138</v>
      </c>
      <c r="G120" s="100" t="s">
        <v>138</v>
      </c>
    </row>
    <row r="121" spans="1:7" x14ac:dyDescent="0.25">
      <c r="A121" s="5">
        <v>53142</v>
      </c>
      <c r="B121" s="5" t="s">
        <v>236</v>
      </c>
      <c r="C121" s="87">
        <v>40497</v>
      </c>
      <c r="D121" s="108">
        <v>0</v>
      </c>
      <c r="E121" s="27">
        <v>43.900000000000006</v>
      </c>
      <c r="F121" s="100" t="s">
        <v>138</v>
      </c>
      <c r="G121" s="100" t="s">
        <v>138</v>
      </c>
    </row>
    <row r="122" spans="1:7" x14ac:dyDescent="0.25">
      <c r="A122" s="5">
        <v>53143</v>
      </c>
      <c r="B122" s="5" t="s">
        <v>235</v>
      </c>
      <c r="C122" s="87">
        <v>40497</v>
      </c>
      <c r="D122" s="108">
        <v>0</v>
      </c>
      <c r="E122" s="27">
        <v>43.7</v>
      </c>
      <c r="F122" s="100" t="s">
        <v>138</v>
      </c>
      <c r="G122" s="100" t="s">
        <v>138</v>
      </c>
    </row>
    <row r="123" spans="1:7" x14ac:dyDescent="0.25">
      <c r="A123" s="5">
        <v>53144</v>
      </c>
      <c r="B123" s="5" t="s">
        <v>194</v>
      </c>
      <c r="C123" s="87">
        <v>40497</v>
      </c>
      <c r="D123" s="108">
        <v>0</v>
      </c>
      <c r="E123" s="27">
        <v>89.800000000000011</v>
      </c>
      <c r="F123" s="100" t="s">
        <v>138</v>
      </c>
      <c r="G123" s="100" t="s">
        <v>138</v>
      </c>
    </row>
    <row r="124" spans="1:7" x14ac:dyDescent="0.25">
      <c r="A124" s="5">
        <v>53145</v>
      </c>
      <c r="B124" s="5" t="s">
        <v>234</v>
      </c>
      <c r="C124" s="87">
        <v>40497</v>
      </c>
      <c r="D124" s="108">
        <v>0</v>
      </c>
      <c r="E124" s="26">
        <v>201</v>
      </c>
      <c r="F124" s="100" t="s">
        <v>138</v>
      </c>
      <c r="G124" s="100" t="s">
        <v>138</v>
      </c>
    </row>
    <row r="125" spans="1:7" x14ac:dyDescent="0.25">
      <c r="C125" s="87"/>
      <c r="D125" s="108"/>
      <c r="E125" s="26"/>
      <c r="F125" s="100"/>
      <c r="G125" s="100"/>
    </row>
    <row r="126" spans="1:7" x14ac:dyDescent="0.25">
      <c r="A126" s="5">
        <v>53146</v>
      </c>
      <c r="B126" s="5" t="s">
        <v>195</v>
      </c>
      <c r="C126" s="87">
        <v>40497</v>
      </c>
      <c r="D126" s="108">
        <v>0</v>
      </c>
      <c r="E126" s="100" t="s">
        <v>138</v>
      </c>
      <c r="F126" s="138">
        <v>1.21</v>
      </c>
      <c r="G126" s="100" t="s">
        <v>138</v>
      </c>
    </row>
    <row r="127" spans="1:7" x14ac:dyDescent="0.25">
      <c r="A127" s="5">
        <v>53147</v>
      </c>
      <c r="B127" s="5" t="s">
        <v>330</v>
      </c>
      <c r="C127" s="87">
        <v>40497</v>
      </c>
      <c r="D127" s="108">
        <v>0</v>
      </c>
      <c r="E127" s="100" t="s">
        <v>138</v>
      </c>
      <c r="F127" s="110">
        <v>59.400000000000006</v>
      </c>
      <c r="G127" s="100" t="s">
        <v>138</v>
      </c>
    </row>
    <row r="128" spans="1:7" x14ac:dyDescent="0.25">
      <c r="A128" s="5">
        <v>53148</v>
      </c>
      <c r="B128" s="5" t="s">
        <v>331</v>
      </c>
      <c r="C128" s="87">
        <v>40497</v>
      </c>
      <c r="D128" s="108">
        <v>0</v>
      </c>
      <c r="E128" s="100" t="s">
        <v>138</v>
      </c>
      <c r="F128" s="6">
        <v>114</v>
      </c>
      <c r="G128" s="100" t="s">
        <v>138</v>
      </c>
    </row>
    <row r="129" spans="1:7" x14ac:dyDescent="0.25">
      <c r="A129" s="5">
        <v>53149</v>
      </c>
      <c r="B129" s="5" t="s">
        <v>332</v>
      </c>
      <c r="C129" s="87">
        <v>40497</v>
      </c>
      <c r="D129" s="108">
        <v>0</v>
      </c>
      <c r="E129" s="100" t="s">
        <v>138</v>
      </c>
      <c r="F129" s="6">
        <v>216</v>
      </c>
      <c r="G129" s="100" t="s">
        <v>138</v>
      </c>
    </row>
    <row r="130" spans="1:7" x14ac:dyDescent="0.25">
      <c r="A130" s="5">
        <v>53150</v>
      </c>
      <c r="B130" s="5" t="s">
        <v>333</v>
      </c>
      <c r="C130" s="87">
        <v>40497</v>
      </c>
      <c r="D130" s="108">
        <v>0</v>
      </c>
      <c r="E130" s="100" t="s">
        <v>138</v>
      </c>
      <c r="F130" s="6">
        <v>219</v>
      </c>
      <c r="G130" s="100" t="s">
        <v>138</v>
      </c>
    </row>
    <row r="131" spans="1:7" x14ac:dyDescent="0.25">
      <c r="A131" s="5">
        <v>53151</v>
      </c>
      <c r="B131" s="5" t="s">
        <v>334</v>
      </c>
      <c r="C131" s="87">
        <v>40497</v>
      </c>
      <c r="D131" s="108">
        <v>0</v>
      </c>
      <c r="E131" s="100" t="s">
        <v>138</v>
      </c>
      <c r="F131" s="6">
        <v>394</v>
      </c>
      <c r="G131" s="100" t="s">
        <v>138</v>
      </c>
    </row>
    <row r="132" spans="1:7" x14ac:dyDescent="0.25">
      <c r="A132" s="5">
        <v>53152</v>
      </c>
      <c r="B132" s="5" t="s">
        <v>335</v>
      </c>
      <c r="C132" s="87">
        <v>40497</v>
      </c>
      <c r="D132" s="108">
        <v>0</v>
      </c>
      <c r="E132" s="100" t="s">
        <v>138</v>
      </c>
      <c r="F132" s="6">
        <v>1160</v>
      </c>
      <c r="G132" s="100" t="s">
        <v>138</v>
      </c>
    </row>
    <row r="133" spans="1:7" x14ac:dyDescent="0.25">
      <c r="C133" s="87"/>
      <c r="D133" s="108"/>
      <c r="E133" s="100"/>
      <c r="F133" s="6"/>
      <c r="G133" s="100"/>
    </row>
    <row r="134" spans="1:7" x14ac:dyDescent="0.25">
      <c r="A134" s="5">
        <v>53153</v>
      </c>
      <c r="B134" s="5" t="s">
        <v>233</v>
      </c>
      <c r="C134" s="87">
        <v>40497</v>
      </c>
      <c r="D134" s="108">
        <v>0</v>
      </c>
      <c r="E134" s="100" t="s">
        <v>138</v>
      </c>
      <c r="F134" s="100" t="s">
        <v>138</v>
      </c>
      <c r="G134" s="49" t="s">
        <v>214</v>
      </c>
    </row>
    <row r="135" spans="1:7" x14ac:dyDescent="0.25">
      <c r="A135" s="5">
        <v>53154</v>
      </c>
      <c r="B135" s="5" t="s">
        <v>336</v>
      </c>
      <c r="C135" s="87">
        <v>40497</v>
      </c>
      <c r="D135" s="108">
        <v>0</v>
      </c>
      <c r="E135" s="100" t="s">
        <v>138</v>
      </c>
      <c r="F135" s="100" t="s">
        <v>138</v>
      </c>
      <c r="G135" s="28">
        <v>1.22</v>
      </c>
    </row>
    <row r="136" spans="1:7" x14ac:dyDescent="0.25">
      <c r="A136" s="5">
        <v>53155</v>
      </c>
      <c r="B136" s="5" t="s">
        <v>337</v>
      </c>
      <c r="C136" s="87">
        <v>40497</v>
      </c>
      <c r="D136" s="108">
        <v>0</v>
      </c>
      <c r="E136" s="100" t="s">
        <v>138</v>
      </c>
      <c r="F136" s="100" t="s">
        <v>138</v>
      </c>
      <c r="G136" s="28">
        <v>2.63</v>
      </c>
    </row>
    <row r="137" spans="1:7" x14ac:dyDescent="0.25">
      <c r="A137" s="5">
        <v>53156</v>
      </c>
      <c r="B137" s="5" t="s">
        <v>338</v>
      </c>
      <c r="C137" s="87">
        <v>40497</v>
      </c>
      <c r="D137" s="108">
        <v>0</v>
      </c>
      <c r="E137" s="100" t="s">
        <v>138</v>
      </c>
      <c r="F137" s="100" t="s">
        <v>138</v>
      </c>
      <c r="G137" s="28">
        <v>5.28</v>
      </c>
    </row>
    <row r="138" spans="1:7" x14ac:dyDescent="0.25">
      <c r="A138" s="5">
        <v>53157</v>
      </c>
      <c r="B138" s="5" t="s">
        <v>339</v>
      </c>
      <c r="C138" s="87">
        <v>40497</v>
      </c>
      <c r="D138" s="108">
        <v>0</v>
      </c>
      <c r="E138" s="100" t="s">
        <v>138</v>
      </c>
      <c r="F138" s="100" t="s">
        <v>138</v>
      </c>
      <c r="G138" s="28">
        <v>5.15</v>
      </c>
    </row>
    <row r="139" spans="1:7" x14ac:dyDescent="0.25">
      <c r="A139" s="5">
        <v>53158</v>
      </c>
      <c r="B139" s="5" t="s">
        <v>340</v>
      </c>
      <c r="C139" s="87">
        <v>40497</v>
      </c>
      <c r="D139" s="108">
        <v>0</v>
      </c>
      <c r="E139" s="100" t="s">
        <v>138</v>
      </c>
      <c r="F139" s="100" t="s">
        <v>138</v>
      </c>
      <c r="G139" s="27">
        <v>10.8</v>
      </c>
    </row>
    <row r="140" spans="1:7" x14ac:dyDescent="0.25">
      <c r="A140" s="5">
        <v>53159</v>
      </c>
      <c r="B140" s="5" t="s">
        <v>341</v>
      </c>
      <c r="C140" s="87">
        <v>40497</v>
      </c>
      <c r="D140" s="108">
        <v>0</v>
      </c>
      <c r="E140" s="100" t="s">
        <v>138</v>
      </c>
      <c r="F140" s="100" t="s">
        <v>138</v>
      </c>
      <c r="G140" s="27">
        <v>23.8</v>
      </c>
    </row>
    <row r="141" spans="1:7" x14ac:dyDescent="0.25">
      <c r="C141" s="87"/>
      <c r="D141" s="108"/>
      <c r="E141" s="100"/>
      <c r="F141" s="100"/>
      <c r="G141" s="27"/>
    </row>
    <row r="142" spans="1:7" x14ac:dyDescent="0.25">
      <c r="A142" s="5">
        <v>53160</v>
      </c>
      <c r="B142" s="5" t="s">
        <v>227</v>
      </c>
      <c r="C142" s="87">
        <v>40497</v>
      </c>
      <c r="D142" s="108">
        <v>0</v>
      </c>
      <c r="E142" s="120">
        <v>386000</v>
      </c>
      <c r="F142" s="100" t="s">
        <v>138</v>
      </c>
      <c r="G142" s="100" t="s">
        <v>138</v>
      </c>
    </row>
    <row r="143" spans="1:7" x14ac:dyDescent="0.25">
      <c r="A143" s="5">
        <v>53161</v>
      </c>
      <c r="B143" s="5" t="s">
        <v>264</v>
      </c>
      <c r="C143" s="87">
        <v>40497</v>
      </c>
      <c r="D143" s="108">
        <v>0</v>
      </c>
      <c r="E143" s="100" t="s">
        <v>138</v>
      </c>
      <c r="F143" s="107">
        <v>2140000</v>
      </c>
      <c r="G143" s="100" t="s">
        <v>138</v>
      </c>
    </row>
    <row r="144" spans="1:7" x14ac:dyDescent="0.25">
      <c r="A144" s="5">
        <v>53162</v>
      </c>
      <c r="B144" s="5" t="s">
        <v>342</v>
      </c>
      <c r="C144" s="87">
        <v>40497</v>
      </c>
      <c r="D144" s="108">
        <v>0</v>
      </c>
      <c r="E144" s="100" t="s">
        <v>138</v>
      </c>
      <c r="F144" s="100" t="s">
        <v>138</v>
      </c>
      <c r="G144" s="119">
        <v>44800</v>
      </c>
    </row>
    <row r="145" spans="1:7" x14ac:dyDescent="0.25">
      <c r="B145" s="126"/>
      <c r="C145" s="87"/>
      <c r="D145" s="108"/>
      <c r="E145" s="100"/>
      <c r="F145" s="100"/>
      <c r="G145" s="100"/>
    </row>
    <row r="146" spans="1:7" x14ac:dyDescent="0.25">
      <c r="B146" s="126"/>
      <c r="C146" s="87"/>
      <c r="D146" s="108"/>
      <c r="E146" s="100"/>
      <c r="F146" s="100"/>
      <c r="G146" s="100"/>
    </row>
    <row r="147" spans="1:7" x14ac:dyDescent="0.25">
      <c r="B147" s="126"/>
      <c r="C147" s="87"/>
      <c r="D147" s="108"/>
      <c r="E147" s="100"/>
      <c r="F147" s="100"/>
      <c r="G147" s="100"/>
    </row>
    <row r="148" spans="1:7" x14ac:dyDescent="0.25">
      <c r="B148" s="126"/>
      <c r="C148" s="87"/>
      <c r="D148" s="108"/>
      <c r="E148" s="100"/>
      <c r="F148" s="100"/>
      <c r="G148" s="100"/>
    </row>
    <row r="149" spans="1:7" x14ac:dyDescent="0.25">
      <c r="B149" s="126"/>
      <c r="C149" s="87"/>
      <c r="D149" s="108"/>
      <c r="E149" s="100"/>
      <c r="F149" s="100"/>
      <c r="G149" s="100"/>
    </row>
    <row r="150" spans="1:7" x14ac:dyDescent="0.25">
      <c r="B150" s="126"/>
      <c r="C150" s="87"/>
      <c r="D150" s="108"/>
      <c r="E150" s="100"/>
      <c r="F150" s="100"/>
      <c r="G150" s="100"/>
    </row>
    <row r="151" spans="1:7" ht="30.75" customHeight="1" x14ac:dyDescent="0.35">
      <c r="A151" s="179" t="s">
        <v>540</v>
      </c>
      <c r="B151" s="179"/>
      <c r="C151" s="179"/>
      <c r="D151" s="179"/>
      <c r="E151" s="179"/>
      <c r="F151" s="179"/>
      <c r="G151" s="179"/>
    </row>
    <row r="152" spans="1:7" ht="26.25" customHeight="1" x14ac:dyDescent="0.25">
      <c r="A152" s="180" t="s">
        <v>550</v>
      </c>
      <c r="B152" s="180"/>
      <c r="C152" s="180"/>
      <c r="D152" s="180"/>
      <c r="E152" s="180"/>
      <c r="F152" s="180"/>
      <c r="G152" s="180"/>
    </row>
    <row r="153" spans="1:7" ht="15.5" x14ac:dyDescent="0.35">
      <c r="A153" s="166"/>
      <c r="B153" s="123"/>
      <c r="C153" s="5"/>
      <c r="G153" s="3"/>
    </row>
    <row r="154" spans="1:7" x14ac:dyDescent="0.25">
      <c r="C154" s="5"/>
      <c r="G154" s="3"/>
    </row>
    <row r="155" spans="1:7" x14ac:dyDescent="0.25">
      <c r="A155" s="5" t="s">
        <v>539</v>
      </c>
      <c r="C155" s="5" t="s">
        <v>116</v>
      </c>
      <c r="D155" s="3" t="s">
        <v>535</v>
      </c>
      <c r="E155" s="10" t="s">
        <v>128</v>
      </c>
      <c r="F155" s="10" t="s">
        <v>99</v>
      </c>
      <c r="G155" s="10" t="s">
        <v>98</v>
      </c>
    </row>
    <row r="156" spans="1:7" x14ac:dyDescent="0.25">
      <c r="A156" s="167" t="s">
        <v>536</v>
      </c>
      <c r="B156" s="167" t="s">
        <v>537</v>
      </c>
      <c r="C156" s="167" t="s">
        <v>51</v>
      </c>
      <c r="D156" s="16" t="s">
        <v>136</v>
      </c>
      <c r="E156" s="16" t="s">
        <v>134</v>
      </c>
      <c r="F156" s="16" t="s">
        <v>134</v>
      </c>
      <c r="G156" s="16" t="s">
        <v>134</v>
      </c>
    </row>
    <row r="157" spans="1:7" x14ac:dyDescent="0.25">
      <c r="B157" s="126"/>
      <c r="C157" s="87"/>
      <c r="D157" s="108"/>
      <c r="E157" s="100"/>
      <c r="F157" s="120"/>
      <c r="G157" s="100"/>
    </row>
    <row r="158" spans="1:7" x14ac:dyDescent="0.25">
      <c r="A158" s="5">
        <v>53348</v>
      </c>
      <c r="B158" s="5" t="s">
        <v>215</v>
      </c>
      <c r="C158" s="74">
        <v>40511</v>
      </c>
      <c r="D158" s="3">
        <v>0</v>
      </c>
      <c r="E158" s="142" t="s">
        <v>381</v>
      </c>
      <c r="F158" s="3" t="s">
        <v>385</v>
      </c>
      <c r="G158" s="3" t="s">
        <v>382</v>
      </c>
    </row>
    <row r="159" spans="1:7" x14ac:dyDescent="0.25">
      <c r="C159" s="74"/>
      <c r="D159" s="3"/>
      <c r="E159" s="142"/>
      <c r="F159" s="3"/>
      <c r="G159" s="3"/>
    </row>
    <row r="160" spans="1:7" ht="13" x14ac:dyDescent="0.3">
      <c r="A160" s="5">
        <v>53349</v>
      </c>
      <c r="B160" s="5" t="s">
        <v>187</v>
      </c>
      <c r="C160" s="74">
        <v>40511</v>
      </c>
      <c r="D160" s="3">
        <v>0</v>
      </c>
      <c r="E160" s="125">
        <v>0.14000000000000001</v>
      </c>
      <c r="F160" s="118" t="s">
        <v>138</v>
      </c>
      <c r="G160" s="118" t="s">
        <v>138</v>
      </c>
    </row>
    <row r="161" spans="1:7" x14ac:dyDescent="0.25">
      <c r="A161" s="5">
        <v>53350</v>
      </c>
      <c r="B161" s="5" t="s">
        <v>189</v>
      </c>
      <c r="C161" s="74">
        <v>40511</v>
      </c>
      <c r="D161" s="3">
        <v>0</v>
      </c>
      <c r="E161" s="27">
        <v>13</v>
      </c>
      <c r="F161" s="118" t="s">
        <v>138</v>
      </c>
      <c r="G161" s="118" t="s">
        <v>138</v>
      </c>
    </row>
    <row r="162" spans="1:7" x14ac:dyDescent="0.25">
      <c r="A162" s="5">
        <v>53351</v>
      </c>
      <c r="B162" s="5" t="s">
        <v>190</v>
      </c>
      <c r="C162" s="74">
        <v>40511</v>
      </c>
      <c r="D162" s="3">
        <v>0</v>
      </c>
      <c r="E162" s="27">
        <v>27.200000000000003</v>
      </c>
      <c r="F162" s="118" t="s">
        <v>138</v>
      </c>
      <c r="G162" s="118" t="s">
        <v>138</v>
      </c>
    </row>
    <row r="163" spans="1:7" x14ac:dyDescent="0.25">
      <c r="A163" s="5">
        <v>53352</v>
      </c>
      <c r="B163" s="5" t="s">
        <v>236</v>
      </c>
      <c r="C163" s="74">
        <v>40511</v>
      </c>
      <c r="D163" s="3">
        <v>0</v>
      </c>
      <c r="E163" s="27">
        <v>55.5</v>
      </c>
      <c r="F163" s="118" t="s">
        <v>138</v>
      </c>
      <c r="G163" s="118" t="s">
        <v>138</v>
      </c>
    </row>
    <row r="164" spans="1:7" x14ac:dyDescent="0.25">
      <c r="A164" s="5">
        <v>53353</v>
      </c>
      <c r="B164" s="5" t="s">
        <v>235</v>
      </c>
      <c r="C164" s="74">
        <v>40511</v>
      </c>
      <c r="D164" s="3">
        <v>0</v>
      </c>
      <c r="E164" s="27">
        <v>58.800000000000004</v>
      </c>
      <c r="F164" s="118" t="s">
        <v>138</v>
      </c>
      <c r="G164" s="118" t="s">
        <v>138</v>
      </c>
    </row>
    <row r="165" spans="1:7" x14ac:dyDescent="0.25">
      <c r="A165" s="5">
        <v>53354</v>
      </c>
      <c r="B165" s="5" t="s">
        <v>194</v>
      </c>
      <c r="C165" s="74">
        <v>40511</v>
      </c>
      <c r="D165" s="3">
        <v>0</v>
      </c>
      <c r="E165" s="26">
        <v>110</v>
      </c>
      <c r="F165" s="118" t="s">
        <v>138</v>
      </c>
      <c r="G165" s="118" t="s">
        <v>138</v>
      </c>
    </row>
    <row r="166" spans="1:7" x14ac:dyDescent="0.25">
      <c r="A166" s="5">
        <v>53355</v>
      </c>
      <c r="B166" s="5" t="s">
        <v>234</v>
      </c>
      <c r="C166" s="74">
        <v>40511</v>
      </c>
      <c r="D166" s="3">
        <v>0</v>
      </c>
      <c r="E166" s="26">
        <v>263</v>
      </c>
      <c r="F166" s="118" t="s">
        <v>138</v>
      </c>
      <c r="G166" s="118" t="s">
        <v>138</v>
      </c>
    </row>
    <row r="167" spans="1:7" x14ac:dyDescent="0.25">
      <c r="C167" s="74"/>
      <c r="D167" s="3"/>
      <c r="E167" s="26"/>
      <c r="F167" s="118"/>
      <c r="G167" s="118"/>
    </row>
    <row r="168" spans="1:7" x14ac:dyDescent="0.25">
      <c r="A168" s="5">
        <v>53356</v>
      </c>
      <c r="B168" s="171" t="s">
        <v>195</v>
      </c>
      <c r="C168" s="74">
        <v>40511</v>
      </c>
      <c r="D168" s="3">
        <v>0</v>
      </c>
      <c r="E168" s="118" t="s">
        <v>138</v>
      </c>
      <c r="F168" s="110">
        <v>1.35</v>
      </c>
      <c r="G168" s="118" t="s">
        <v>138</v>
      </c>
    </row>
    <row r="169" spans="1:7" x14ac:dyDescent="0.25">
      <c r="A169" s="5">
        <v>53357</v>
      </c>
      <c r="B169" s="171" t="s">
        <v>498</v>
      </c>
      <c r="C169" s="74">
        <v>40511</v>
      </c>
      <c r="D169" s="3">
        <v>0</v>
      </c>
      <c r="E169" s="118" t="s">
        <v>138</v>
      </c>
      <c r="F169" s="6">
        <v>109</v>
      </c>
      <c r="G169" s="118" t="s">
        <v>138</v>
      </c>
    </row>
    <row r="170" spans="1:7" x14ac:dyDescent="0.25">
      <c r="A170" s="5">
        <v>53358</v>
      </c>
      <c r="B170" s="171" t="s">
        <v>499</v>
      </c>
      <c r="C170" s="74">
        <v>40511</v>
      </c>
      <c r="D170" s="3">
        <v>0</v>
      </c>
      <c r="E170" s="118" t="s">
        <v>138</v>
      </c>
      <c r="F170" s="6">
        <v>214</v>
      </c>
      <c r="G170" s="118" t="s">
        <v>138</v>
      </c>
    </row>
    <row r="171" spans="1:7" x14ac:dyDescent="0.25">
      <c r="A171" s="5">
        <v>53359</v>
      </c>
      <c r="B171" s="171" t="s">
        <v>500</v>
      </c>
      <c r="C171" s="74">
        <v>40511</v>
      </c>
      <c r="D171" s="3">
        <v>0</v>
      </c>
      <c r="E171" s="118" t="s">
        <v>138</v>
      </c>
      <c r="F171" s="6">
        <v>408</v>
      </c>
      <c r="G171" s="118" t="s">
        <v>138</v>
      </c>
    </row>
    <row r="172" spans="1:7" x14ac:dyDescent="0.25">
      <c r="A172" s="5">
        <v>53360</v>
      </c>
      <c r="B172" s="171" t="s">
        <v>501</v>
      </c>
      <c r="C172" s="74">
        <v>40511</v>
      </c>
      <c r="D172" s="3">
        <v>0</v>
      </c>
      <c r="E172" s="118" t="s">
        <v>138</v>
      </c>
      <c r="F172" s="6">
        <v>405</v>
      </c>
      <c r="G172" s="118" t="s">
        <v>138</v>
      </c>
    </row>
    <row r="173" spans="1:7" x14ac:dyDescent="0.25">
      <c r="A173" s="5">
        <v>53361</v>
      </c>
      <c r="B173" s="171" t="s">
        <v>502</v>
      </c>
      <c r="C173" s="74">
        <v>40511</v>
      </c>
      <c r="D173" s="3">
        <v>0</v>
      </c>
      <c r="E173" s="118" t="s">
        <v>138</v>
      </c>
      <c r="F173" s="6">
        <v>724</v>
      </c>
      <c r="G173" s="118" t="s">
        <v>138</v>
      </c>
    </row>
    <row r="174" spans="1:7" x14ac:dyDescent="0.25">
      <c r="A174" s="5">
        <v>53362</v>
      </c>
      <c r="B174" s="171" t="s">
        <v>503</v>
      </c>
      <c r="C174" s="74">
        <v>40511</v>
      </c>
      <c r="D174" s="3">
        <v>0</v>
      </c>
      <c r="E174" s="118" t="s">
        <v>138</v>
      </c>
      <c r="F174" s="6">
        <v>2220</v>
      </c>
      <c r="G174" s="118" t="s">
        <v>138</v>
      </c>
    </row>
    <row r="175" spans="1:7" x14ac:dyDescent="0.25">
      <c r="B175" s="171"/>
      <c r="C175" s="74"/>
      <c r="D175" s="3"/>
      <c r="E175" s="118"/>
      <c r="F175" s="6"/>
      <c r="G175" s="118"/>
    </row>
    <row r="176" spans="1:7" x14ac:dyDescent="0.25">
      <c r="A176" s="5">
        <v>53363</v>
      </c>
      <c r="B176" s="5" t="s">
        <v>233</v>
      </c>
      <c r="C176" s="74">
        <v>40511</v>
      </c>
      <c r="D176" s="3">
        <v>0</v>
      </c>
      <c r="E176" s="118" t="s">
        <v>138</v>
      </c>
      <c r="F176" s="118" t="s">
        <v>138</v>
      </c>
      <c r="G176" t="s">
        <v>380</v>
      </c>
    </row>
    <row r="177" spans="1:7" x14ac:dyDescent="0.25">
      <c r="A177" s="5">
        <v>53364</v>
      </c>
      <c r="B177" s="5" t="s">
        <v>232</v>
      </c>
      <c r="C177" s="74">
        <v>40511</v>
      </c>
      <c r="D177" s="3">
        <v>0</v>
      </c>
      <c r="E177" s="118" t="s">
        <v>138</v>
      </c>
      <c r="F177" s="118" t="s">
        <v>138</v>
      </c>
      <c r="G177" s="28">
        <v>2.1800000000000002</v>
      </c>
    </row>
    <row r="178" spans="1:7" x14ac:dyDescent="0.25">
      <c r="A178" s="5">
        <v>53365</v>
      </c>
      <c r="B178" s="5" t="s">
        <v>377</v>
      </c>
      <c r="C178" s="74">
        <v>40511</v>
      </c>
      <c r="D178" s="3">
        <v>0</v>
      </c>
      <c r="E178" s="118" t="s">
        <v>138</v>
      </c>
      <c r="F178" s="118" t="s">
        <v>138</v>
      </c>
      <c r="G178" s="28">
        <v>4.3600000000000003</v>
      </c>
    </row>
    <row r="179" spans="1:7" x14ac:dyDescent="0.25">
      <c r="A179" s="5">
        <v>53366</v>
      </c>
      <c r="B179" s="5" t="s">
        <v>230</v>
      </c>
      <c r="C179" s="74">
        <v>40511</v>
      </c>
      <c r="D179" s="3">
        <v>0</v>
      </c>
      <c r="E179" s="118" t="s">
        <v>138</v>
      </c>
      <c r="F179" s="118" t="s">
        <v>138</v>
      </c>
      <c r="G179" s="28">
        <v>9.51</v>
      </c>
    </row>
    <row r="180" spans="1:7" x14ac:dyDescent="0.25">
      <c r="A180" s="5">
        <v>53367</v>
      </c>
      <c r="B180" s="5" t="s">
        <v>229</v>
      </c>
      <c r="C180" s="74">
        <v>40511</v>
      </c>
      <c r="D180" s="3">
        <v>0</v>
      </c>
      <c r="E180" s="118" t="s">
        <v>138</v>
      </c>
      <c r="F180" s="118" t="s">
        <v>138</v>
      </c>
      <c r="G180" s="28">
        <v>9.2000000000000011</v>
      </c>
    </row>
    <row r="181" spans="1:7" x14ac:dyDescent="0.25">
      <c r="A181" s="5">
        <v>53368</v>
      </c>
      <c r="B181" s="5" t="s">
        <v>211</v>
      </c>
      <c r="C181" s="74">
        <v>40511</v>
      </c>
      <c r="D181" s="3">
        <v>0</v>
      </c>
      <c r="E181" s="118" t="s">
        <v>138</v>
      </c>
      <c r="F181" s="118" t="s">
        <v>138</v>
      </c>
      <c r="G181" s="27">
        <v>20.3</v>
      </c>
    </row>
    <row r="182" spans="1:7" x14ac:dyDescent="0.25">
      <c r="A182" s="5">
        <v>53369</v>
      </c>
      <c r="B182" s="5" t="s">
        <v>228</v>
      </c>
      <c r="C182" s="74">
        <v>40511</v>
      </c>
      <c r="D182" s="3">
        <v>0</v>
      </c>
      <c r="E182" s="118" t="s">
        <v>138</v>
      </c>
      <c r="F182" s="118" t="s">
        <v>138</v>
      </c>
      <c r="G182" s="27">
        <v>43.2</v>
      </c>
    </row>
    <row r="183" spans="1:7" x14ac:dyDescent="0.25">
      <c r="C183" s="74"/>
      <c r="D183" s="3"/>
      <c r="E183" s="118"/>
      <c r="F183" s="118"/>
      <c r="G183" s="27"/>
    </row>
    <row r="184" spans="1:7" x14ac:dyDescent="0.25">
      <c r="A184" s="5">
        <v>53370</v>
      </c>
      <c r="B184" s="5" t="s">
        <v>378</v>
      </c>
      <c r="C184" s="74">
        <v>40511</v>
      </c>
      <c r="D184" s="3">
        <v>0</v>
      </c>
      <c r="E184" s="120">
        <v>276000</v>
      </c>
      <c r="F184" s="118" t="s">
        <v>138</v>
      </c>
      <c r="G184" s="118" t="s">
        <v>138</v>
      </c>
    </row>
    <row r="185" spans="1:7" x14ac:dyDescent="0.25">
      <c r="A185" s="5">
        <v>53371</v>
      </c>
      <c r="B185" s="5" t="s">
        <v>379</v>
      </c>
      <c r="C185" s="74">
        <v>40511</v>
      </c>
      <c r="D185" s="3">
        <v>0</v>
      </c>
      <c r="E185" s="118" t="s">
        <v>138</v>
      </c>
      <c r="F185" s="120">
        <v>787000</v>
      </c>
      <c r="G185" s="118" t="s">
        <v>138</v>
      </c>
    </row>
    <row r="186" spans="1:7" x14ac:dyDescent="0.25">
      <c r="A186" s="5">
        <v>53372</v>
      </c>
      <c r="B186" s="5" t="s">
        <v>226</v>
      </c>
      <c r="C186" s="74">
        <v>40511</v>
      </c>
      <c r="D186" s="3">
        <v>0</v>
      </c>
      <c r="E186" s="118" t="s">
        <v>138</v>
      </c>
      <c r="F186" s="118" t="s">
        <v>138</v>
      </c>
      <c r="G186" s="120">
        <v>90200</v>
      </c>
    </row>
    <row r="187" spans="1:7" x14ac:dyDescent="0.25">
      <c r="C187" s="74"/>
      <c r="D187" s="3"/>
      <c r="E187" s="118"/>
      <c r="F187" s="118"/>
      <c r="G187" s="120"/>
    </row>
    <row r="188" spans="1:7" x14ac:dyDescent="0.25">
      <c r="A188" s="5">
        <v>53609</v>
      </c>
      <c r="B188" s="126" t="s">
        <v>215</v>
      </c>
      <c r="C188" s="87">
        <v>40525</v>
      </c>
      <c r="D188" s="3">
        <v>0</v>
      </c>
      <c r="E188" s="126" t="s">
        <v>417</v>
      </c>
      <c r="F188" s="126" t="s">
        <v>216</v>
      </c>
      <c r="G188" s="49" t="s">
        <v>214</v>
      </c>
    </row>
    <row r="189" spans="1:7" x14ac:dyDescent="0.25">
      <c r="B189" s="126"/>
      <c r="C189" s="87"/>
      <c r="D189" s="3"/>
      <c r="E189" s="5"/>
      <c r="F189" s="5"/>
    </row>
    <row r="190" spans="1:7" ht="13" x14ac:dyDescent="0.3">
      <c r="A190" s="5">
        <v>53610</v>
      </c>
      <c r="B190" s="126" t="s">
        <v>292</v>
      </c>
      <c r="C190" s="87">
        <v>40525</v>
      </c>
      <c r="D190" s="3">
        <v>0</v>
      </c>
      <c r="E190" s="125">
        <v>0.45</v>
      </c>
      <c r="F190" s="118" t="s">
        <v>138</v>
      </c>
      <c r="G190" s="118" t="s">
        <v>138</v>
      </c>
    </row>
    <row r="191" spans="1:7" x14ac:dyDescent="0.25">
      <c r="A191" s="5">
        <v>53611</v>
      </c>
      <c r="B191" s="126" t="s">
        <v>402</v>
      </c>
      <c r="C191" s="87">
        <v>40525</v>
      </c>
      <c r="D191" s="3">
        <v>0</v>
      </c>
      <c r="E191" s="139" t="s">
        <v>524</v>
      </c>
      <c r="F191" s="118" t="s">
        <v>138</v>
      </c>
      <c r="G191" s="118" t="s">
        <v>138</v>
      </c>
    </row>
    <row r="192" spans="1:7" x14ac:dyDescent="0.25">
      <c r="A192" s="5">
        <v>53612</v>
      </c>
      <c r="B192" s="126" t="s">
        <v>403</v>
      </c>
      <c r="C192" s="87">
        <v>40525</v>
      </c>
      <c r="D192" s="3">
        <v>0</v>
      </c>
      <c r="E192" s="139" t="s">
        <v>525</v>
      </c>
      <c r="F192" s="118" t="s">
        <v>138</v>
      </c>
      <c r="G192" s="118" t="s">
        <v>138</v>
      </c>
    </row>
    <row r="193" spans="1:7" x14ac:dyDescent="0.25">
      <c r="A193" s="5">
        <v>53613</v>
      </c>
      <c r="B193" s="126" t="s">
        <v>415</v>
      </c>
      <c r="C193" s="87">
        <v>40525</v>
      </c>
      <c r="D193" s="3">
        <v>0</v>
      </c>
      <c r="E193" s="27" t="s">
        <v>526</v>
      </c>
      <c r="F193" s="118" t="s">
        <v>138</v>
      </c>
      <c r="G193" s="118" t="s">
        <v>138</v>
      </c>
    </row>
    <row r="194" spans="1:7" x14ac:dyDescent="0.25">
      <c r="A194" s="5">
        <v>53614</v>
      </c>
      <c r="B194" s="126" t="s">
        <v>406</v>
      </c>
      <c r="C194" s="87">
        <v>40525</v>
      </c>
      <c r="D194" s="3">
        <v>0</v>
      </c>
      <c r="E194" s="27" t="s">
        <v>527</v>
      </c>
      <c r="F194" s="118" t="s">
        <v>138</v>
      </c>
      <c r="G194" s="118" t="s">
        <v>138</v>
      </c>
    </row>
    <row r="195" spans="1:7" x14ac:dyDescent="0.25">
      <c r="A195" s="5">
        <v>53615</v>
      </c>
      <c r="B195" s="126" t="s">
        <v>407</v>
      </c>
      <c r="C195" s="87">
        <v>40525</v>
      </c>
      <c r="D195" s="3">
        <v>0</v>
      </c>
      <c r="E195" s="27" t="s">
        <v>528</v>
      </c>
      <c r="F195" s="118" t="s">
        <v>138</v>
      </c>
      <c r="G195" s="118" t="s">
        <v>138</v>
      </c>
    </row>
    <row r="196" spans="1:7" x14ac:dyDescent="0.25">
      <c r="A196" s="5">
        <v>53616</v>
      </c>
      <c r="B196" s="126" t="s">
        <v>416</v>
      </c>
      <c r="C196" s="87">
        <v>40525</v>
      </c>
      <c r="D196" s="3">
        <v>0</v>
      </c>
      <c r="E196" s="27" t="s">
        <v>529</v>
      </c>
      <c r="F196" s="118" t="s">
        <v>138</v>
      </c>
      <c r="G196" s="118" t="s">
        <v>138</v>
      </c>
    </row>
    <row r="197" spans="1:7" x14ac:dyDescent="0.25">
      <c r="D197" s="108"/>
      <c r="E197" s="27"/>
      <c r="G197" s="165" t="s">
        <v>530</v>
      </c>
    </row>
    <row r="198" spans="1:7" x14ac:dyDescent="0.25">
      <c r="C198" s="87"/>
      <c r="D198" s="108"/>
      <c r="E198" s="27"/>
      <c r="F198" s="100"/>
      <c r="G198" s="100"/>
    </row>
    <row r="199" spans="1:7" x14ac:dyDescent="0.25">
      <c r="B199" s="126"/>
      <c r="C199" s="87"/>
      <c r="D199" s="108"/>
      <c r="E199" s="27"/>
      <c r="F199" s="100"/>
      <c r="G199" s="100"/>
    </row>
    <row r="200" spans="1:7" x14ac:dyDescent="0.25">
      <c r="B200" s="126"/>
      <c r="C200" s="87"/>
      <c r="D200" s="108"/>
      <c r="E200" s="27"/>
      <c r="F200" s="100"/>
      <c r="G200" s="100"/>
    </row>
    <row r="201" spans="1:7" ht="34.5" customHeight="1" x14ac:dyDescent="0.35">
      <c r="A201" s="179" t="s">
        <v>540</v>
      </c>
      <c r="B201" s="179"/>
      <c r="C201" s="179"/>
      <c r="D201" s="179"/>
      <c r="E201" s="179"/>
      <c r="F201" s="179"/>
      <c r="G201" s="179"/>
    </row>
    <row r="202" spans="1:7" ht="26.25" customHeight="1" x14ac:dyDescent="0.25">
      <c r="A202" s="180" t="s">
        <v>550</v>
      </c>
      <c r="B202" s="180"/>
      <c r="C202" s="180"/>
      <c r="D202" s="180"/>
      <c r="E202" s="180"/>
      <c r="F202" s="180"/>
      <c r="G202" s="180"/>
    </row>
    <row r="203" spans="1:7" ht="15.5" x14ac:dyDescent="0.35">
      <c r="A203" s="166"/>
      <c r="B203" s="123"/>
      <c r="C203" s="5"/>
      <c r="G203" s="3"/>
    </row>
    <row r="204" spans="1:7" x14ac:dyDescent="0.25">
      <c r="C204" s="5"/>
      <c r="G204" s="3"/>
    </row>
    <row r="205" spans="1:7" x14ac:dyDescent="0.25">
      <c r="A205" s="5" t="s">
        <v>539</v>
      </c>
      <c r="C205" s="5" t="s">
        <v>116</v>
      </c>
      <c r="D205" s="3" t="s">
        <v>535</v>
      </c>
      <c r="E205" s="10" t="s">
        <v>128</v>
      </c>
      <c r="F205" s="10" t="s">
        <v>99</v>
      </c>
      <c r="G205" s="10" t="s">
        <v>98</v>
      </c>
    </row>
    <row r="206" spans="1:7" s="9" customFormat="1" x14ac:dyDescent="0.25">
      <c r="A206" s="167" t="s">
        <v>536</v>
      </c>
      <c r="B206" s="167" t="s">
        <v>537</v>
      </c>
      <c r="C206" s="167" t="s">
        <v>51</v>
      </c>
      <c r="D206" s="16" t="s">
        <v>136</v>
      </c>
      <c r="E206" s="16" t="s">
        <v>134</v>
      </c>
      <c r="F206" s="16" t="s">
        <v>134</v>
      </c>
      <c r="G206" s="16" t="s">
        <v>134</v>
      </c>
    </row>
    <row r="207" spans="1:7" s="9" customFormat="1" x14ac:dyDescent="0.25">
      <c r="A207" s="5"/>
      <c r="B207" s="126"/>
      <c r="C207" s="87"/>
      <c r="D207" s="108"/>
      <c r="E207" s="27"/>
      <c r="F207" s="100"/>
      <c r="G207" s="100"/>
    </row>
    <row r="208" spans="1:7" s="9" customFormat="1" x14ac:dyDescent="0.25">
      <c r="A208" s="5">
        <v>53617</v>
      </c>
      <c r="B208" s="172" t="s">
        <v>301</v>
      </c>
      <c r="C208" s="87">
        <v>40525</v>
      </c>
      <c r="D208" s="3">
        <v>0</v>
      </c>
      <c r="E208" s="118" t="s">
        <v>138</v>
      </c>
      <c r="F208" s="163">
        <v>1.39</v>
      </c>
      <c r="G208" s="118" t="s">
        <v>138</v>
      </c>
    </row>
    <row r="209" spans="1:7" s="9" customFormat="1" x14ac:dyDescent="0.25">
      <c r="A209" s="5">
        <v>53618</v>
      </c>
      <c r="B209" s="172" t="s">
        <v>408</v>
      </c>
      <c r="C209" s="87">
        <v>40525</v>
      </c>
      <c r="D209" s="3">
        <v>0</v>
      </c>
      <c r="E209" s="118" t="s">
        <v>138</v>
      </c>
      <c r="F209" s="163" t="s">
        <v>512</v>
      </c>
      <c r="G209" s="118" t="s">
        <v>138</v>
      </c>
    </row>
    <row r="210" spans="1:7" s="9" customFormat="1" x14ac:dyDescent="0.25">
      <c r="A210" s="5">
        <v>53619</v>
      </c>
      <c r="B210" s="172" t="s">
        <v>409</v>
      </c>
      <c r="C210" s="87">
        <v>40525</v>
      </c>
      <c r="D210" s="3">
        <v>0</v>
      </c>
      <c r="E210" s="118" t="s">
        <v>138</v>
      </c>
      <c r="F210" s="164" t="s">
        <v>513</v>
      </c>
      <c r="G210" s="118" t="s">
        <v>138</v>
      </c>
    </row>
    <row r="211" spans="1:7" s="9" customFormat="1" x14ac:dyDescent="0.25">
      <c r="A211" s="5">
        <v>53620</v>
      </c>
      <c r="B211" s="172" t="s">
        <v>411</v>
      </c>
      <c r="C211" s="87">
        <v>40525</v>
      </c>
      <c r="D211" s="3">
        <v>0</v>
      </c>
      <c r="E211" s="118" t="s">
        <v>138</v>
      </c>
      <c r="F211" s="164" t="s">
        <v>514</v>
      </c>
      <c r="G211" s="118" t="s">
        <v>138</v>
      </c>
    </row>
    <row r="212" spans="1:7" s="9" customFormat="1" x14ac:dyDescent="0.25">
      <c r="A212" s="5">
        <v>53621</v>
      </c>
      <c r="B212" s="172" t="s">
        <v>412</v>
      </c>
      <c r="C212" s="87">
        <v>40525</v>
      </c>
      <c r="D212" s="3">
        <v>0</v>
      </c>
      <c r="E212" s="118" t="s">
        <v>138</v>
      </c>
      <c r="F212" s="164" t="s">
        <v>515</v>
      </c>
      <c r="G212" s="118" t="s">
        <v>138</v>
      </c>
    </row>
    <row r="213" spans="1:7" s="9" customFormat="1" x14ac:dyDescent="0.25">
      <c r="A213" s="5">
        <v>53622</v>
      </c>
      <c r="B213" s="172" t="s">
        <v>413</v>
      </c>
      <c r="C213" s="87">
        <v>40525</v>
      </c>
      <c r="D213" s="3">
        <v>0</v>
      </c>
      <c r="E213" s="118" t="s">
        <v>138</v>
      </c>
      <c r="F213" s="164" t="s">
        <v>516</v>
      </c>
      <c r="G213" s="118" t="s">
        <v>138</v>
      </c>
    </row>
    <row r="214" spans="1:7" s="9" customFormat="1" x14ac:dyDescent="0.25">
      <c r="A214" s="5">
        <v>53623</v>
      </c>
      <c r="B214" s="172" t="s">
        <v>434</v>
      </c>
      <c r="C214" s="87">
        <v>40525</v>
      </c>
      <c r="D214" s="3">
        <v>0</v>
      </c>
      <c r="E214" s="118" t="s">
        <v>138</v>
      </c>
      <c r="F214" s="164" t="s">
        <v>517</v>
      </c>
      <c r="G214" s="118" t="s">
        <v>138</v>
      </c>
    </row>
    <row r="215" spans="1:7" s="9" customFormat="1" x14ac:dyDescent="0.25">
      <c r="A215" s="5"/>
      <c r="B215" s="168"/>
      <c r="C215" s="87"/>
      <c r="D215" s="3"/>
      <c r="E215" s="118"/>
      <c r="F215" s="5"/>
      <c r="G215" s="165" t="s">
        <v>530</v>
      </c>
    </row>
    <row r="216" spans="1:7" s="9" customFormat="1" x14ac:dyDescent="0.25">
      <c r="A216" s="5">
        <v>53624</v>
      </c>
      <c r="B216" s="126" t="s">
        <v>204</v>
      </c>
      <c r="C216" s="87">
        <v>40525</v>
      </c>
      <c r="D216" s="3">
        <v>0</v>
      </c>
      <c r="E216" s="118" t="s">
        <v>138</v>
      </c>
      <c r="F216" s="118" t="s">
        <v>138</v>
      </c>
      <c r="G216" s="28">
        <v>0.59</v>
      </c>
    </row>
    <row r="217" spans="1:7" s="9" customFormat="1" x14ac:dyDescent="0.25">
      <c r="A217" s="5">
        <v>53625</v>
      </c>
      <c r="B217" s="126" t="s">
        <v>285</v>
      </c>
      <c r="C217" s="87">
        <v>40525</v>
      </c>
      <c r="D217" s="3">
        <v>0</v>
      </c>
      <c r="E217" s="118" t="s">
        <v>138</v>
      </c>
      <c r="F217" s="118" t="s">
        <v>138</v>
      </c>
      <c r="G217" s="28" t="s">
        <v>518</v>
      </c>
    </row>
    <row r="218" spans="1:7" s="9" customFormat="1" x14ac:dyDescent="0.25">
      <c r="A218" s="5">
        <v>53626</v>
      </c>
      <c r="B218" s="126" t="s">
        <v>310</v>
      </c>
      <c r="C218" s="87">
        <v>40525</v>
      </c>
      <c r="D218" s="3">
        <v>0</v>
      </c>
      <c r="E218" s="118" t="s">
        <v>138</v>
      </c>
      <c r="F218" s="118" t="s">
        <v>138</v>
      </c>
      <c r="G218" s="28" t="s">
        <v>519</v>
      </c>
    </row>
    <row r="219" spans="1:7" s="9" customFormat="1" x14ac:dyDescent="0.25">
      <c r="A219" s="5">
        <v>53627</v>
      </c>
      <c r="B219" s="126" t="s">
        <v>287</v>
      </c>
      <c r="C219" s="87">
        <v>40525</v>
      </c>
      <c r="D219" s="3">
        <v>0</v>
      </c>
      <c r="E219" s="118" t="s">
        <v>138</v>
      </c>
      <c r="F219" s="118" t="s">
        <v>138</v>
      </c>
      <c r="G219" s="28" t="s">
        <v>520</v>
      </c>
    </row>
    <row r="220" spans="1:7" s="9" customFormat="1" x14ac:dyDescent="0.25">
      <c r="A220" s="5">
        <v>53628</v>
      </c>
      <c r="B220" s="126" t="s">
        <v>288</v>
      </c>
      <c r="C220" s="87">
        <v>40525</v>
      </c>
      <c r="D220" s="3">
        <v>0</v>
      </c>
      <c r="E220" s="118" t="s">
        <v>138</v>
      </c>
      <c r="F220" s="118" t="s">
        <v>138</v>
      </c>
      <c r="G220" s="28" t="s">
        <v>521</v>
      </c>
    </row>
    <row r="221" spans="1:7" s="9" customFormat="1" x14ac:dyDescent="0.25">
      <c r="A221" s="5">
        <v>53629</v>
      </c>
      <c r="B221" s="126" t="s">
        <v>289</v>
      </c>
      <c r="C221" s="87">
        <v>40525</v>
      </c>
      <c r="D221" s="3">
        <v>0</v>
      </c>
      <c r="E221" s="118" t="s">
        <v>138</v>
      </c>
      <c r="F221" s="118" t="s">
        <v>138</v>
      </c>
      <c r="G221" s="28" t="s">
        <v>522</v>
      </c>
    </row>
    <row r="222" spans="1:7" s="9" customFormat="1" x14ac:dyDescent="0.25">
      <c r="A222" s="5">
        <v>53630</v>
      </c>
      <c r="B222" s="126" t="s">
        <v>290</v>
      </c>
      <c r="C222" s="87">
        <v>40525</v>
      </c>
      <c r="D222" s="3">
        <v>0</v>
      </c>
      <c r="E222" s="118" t="s">
        <v>138</v>
      </c>
      <c r="F222" s="118" t="s">
        <v>138</v>
      </c>
      <c r="G222" s="27" t="s">
        <v>523</v>
      </c>
    </row>
    <row r="223" spans="1:7" s="9" customFormat="1" x14ac:dyDescent="0.25">
      <c r="A223" s="5"/>
      <c r="B223" s="168"/>
      <c r="C223" s="87"/>
      <c r="D223" s="3"/>
      <c r="E223" s="118"/>
      <c r="F223" s="118"/>
      <c r="G223" s="165" t="s">
        <v>530</v>
      </c>
    </row>
    <row r="224" spans="1:7" s="9" customFormat="1" x14ac:dyDescent="0.25">
      <c r="A224" s="5">
        <v>53631</v>
      </c>
      <c r="B224" s="5" t="s">
        <v>399</v>
      </c>
      <c r="C224" s="87">
        <v>40525</v>
      </c>
      <c r="D224" s="3">
        <v>0</v>
      </c>
      <c r="E224" s="107">
        <v>1070000</v>
      </c>
      <c r="F224" s="118" t="s">
        <v>138</v>
      </c>
      <c r="G224" s="118" t="s">
        <v>138</v>
      </c>
    </row>
    <row r="225" spans="1:7" s="9" customFormat="1" x14ac:dyDescent="0.25">
      <c r="A225" s="5">
        <v>53632</v>
      </c>
      <c r="B225" s="5" t="s">
        <v>400</v>
      </c>
      <c r="C225" s="87">
        <v>40525</v>
      </c>
      <c r="D225" s="3">
        <v>0</v>
      </c>
      <c r="E225" s="118" t="s">
        <v>138</v>
      </c>
      <c r="F225" s="107">
        <v>1480000</v>
      </c>
      <c r="G225" s="118" t="s">
        <v>138</v>
      </c>
    </row>
    <row r="226" spans="1:7" s="9" customFormat="1" x14ac:dyDescent="0.25">
      <c r="A226" s="5">
        <v>53633</v>
      </c>
      <c r="B226" s="5" t="s">
        <v>401</v>
      </c>
      <c r="C226" s="87">
        <v>40525</v>
      </c>
      <c r="D226" s="3">
        <v>0</v>
      </c>
      <c r="E226" s="118" t="s">
        <v>138</v>
      </c>
      <c r="F226" s="118" t="s">
        <v>138</v>
      </c>
      <c r="G226" s="119">
        <v>91500</v>
      </c>
    </row>
    <row r="227" spans="1:7" s="9" customFormat="1" x14ac:dyDescent="0.25">
      <c r="A227" s="5"/>
      <c r="B227" s="126"/>
      <c r="C227" s="87"/>
      <c r="D227" s="108"/>
      <c r="E227" s="27"/>
      <c r="F227" s="100"/>
      <c r="G227" s="100"/>
    </row>
    <row r="228" spans="1:7" s="9" customFormat="1" x14ac:dyDescent="0.25">
      <c r="A228" s="5">
        <v>53663</v>
      </c>
      <c r="B228" s="126" t="s">
        <v>215</v>
      </c>
      <c r="C228" s="74">
        <v>40539</v>
      </c>
      <c r="D228" s="3">
        <v>0</v>
      </c>
      <c r="E228" s="49" t="s">
        <v>427</v>
      </c>
      <c r="F228" s="49" t="s">
        <v>387</v>
      </c>
      <c r="G228" s="49" t="s">
        <v>428</v>
      </c>
    </row>
    <row r="229" spans="1:7" s="9" customFormat="1" ht="13" x14ac:dyDescent="0.3">
      <c r="A229" s="5">
        <v>53664</v>
      </c>
      <c r="B229" s="126" t="s">
        <v>292</v>
      </c>
      <c r="C229" s="74">
        <v>40539</v>
      </c>
      <c r="D229" s="3">
        <v>0</v>
      </c>
      <c r="E229" s="125">
        <v>0.18</v>
      </c>
      <c r="F229" s="118" t="s">
        <v>138</v>
      </c>
      <c r="G229" s="118" t="s">
        <v>138</v>
      </c>
    </row>
    <row r="230" spans="1:7" s="9" customFormat="1" x14ac:dyDescent="0.25">
      <c r="A230" s="5">
        <v>53665</v>
      </c>
      <c r="B230" s="126" t="s">
        <v>402</v>
      </c>
      <c r="C230" s="74">
        <v>40539</v>
      </c>
      <c r="D230" s="3">
        <v>0</v>
      </c>
      <c r="E230" s="139">
        <v>7.11</v>
      </c>
      <c r="F230" s="118" t="s">
        <v>138</v>
      </c>
      <c r="G230" s="118" t="s">
        <v>138</v>
      </c>
    </row>
    <row r="231" spans="1:7" s="9" customFormat="1" x14ac:dyDescent="0.25">
      <c r="A231" s="5">
        <v>53666</v>
      </c>
      <c r="B231" s="126" t="s">
        <v>403</v>
      </c>
      <c r="C231" s="74">
        <v>40539</v>
      </c>
      <c r="D231" s="3">
        <v>0</v>
      </c>
      <c r="E231" s="27">
        <v>14.200000000000001</v>
      </c>
      <c r="F231" s="118" t="s">
        <v>138</v>
      </c>
      <c r="G231" s="118" t="s">
        <v>138</v>
      </c>
    </row>
    <row r="232" spans="1:7" s="9" customFormat="1" x14ac:dyDescent="0.25">
      <c r="A232" s="5">
        <v>53667</v>
      </c>
      <c r="B232" s="126" t="s">
        <v>415</v>
      </c>
      <c r="C232" s="74">
        <v>40539</v>
      </c>
      <c r="D232" s="3">
        <v>0</v>
      </c>
      <c r="E232" s="27">
        <v>34.200000000000003</v>
      </c>
      <c r="F232" s="118" t="s">
        <v>138</v>
      </c>
      <c r="G232" s="118" t="s">
        <v>138</v>
      </c>
    </row>
    <row r="233" spans="1:7" s="9" customFormat="1" x14ac:dyDescent="0.25">
      <c r="A233" s="5">
        <v>53668</v>
      </c>
      <c r="B233" s="126" t="s">
        <v>406</v>
      </c>
      <c r="C233" s="74">
        <v>40539</v>
      </c>
      <c r="D233" s="3">
        <v>0</v>
      </c>
      <c r="E233" s="27">
        <v>33</v>
      </c>
      <c r="F233" s="118" t="s">
        <v>138</v>
      </c>
      <c r="G233" s="118" t="s">
        <v>138</v>
      </c>
    </row>
    <row r="234" spans="1:7" s="9" customFormat="1" x14ac:dyDescent="0.25">
      <c r="A234" s="5">
        <v>53669</v>
      </c>
      <c r="B234" s="126" t="s">
        <v>407</v>
      </c>
      <c r="C234" s="74">
        <v>40539</v>
      </c>
      <c r="D234" s="3">
        <v>0</v>
      </c>
      <c r="E234" s="27">
        <v>58.5</v>
      </c>
      <c r="F234" s="118" t="s">
        <v>138</v>
      </c>
      <c r="G234" s="118" t="s">
        <v>138</v>
      </c>
    </row>
    <row r="235" spans="1:7" s="9" customFormat="1" x14ac:dyDescent="0.25">
      <c r="A235" s="5">
        <v>53670</v>
      </c>
      <c r="B235" s="126" t="s">
        <v>416</v>
      </c>
      <c r="C235" s="74">
        <v>40539</v>
      </c>
      <c r="D235" s="3">
        <v>0</v>
      </c>
      <c r="E235" s="26">
        <v>141</v>
      </c>
      <c r="F235" s="118" t="s">
        <v>138</v>
      </c>
      <c r="G235" s="118" t="s">
        <v>138</v>
      </c>
    </row>
    <row r="236" spans="1:7" s="9" customFormat="1" x14ac:dyDescent="0.25">
      <c r="A236" s="5"/>
      <c r="B236" s="5"/>
      <c r="C236" s="74"/>
      <c r="D236" s="3"/>
      <c r="E236" s="26"/>
      <c r="F236" s="118"/>
      <c r="G236" s="118"/>
    </row>
    <row r="237" spans="1:7" s="9" customFormat="1" x14ac:dyDescent="0.25">
      <c r="A237" s="5">
        <v>53671</v>
      </c>
      <c r="B237" s="126" t="s">
        <v>301</v>
      </c>
      <c r="C237" s="74">
        <v>40539</v>
      </c>
      <c r="D237" s="3">
        <v>0</v>
      </c>
      <c r="E237" s="118" t="s">
        <v>138</v>
      </c>
      <c r="F237" s="110">
        <v>1.29</v>
      </c>
      <c r="G237" s="118" t="s">
        <v>138</v>
      </c>
    </row>
    <row r="238" spans="1:7" s="9" customFormat="1" x14ac:dyDescent="0.25">
      <c r="A238" s="5">
        <v>53672</v>
      </c>
      <c r="B238" s="126" t="s">
        <v>303</v>
      </c>
      <c r="C238" s="74">
        <v>40539</v>
      </c>
      <c r="D238" s="3">
        <v>0</v>
      </c>
      <c r="E238" s="118" t="s">
        <v>138</v>
      </c>
      <c r="F238" s="110">
        <v>57.6</v>
      </c>
      <c r="G238" s="118" t="s">
        <v>138</v>
      </c>
    </row>
    <row r="239" spans="1:7" s="9" customFormat="1" x14ac:dyDescent="0.25">
      <c r="A239" s="5">
        <v>53673</v>
      </c>
      <c r="B239" s="126" t="s">
        <v>304</v>
      </c>
      <c r="C239" s="74">
        <v>40539</v>
      </c>
      <c r="D239" s="3">
        <v>0</v>
      </c>
      <c r="E239" s="118" t="s">
        <v>138</v>
      </c>
      <c r="F239" s="6">
        <v>104</v>
      </c>
      <c r="G239" s="118" t="s">
        <v>138</v>
      </c>
    </row>
    <row r="240" spans="1:7" s="9" customFormat="1" x14ac:dyDescent="0.25">
      <c r="A240" s="5">
        <v>53674</v>
      </c>
      <c r="B240" s="126" t="s">
        <v>305</v>
      </c>
      <c r="C240" s="74">
        <v>40539</v>
      </c>
      <c r="D240" s="3">
        <v>0</v>
      </c>
      <c r="E240" s="118" t="s">
        <v>138</v>
      </c>
      <c r="F240" s="6">
        <v>202</v>
      </c>
      <c r="G240" s="118" t="s">
        <v>138</v>
      </c>
    </row>
    <row r="241" spans="1:7" s="9" customFormat="1" x14ac:dyDescent="0.25">
      <c r="A241" s="5">
        <v>53675</v>
      </c>
      <c r="B241" s="126" t="s">
        <v>306</v>
      </c>
      <c r="C241" s="74">
        <v>40539</v>
      </c>
      <c r="D241" s="3">
        <v>0</v>
      </c>
      <c r="E241" s="118" t="s">
        <v>138</v>
      </c>
      <c r="F241" s="6">
        <v>203</v>
      </c>
      <c r="G241" s="118" t="s">
        <v>138</v>
      </c>
    </row>
    <row r="242" spans="1:7" s="9" customFormat="1" x14ac:dyDescent="0.25">
      <c r="A242" s="5">
        <v>53676</v>
      </c>
      <c r="B242" s="126" t="s">
        <v>307</v>
      </c>
      <c r="C242" s="74">
        <v>40539</v>
      </c>
      <c r="D242" s="3">
        <v>0</v>
      </c>
      <c r="E242" s="118" t="s">
        <v>138</v>
      </c>
      <c r="F242" s="6">
        <v>399</v>
      </c>
      <c r="G242" s="118" t="s">
        <v>138</v>
      </c>
    </row>
    <row r="243" spans="1:7" s="9" customFormat="1" x14ac:dyDescent="0.25">
      <c r="A243" s="5">
        <v>53677</v>
      </c>
      <c r="B243" s="126" t="s">
        <v>441</v>
      </c>
      <c r="C243" s="74">
        <v>40539</v>
      </c>
      <c r="D243" s="3">
        <v>0</v>
      </c>
      <c r="E243" s="118" t="s">
        <v>138</v>
      </c>
      <c r="F243" s="6">
        <v>839</v>
      </c>
      <c r="G243" s="118" t="s">
        <v>138</v>
      </c>
    </row>
    <row r="244" spans="1:7" s="9" customFormat="1" x14ac:dyDescent="0.25">
      <c r="A244" s="5"/>
      <c r="B244" s="5"/>
      <c r="C244" s="74"/>
      <c r="D244" s="3"/>
      <c r="E244" s="118"/>
      <c r="F244" s="6"/>
      <c r="G244" s="118"/>
    </row>
    <row r="245" spans="1:7" s="9" customFormat="1" ht="13" x14ac:dyDescent="0.3">
      <c r="A245" s="5">
        <v>53678</v>
      </c>
      <c r="B245" s="126" t="s">
        <v>204</v>
      </c>
      <c r="C245" s="74">
        <v>40539</v>
      </c>
      <c r="D245" s="3">
        <v>0</v>
      </c>
      <c r="E245" s="100" t="s">
        <v>138</v>
      </c>
      <c r="F245" s="118" t="s">
        <v>138</v>
      </c>
      <c r="G245" s="116">
        <v>4.5999999999999999E-2</v>
      </c>
    </row>
    <row r="246" spans="1:7" s="9" customFormat="1" x14ac:dyDescent="0.25">
      <c r="A246" s="5">
        <v>53679</v>
      </c>
      <c r="B246" s="126" t="s">
        <v>435</v>
      </c>
      <c r="C246" s="74">
        <v>40539</v>
      </c>
      <c r="D246" s="3">
        <v>0</v>
      </c>
      <c r="E246" s="100" t="s">
        <v>138</v>
      </c>
      <c r="F246" s="118" t="s">
        <v>138</v>
      </c>
      <c r="G246" s="28">
        <v>0.64</v>
      </c>
    </row>
    <row r="247" spans="1:7" s="9" customFormat="1" x14ac:dyDescent="0.25">
      <c r="A247" s="5">
        <v>53680</v>
      </c>
      <c r="B247" s="126" t="s">
        <v>436</v>
      </c>
      <c r="C247" s="74">
        <v>40539</v>
      </c>
      <c r="D247" s="3">
        <v>0</v>
      </c>
      <c r="E247" s="100" t="s">
        <v>138</v>
      </c>
      <c r="F247" s="118" t="s">
        <v>138</v>
      </c>
      <c r="G247" s="28">
        <v>1.26</v>
      </c>
    </row>
    <row r="248" spans="1:7" s="9" customFormat="1" x14ac:dyDescent="0.25">
      <c r="A248" s="5">
        <v>53681</v>
      </c>
      <c r="B248" s="126" t="s">
        <v>437</v>
      </c>
      <c r="C248" s="74">
        <v>40539</v>
      </c>
      <c r="D248" s="3">
        <v>0</v>
      </c>
      <c r="E248" s="100" t="s">
        <v>138</v>
      </c>
      <c r="F248" s="118" t="s">
        <v>138</v>
      </c>
      <c r="G248" s="28">
        <v>2.64</v>
      </c>
    </row>
    <row r="249" spans="1:7" s="9" customFormat="1" x14ac:dyDescent="0.25">
      <c r="A249" s="5">
        <v>53682</v>
      </c>
      <c r="B249" s="126" t="s">
        <v>438</v>
      </c>
      <c r="C249" s="74">
        <v>40539</v>
      </c>
      <c r="D249" s="3">
        <v>0</v>
      </c>
      <c r="E249" s="100" t="s">
        <v>138</v>
      </c>
      <c r="F249" s="118" t="s">
        <v>138</v>
      </c>
      <c r="G249" s="28">
        <v>2.61</v>
      </c>
    </row>
    <row r="250" spans="1:7" s="9" customFormat="1" x14ac:dyDescent="0.25">
      <c r="A250" s="5">
        <v>53683</v>
      </c>
      <c r="B250" s="126" t="s">
        <v>439</v>
      </c>
      <c r="C250" s="74">
        <v>40539</v>
      </c>
      <c r="D250" s="3">
        <v>0</v>
      </c>
      <c r="E250" s="100" t="s">
        <v>138</v>
      </c>
      <c r="F250" s="118" t="s">
        <v>138</v>
      </c>
      <c r="G250" s="28">
        <v>4.96</v>
      </c>
    </row>
    <row r="251" spans="1:7" s="9" customFormat="1" x14ac:dyDescent="0.25">
      <c r="A251" s="5">
        <v>53684</v>
      </c>
      <c r="B251" s="126" t="s">
        <v>440</v>
      </c>
      <c r="C251" s="74">
        <v>40539</v>
      </c>
      <c r="D251" s="3">
        <v>0</v>
      </c>
      <c r="E251" s="100" t="s">
        <v>138</v>
      </c>
      <c r="F251" s="118" t="s">
        <v>138</v>
      </c>
      <c r="G251" s="27">
        <v>10.9</v>
      </c>
    </row>
    <row r="252" spans="1:7" s="9" customFormat="1" x14ac:dyDescent="0.25">
      <c r="A252" s="5"/>
      <c r="B252" s="5"/>
      <c r="C252" s="74"/>
      <c r="D252" s="3"/>
      <c r="E252" s="118"/>
      <c r="F252" s="6"/>
      <c r="G252" s="118"/>
    </row>
    <row r="253" spans="1:7" s="9" customFormat="1" ht="30" customHeight="1" x14ac:dyDescent="0.35">
      <c r="A253" s="179" t="s">
        <v>540</v>
      </c>
      <c r="B253" s="179"/>
      <c r="C253" s="179"/>
      <c r="D253" s="179"/>
      <c r="E253" s="179"/>
      <c r="F253" s="179"/>
      <c r="G253" s="179"/>
    </row>
    <row r="254" spans="1:7" s="9" customFormat="1" ht="27.75" customHeight="1" x14ac:dyDescent="0.25">
      <c r="A254" s="180" t="s">
        <v>550</v>
      </c>
      <c r="B254" s="180"/>
      <c r="C254" s="180"/>
      <c r="D254" s="180"/>
      <c r="E254" s="180"/>
      <c r="F254" s="180"/>
      <c r="G254" s="180"/>
    </row>
    <row r="255" spans="1:7" s="9" customFormat="1" ht="15.5" x14ac:dyDescent="0.35">
      <c r="A255" s="166"/>
      <c r="B255" s="123"/>
      <c r="C255" s="5"/>
      <c r="D255"/>
      <c r="E255"/>
      <c r="F255"/>
      <c r="G255" s="3"/>
    </row>
    <row r="256" spans="1:7" s="9" customFormat="1" x14ac:dyDescent="0.25">
      <c r="A256" s="5"/>
      <c r="B256" s="5"/>
      <c r="C256" s="5"/>
      <c r="D256"/>
      <c r="E256"/>
      <c r="F256"/>
      <c r="G256" s="3"/>
    </row>
    <row r="257" spans="1:7" s="9" customFormat="1" x14ac:dyDescent="0.25">
      <c r="A257" s="5" t="s">
        <v>539</v>
      </c>
      <c r="B257" s="5"/>
      <c r="C257" s="5" t="s">
        <v>116</v>
      </c>
      <c r="D257" s="3" t="s">
        <v>535</v>
      </c>
      <c r="E257" s="10" t="s">
        <v>128</v>
      </c>
      <c r="F257" s="10" t="s">
        <v>99</v>
      </c>
      <c r="G257" s="10" t="s">
        <v>98</v>
      </c>
    </row>
    <row r="258" spans="1:7" x14ac:dyDescent="0.25">
      <c r="A258" s="167" t="s">
        <v>536</v>
      </c>
      <c r="B258" s="167" t="s">
        <v>537</v>
      </c>
      <c r="C258" s="167" t="s">
        <v>51</v>
      </c>
      <c r="D258" s="16" t="s">
        <v>136</v>
      </c>
      <c r="E258" s="16" t="s">
        <v>134</v>
      </c>
      <c r="F258" s="16" t="s">
        <v>134</v>
      </c>
      <c r="G258" s="16" t="s">
        <v>134</v>
      </c>
    </row>
    <row r="259" spans="1:7" x14ac:dyDescent="0.25">
      <c r="C259" s="74"/>
      <c r="D259" s="3"/>
      <c r="E259" s="118"/>
      <c r="F259" s="6"/>
      <c r="G259" s="118"/>
    </row>
    <row r="260" spans="1:7" x14ac:dyDescent="0.25">
      <c r="A260" s="5">
        <v>53685</v>
      </c>
      <c r="B260" s="5" t="s">
        <v>399</v>
      </c>
      <c r="C260" s="74">
        <v>40539</v>
      </c>
      <c r="D260" s="3">
        <v>0</v>
      </c>
      <c r="E260" s="107">
        <v>1110000</v>
      </c>
      <c r="F260" s="118" t="s">
        <v>138</v>
      </c>
      <c r="G260" s="100" t="s">
        <v>138</v>
      </c>
    </row>
    <row r="261" spans="1:7" x14ac:dyDescent="0.25">
      <c r="A261" s="5">
        <v>53686</v>
      </c>
      <c r="B261" s="5" t="s">
        <v>425</v>
      </c>
      <c r="C261" s="74">
        <v>40539</v>
      </c>
      <c r="D261" s="3">
        <v>0</v>
      </c>
      <c r="E261" s="100" t="s">
        <v>138</v>
      </c>
      <c r="F261" s="120">
        <v>738000</v>
      </c>
      <c r="G261" s="100" t="s">
        <v>138</v>
      </c>
    </row>
    <row r="262" spans="1:7" x14ac:dyDescent="0.25">
      <c r="A262" s="5">
        <v>53687</v>
      </c>
      <c r="B262" s="5" t="s">
        <v>426</v>
      </c>
      <c r="C262" s="74">
        <v>40539</v>
      </c>
      <c r="D262" s="3">
        <v>0</v>
      </c>
      <c r="E262" s="100" t="s">
        <v>138</v>
      </c>
      <c r="F262" s="118" t="s">
        <v>138</v>
      </c>
      <c r="G262" s="119">
        <v>45530</v>
      </c>
    </row>
    <row r="263" spans="1:7" x14ac:dyDescent="0.25">
      <c r="C263" s="74"/>
      <c r="D263" s="3"/>
      <c r="E263" s="100"/>
      <c r="F263" s="118"/>
      <c r="G263" s="119"/>
    </row>
    <row r="264" spans="1:7" x14ac:dyDescent="0.25">
      <c r="A264" s="5">
        <v>53795</v>
      </c>
      <c r="B264" s="5" t="s">
        <v>215</v>
      </c>
      <c r="C264" s="74">
        <v>40560</v>
      </c>
      <c r="D264" s="3">
        <v>0</v>
      </c>
      <c r="E264" s="49" t="s">
        <v>481</v>
      </c>
      <c r="F264" t="s">
        <v>448</v>
      </c>
      <c r="G264" s="49" t="s">
        <v>366</v>
      </c>
    </row>
    <row r="265" spans="1:7" x14ac:dyDescent="0.25">
      <c r="C265" s="74"/>
      <c r="D265" s="3"/>
      <c r="E265" s="49"/>
      <c r="G265" s="49"/>
    </row>
    <row r="266" spans="1:7" x14ac:dyDescent="0.25">
      <c r="A266" s="5">
        <v>53796</v>
      </c>
      <c r="B266" s="5" t="s">
        <v>292</v>
      </c>
      <c r="C266" s="74">
        <v>40560</v>
      </c>
      <c r="D266" s="3">
        <v>0</v>
      </c>
      <c r="E266" s="139">
        <v>0.25</v>
      </c>
      <c r="F266" s="118" t="s">
        <v>138</v>
      </c>
      <c r="G266" s="118" t="s">
        <v>138</v>
      </c>
    </row>
    <row r="267" spans="1:7" x14ac:dyDescent="0.25">
      <c r="A267" s="5">
        <v>53797</v>
      </c>
      <c r="B267" s="5" t="s">
        <v>451</v>
      </c>
      <c r="C267" s="74">
        <v>40560</v>
      </c>
      <c r="D267" s="3">
        <v>0</v>
      </c>
      <c r="E267" s="27">
        <v>19.600000000000001</v>
      </c>
      <c r="F267" s="118" t="s">
        <v>138</v>
      </c>
      <c r="G267" s="118" t="s">
        <v>138</v>
      </c>
    </row>
    <row r="268" spans="1:7" x14ac:dyDescent="0.25">
      <c r="A268" s="5">
        <v>53798</v>
      </c>
      <c r="B268" s="5" t="s">
        <v>452</v>
      </c>
      <c r="C268" s="74">
        <v>40560</v>
      </c>
      <c r="D268" s="3">
        <v>0</v>
      </c>
      <c r="E268" s="27">
        <v>34.800000000000004</v>
      </c>
      <c r="F268" s="118" t="s">
        <v>138</v>
      </c>
      <c r="G268" s="118" t="s">
        <v>138</v>
      </c>
    </row>
    <row r="269" spans="1:7" x14ac:dyDescent="0.25">
      <c r="A269" s="5">
        <v>53799</v>
      </c>
      <c r="B269" s="5" t="s">
        <v>453</v>
      </c>
      <c r="C269" s="74">
        <v>40560</v>
      </c>
      <c r="D269" s="3">
        <v>0</v>
      </c>
      <c r="E269" s="27">
        <v>82.300000000000011</v>
      </c>
      <c r="F269" s="118" t="s">
        <v>138</v>
      </c>
      <c r="G269" s="118" t="s">
        <v>138</v>
      </c>
    </row>
    <row r="270" spans="1:7" x14ac:dyDescent="0.25">
      <c r="A270" s="5">
        <v>53800</v>
      </c>
      <c r="B270" s="5" t="s">
        <v>454</v>
      </c>
      <c r="C270" s="74">
        <v>40560</v>
      </c>
      <c r="D270" s="3">
        <v>0</v>
      </c>
      <c r="E270" s="27">
        <v>82.800000000000011</v>
      </c>
      <c r="F270" s="118" t="s">
        <v>138</v>
      </c>
      <c r="G270" s="118" t="s">
        <v>138</v>
      </c>
    </row>
    <row r="271" spans="1:7" x14ac:dyDescent="0.25">
      <c r="A271" s="5">
        <v>53801</v>
      </c>
      <c r="B271" s="5" t="s">
        <v>455</v>
      </c>
      <c r="C271" s="74">
        <v>40560</v>
      </c>
      <c r="D271" s="3">
        <v>0</v>
      </c>
      <c r="E271" s="26">
        <v>147</v>
      </c>
      <c r="F271" s="118" t="s">
        <v>138</v>
      </c>
      <c r="G271" s="118" t="s">
        <v>138</v>
      </c>
    </row>
    <row r="272" spans="1:7" x14ac:dyDescent="0.25">
      <c r="A272" s="5">
        <v>53802</v>
      </c>
      <c r="B272" s="5" t="s">
        <v>456</v>
      </c>
      <c r="C272" s="74">
        <v>40560</v>
      </c>
      <c r="D272" s="3">
        <v>0</v>
      </c>
      <c r="E272" s="26">
        <v>339</v>
      </c>
      <c r="F272" s="118" t="s">
        <v>138</v>
      </c>
      <c r="G272" s="118" t="s">
        <v>138</v>
      </c>
    </row>
    <row r="273" spans="1:7" x14ac:dyDescent="0.25">
      <c r="C273" s="74"/>
      <c r="D273" s="3"/>
      <c r="E273" s="26"/>
      <c r="F273" s="118"/>
      <c r="G273" s="118"/>
    </row>
    <row r="274" spans="1:7" ht="13" x14ac:dyDescent="0.3">
      <c r="A274" s="5">
        <v>53803</v>
      </c>
      <c r="B274" s="5" t="s">
        <v>301</v>
      </c>
      <c r="C274" s="74">
        <v>40560</v>
      </c>
      <c r="D274" s="3">
        <v>0</v>
      </c>
      <c r="E274" s="118" t="s">
        <v>138</v>
      </c>
      <c r="F274" s="111">
        <v>0.86</v>
      </c>
      <c r="G274" s="118" t="s">
        <v>138</v>
      </c>
    </row>
    <row r="275" spans="1:7" x14ac:dyDescent="0.25">
      <c r="A275" s="5">
        <v>53804</v>
      </c>
      <c r="B275" s="5" t="s">
        <v>408</v>
      </c>
      <c r="C275" s="74">
        <v>40560</v>
      </c>
      <c r="D275" s="3">
        <v>0</v>
      </c>
      <c r="E275" s="118" t="s">
        <v>138</v>
      </c>
      <c r="F275" s="6">
        <v>105</v>
      </c>
      <c r="G275" s="118" t="s">
        <v>138</v>
      </c>
    </row>
    <row r="276" spans="1:7" x14ac:dyDescent="0.25">
      <c r="A276" s="5">
        <v>53805</v>
      </c>
      <c r="B276" s="5" t="s">
        <v>409</v>
      </c>
      <c r="C276" s="74">
        <v>40560</v>
      </c>
      <c r="D276" s="3">
        <v>0</v>
      </c>
      <c r="E276" s="118" t="s">
        <v>138</v>
      </c>
      <c r="F276" s="6">
        <v>209</v>
      </c>
      <c r="G276" s="118" t="s">
        <v>138</v>
      </c>
    </row>
    <row r="277" spans="1:7" x14ac:dyDescent="0.25">
      <c r="A277" s="5">
        <v>53806</v>
      </c>
      <c r="B277" s="5" t="s">
        <v>411</v>
      </c>
      <c r="C277" s="74">
        <v>40560</v>
      </c>
      <c r="D277" s="3">
        <v>0</v>
      </c>
      <c r="E277" s="118" t="s">
        <v>138</v>
      </c>
      <c r="F277" s="6">
        <v>385</v>
      </c>
      <c r="G277" s="118" t="s">
        <v>138</v>
      </c>
    </row>
    <row r="278" spans="1:7" x14ac:dyDescent="0.25">
      <c r="A278" s="5">
        <v>53807</v>
      </c>
      <c r="B278" s="5" t="s">
        <v>412</v>
      </c>
      <c r="C278" s="74">
        <v>40560</v>
      </c>
      <c r="D278" s="3">
        <v>0</v>
      </c>
      <c r="E278" s="118" t="s">
        <v>138</v>
      </c>
      <c r="F278" s="6">
        <v>390</v>
      </c>
      <c r="G278" s="118" t="s">
        <v>138</v>
      </c>
    </row>
    <row r="279" spans="1:7" x14ac:dyDescent="0.25">
      <c r="A279" s="5">
        <v>53808</v>
      </c>
      <c r="B279" s="5" t="s">
        <v>413</v>
      </c>
      <c r="C279" s="74">
        <v>40560</v>
      </c>
      <c r="D279" s="3">
        <v>0</v>
      </c>
      <c r="E279" s="118" t="s">
        <v>138</v>
      </c>
      <c r="F279" s="6">
        <v>785</v>
      </c>
      <c r="G279" s="118" t="s">
        <v>138</v>
      </c>
    </row>
    <row r="280" spans="1:7" x14ac:dyDescent="0.25">
      <c r="A280" s="5">
        <v>53809</v>
      </c>
      <c r="B280" s="5" t="s">
        <v>434</v>
      </c>
      <c r="C280" s="74">
        <v>40560</v>
      </c>
      <c r="D280" s="3">
        <v>0</v>
      </c>
      <c r="E280" s="118" t="s">
        <v>138</v>
      </c>
      <c r="F280" s="6">
        <v>1780</v>
      </c>
      <c r="G280" s="118" t="s">
        <v>138</v>
      </c>
    </row>
    <row r="281" spans="1:7" x14ac:dyDescent="0.25">
      <c r="C281" s="74"/>
      <c r="D281" s="3"/>
      <c r="E281" s="118"/>
      <c r="F281" s="6"/>
      <c r="G281" s="118"/>
    </row>
    <row r="282" spans="1:7" x14ac:dyDescent="0.25">
      <c r="A282" s="5">
        <v>53810</v>
      </c>
      <c r="B282" s="5" t="s">
        <v>204</v>
      </c>
      <c r="C282" s="74">
        <v>40560</v>
      </c>
      <c r="D282" s="3">
        <v>0</v>
      </c>
      <c r="E282" s="118" t="s">
        <v>138</v>
      </c>
      <c r="F282" s="118" t="s">
        <v>138</v>
      </c>
      <c r="G282" s="145">
        <v>2.4E-2</v>
      </c>
    </row>
    <row r="283" spans="1:7" x14ac:dyDescent="0.25">
      <c r="A283" s="5">
        <v>53811</v>
      </c>
      <c r="B283" s="5" t="s">
        <v>309</v>
      </c>
      <c r="C283" s="74">
        <v>40560</v>
      </c>
      <c r="D283" s="3">
        <v>0</v>
      </c>
      <c r="E283" s="118" t="s">
        <v>138</v>
      </c>
      <c r="F283" s="118" t="s">
        <v>138</v>
      </c>
      <c r="G283" s="28">
        <v>1.27</v>
      </c>
    </row>
    <row r="284" spans="1:7" x14ac:dyDescent="0.25">
      <c r="A284" s="5">
        <v>53812</v>
      </c>
      <c r="B284" s="5" t="s">
        <v>310</v>
      </c>
      <c r="C284" s="74">
        <v>40560</v>
      </c>
      <c r="D284" s="3">
        <v>0</v>
      </c>
      <c r="E284" s="118" t="s">
        <v>138</v>
      </c>
      <c r="F284" s="118" t="s">
        <v>138</v>
      </c>
      <c r="G284" s="28">
        <v>2.64</v>
      </c>
    </row>
    <row r="285" spans="1:7" x14ac:dyDescent="0.25">
      <c r="A285" s="5">
        <v>53813</v>
      </c>
      <c r="B285" s="5" t="s">
        <v>287</v>
      </c>
      <c r="C285" s="74">
        <v>40560</v>
      </c>
      <c r="D285" s="3">
        <v>0</v>
      </c>
      <c r="E285" s="118" t="s">
        <v>138</v>
      </c>
      <c r="F285" s="118" t="s">
        <v>138</v>
      </c>
      <c r="G285" s="28">
        <v>5.43</v>
      </c>
    </row>
    <row r="286" spans="1:7" x14ac:dyDescent="0.25">
      <c r="A286" s="5">
        <v>53814</v>
      </c>
      <c r="B286" s="5" t="s">
        <v>288</v>
      </c>
      <c r="C286" s="74">
        <v>40560</v>
      </c>
      <c r="D286" s="3">
        <v>0</v>
      </c>
      <c r="E286" s="118" t="s">
        <v>138</v>
      </c>
      <c r="F286" s="118" t="s">
        <v>138</v>
      </c>
      <c r="G286" s="28">
        <v>5.46</v>
      </c>
    </row>
    <row r="287" spans="1:7" x14ac:dyDescent="0.25">
      <c r="A287" s="5">
        <v>53815</v>
      </c>
      <c r="B287" s="5" t="s">
        <v>289</v>
      </c>
      <c r="C287" s="74">
        <v>40560</v>
      </c>
      <c r="D287" s="3">
        <v>0</v>
      </c>
      <c r="E287" s="118" t="s">
        <v>138</v>
      </c>
      <c r="F287" s="118" t="s">
        <v>138</v>
      </c>
      <c r="G287" s="27">
        <v>10.3</v>
      </c>
    </row>
    <row r="288" spans="1:7" x14ac:dyDescent="0.25">
      <c r="A288" s="5">
        <v>53816</v>
      </c>
      <c r="B288" s="5" t="s">
        <v>457</v>
      </c>
      <c r="C288" s="74">
        <v>40560</v>
      </c>
      <c r="D288" s="3">
        <v>0</v>
      </c>
      <c r="E288" s="118" t="s">
        <v>138</v>
      </c>
      <c r="F288" s="118" t="s">
        <v>138</v>
      </c>
      <c r="G288" s="27">
        <v>22.3</v>
      </c>
    </row>
    <row r="289" spans="1:7" x14ac:dyDescent="0.25">
      <c r="C289" s="74"/>
      <c r="D289" s="3"/>
      <c r="E289" s="118"/>
      <c r="F289" s="118"/>
      <c r="G289" s="27"/>
    </row>
    <row r="290" spans="1:7" x14ac:dyDescent="0.25">
      <c r="A290" s="5">
        <v>53817</v>
      </c>
      <c r="B290" s="5" t="s">
        <v>458</v>
      </c>
      <c r="C290" s="74">
        <v>40561</v>
      </c>
      <c r="D290" s="3">
        <v>0</v>
      </c>
      <c r="E290" s="107">
        <v>1420000</v>
      </c>
      <c r="F290" s="118" t="s">
        <v>138</v>
      </c>
      <c r="G290" s="118" t="s">
        <v>138</v>
      </c>
    </row>
    <row r="291" spans="1:7" x14ac:dyDescent="0.25">
      <c r="A291" s="5">
        <v>53818</v>
      </c>
      <c r="B291" s="5" t="s">
        <v>400</v>
      </c>
      <c r="C291" s="74">
        <v>40560</v>
      </c>
      <c r="D291" s="3">
        <v>0</v>
      </c>
      <c r="E291" s="118" t="s">
        <v>138</v>
      </c>
      <c r="F291" s="107">
        <v>1430000</v>
      </c>
      <c r="G291" s="118" t="s">
        <v>138</v>
      </c>
    </row>
    <row r="292" spans="1:7" x14ac:dyDescent="0.25">
      <c r="A292" s="5">
        <v>53819</v>
      </c>
      <c r="B292" s="5" t="s">
        <v>401</v>
      </c>
      <c r="C292" s="74">
        <v>40560</v>
      </c>
      <c r="D292" s="3">
        <v>0</v>
      </c>
      <c r="E292" s="118" t="s">
        <v>138</v>
      </c>
      <c r="F292" s="118" t="s">
        <v>138</v>
      </c>
      <c r="G292" s="119">
        <v>90600</v>
      </c>
    </row>
    <row r="293" spans="1:7" x14ac:dyDescent="0.25">
      <c r="C293" s="74"/>
      <c r="D293" s="3"/>
      <c r="E293" s="118"/>
      <c r="F293" s="118"/>
      <c r="G293" s="119"/>
    </row>
    <row r="294" spans="1:7" x14ac:dyDescent="0.25">
      <c r="A294" s="5">
        <v>52697</v>
      </c>
      <c r="B294" s="126" t="s">
        <v>215</v>
      </c>
      <c r="C294" s="87">
        <v>40470</v>
      </c>
      <c r="D294" s="108">
        <v>4</v>
      </c>
      <c r="E294" s="126" t="s">
        <v>185</v>
      </c>
      <c r="F294" s="126" t="s">
        <v>216</v>
      </c>
      <c r="G294" s="126" t="s">
        <v>214</v>
      </c>
    </row>
    <row r="295" spans="1:7" x14ac:dyDescent="0.25">
      <c r="B295" s="126"/>
      <c r="C295" s="87"/>
      <c r="D295" s="108"/>
      <c r="E295" s="126"/>
      <c r="F295" s="126"/>
      <c r="G295" s="126"/>
    </row>
    <row r="296" spans="1:7" ht="13" x14ac:dyDescent="0.3">
      <c r="A296" s="5">
        <v>52698</v>
      </c>
      <c r="B296" s="126" t="s">
        <v>187</v>
      </c>
      <c r="C296" s="87">
        <v>40470</v>
      </c>
      <c r="D296" s="108">
        <v>4</v>
      </c>
      <c r="E296" s="125">
        <v>0.14000000000000001</v>
      </c>
      <c r="F296" s="100" t="s">
        <v>138</v>
      </c>
      <c r="G296" s="100" t="s">
        <v>138</v>
      </c>
    </row>
    <row r="297" spans="1:7" x14ac:dyDescent="0.25">
      <c r="A297" s="5">
        <v>52699</v>
      </c>
      <c r="B297" s="126" t="s">
        <v>188</v>
      </c>
      <c r="C297" s="87">
        <v>40470</v>
      </c>
      <c r="D297" s="108">
        <v>4</v>
      </c>
      <c r="E297" s="28">
        <v>0.19</v>
      </c>
      <c r="F297" s="100" t="s">
        <v>138</v>
      </c>
      <c r="G297" s="100" t="s">
        <v>138</v>
      </c>
    </row>
    <row r="298" spans="1:7" x14ac:dyDescent="0.25">
      <c r="A298" s="5">
        <v>52700</v>
      </c>
      <c r="B298" s="126" t="s">
        <v>189</v>
      </c>
      <c r="C298" s="87">
        <v>40470</v>
      </c>
      <c r="D298" s="108">
        <v>4</v>
      </c>
      <c r="E298" s="27">
        <v>11</v>
      </c>
      <c r="F298" s="100" t="s">
        <v>138</v>
      </c>
      <c r="G298" s="100" t="s">
        <v>138</v>
      </c>
    </row>
    <row r="299" spans="1:7" x14ac:dyDescent="0.25">
      <c r="A299" s="5">
        <v>52701</v>
      </c>
      <c r="B299" s="126" t="s">
        <v>190</v>
      </c>
      <c r="C299" s="87">
        <v>40470</v>
      </c>
      <c r="D299" s="108">
        <v>4</v>
      </c>
      <c r="E299" s="27">
        <v>21.6</v>
      </c>
      <c r="F299" s="100" t="s">
        <v>138</v>
      </c>
      <c r="G299" s="100" t="s">
        <v>138</v>
      </c>
    </row>
    <row r="300" spans="1:7" x14ac:dyDescent="0.25">
      <c r="A300" s="5">
        <v>52702</v>
      </c>
      <c r="B300" s="126" t="s">
        <v>191</v>
      </c>
      <c r="C300" s="87">
        <v>40470</v>
      </c>
      <c r="D300" s="108">
        <v>4</v>
      </c>
      <c r="E300" s="27">
        <v>21.6</v>
      </c>
      <c r="F300" s="100" t="s">
        <v>138</v>
      </c>
      <c r="G300" s="100" t="s">
        <v>138</v>
      </c>
    </row>
    <row r="301" spans="1:7" x14ac:dyDescent="0.25">
      <c r="A301" s="5">
        <v>52703</v>
      </c>
      <c r="B301" s="126" t="s">
        <v>192</v>
      </c>
      <c r="C301" s="87">
        <v>40470</v>
      </c>
      <c r="D301" s="108">
        <v>4</v>
      </c>
      <c r="E301" s="27">
        <v>42.7</v>
      </c>
      <c r="F301" s="100" t="s">
        <v>138</v>
      </c>
      <c r="G301" s="100" t="s">
        <v>138</v>
      </c>
    </row>
    <row r="302" spans="1:7" x14ac:dyDescent="0.25">
      <c r="A302" s="5">
        <v>52704</v>
      </c>
      <c r="B302" s="126" t="s">
        <v>193</v>
      </c>
      <c r="C302" s="87">
        <v>40470</v>
      </c>
      <c r="D302" s="108">
        <v>4</v>
      </c>
      <c r="E302" s="27">
        <v>42.300000000000004</v>
      </c>
      <c r="F302" s="100" t="s">
        <v>138</v>
      </c>
      <c r="G302" s="100" t="s">
        <v>138</v>
      </c>
    </row>
    <row r="303" spans="1:7" x14ac:dyDescent="0.25">
      <c r="A303" s="5">
        <v>52705</v>
      </c>
      <c r="B303" s="126" t="s">
        <v>194</v>
      </c>
      <c r="C303" s="87">
        <v>40470</v>
      </c>
      <c r="D303" s="108">
        <v>4</v>
      </c>
      <c r="E303" s="27">
        <v>86.800000000000011</v>
      </c>
      <c r="F303" s="100" t="s">
        <v>138</v>
      </c>
      <c r="G303" s="100" t="s">
        <v>138</v>
      </c>
    </row>
    <row r="304" spans="1:7" x14ac:dyDescent="0.25">
      <c r="B304" s="126"/>
      <c r="C304" s="87"/>
      <c r="D304" s="108"/>
      <c r="E304" s="27"/>
      <c r="F304" s="100"/>
      <c r="G304" s="100"/>
    </row>
    <row r="305" spans="1:7" ht="31.5" customHeight="1" x14ac:dyDescent="0.35">
      <c r="A305" s="179" t="s">
        <v>540</v>
      </c>
      <c r="B305" s="179"/>
      <c r="C305" s="179"/>
      <c r="D305" s="179"/>
      <c r="E305" s="179"/>
      <c r="F305" s="179"/>
      <c r="G305" s="179"/>
    </row>
    <row r="306" spans="1:7" ht="26.25" customHeight="1" x14ac:dyDescent="0.25">
      <c r="A306" s="180" t="s">
        <v>550</v>
      </c>
      <c r="B306" s="180"/>
      <c r="C306" s="180"/>
      <c r="D306" s="180"/>
      <c r="E306" s="180"/>
      <c r="F306" s="180"/>
      <c r="G306" s="180"/>
    </row>
    <row r="307" spans="1:7" ht="15.5" x14ac:dyDescent="0.35">
      <c r="A307" s="166"/>
      <c r="B307" s="123"/>
      <c r="C307" s="5"/>
      <c r="G307" s="3"/>
    </row>
    <row r="308" spans="1:7" x14ac:dyDescent="0.25">
      <c r="C308" s="5"/>
      <c r="G308" s="3"/>
    </row>
    <row r="309" spans="1:7" x14ac:dyDescent="0.25">
      <c r="A309" s="5" t="s">
        <v>539</v>
      </c>
      <c r="C309" s="5" t="s">
        <v>116</v>
      </c>
      <c r="D309" s="3" t="s">
        <v>535</v>
      </c>
      <c r="E309" s="10" t="s">
        <v>128</v>
      </c>
      <c r="F309" s="10" t="s">
        <v>99</v>
      </c>
      <c r="G309" s="10" t="s">
        <v>98</v>
      </c>
    </row>
    <row r="310" spans="1:7" x14ac:dyDescent="0.25">
      <c r="A310" s="167" t="s">
        <v>536</v>
      </c>
      <c r="B310" s="167" t="s">
        <v>537</v>
      </c>
      <c r="C310" s="167" t="s">
        <v>51</v>
      </c>
      <c r="D310" s="16" t="s">
        <v>136</v>
      </c>
      <c r="E310" s="16" t="s">
        <v>134</v>
      </c>
      <c r="F310" s="16" t="s">
        <v>134</v>
      </c>
      <c r="G310" s="16" t="s">
        <v>134</v>
      </c>
    </row>
    <row r="311" spans="1:7" x14ac:dyDescent="0.25">
      <c r="B311" s="126"/>
      <c r="C311" s="87"/>
      <c r="D311" s="108"/>
      <c r="E311" s="27"/>
      <c r="F311" s="100"/>
      <c r="G311" s="100"/>
    </row>
    <row r="312" spans="1:7" x14ac:dyDescent="0.25">
      <c r="A312" s="5">
        <v>52706</v>
      </c>
      <c r="B312" s="126" t="s">
        <v>195</v>
      </c>
      <c r="C312" s="87">
        <v>40470</v>
      </c>
      <c r="D312" s="108">
        <v>4</v>
      </c>
      <c r="E312" s="100" t="s">
        <v>138</v>
      </c>
      <c r="F312" s="110">
        <v>1.46</v>
      </c>
      <c r="G312" s="100" t="s">
        <v>138</v>
      </c>
    </row>
    <row r="313" spans="1:7" x14ac:dyDescent="0.25">
      <c r="A313" s="5">
        <v>52707</v>
      </c>
      <c r="B313" s="126" t="s">
        <v>196</v>
      </c>
      <c r="C313" s="87">
        <v>40470</v>
      </c>
      <c r="D313" s="108">
        <v>4</v>
      </c>
      <c r="E313" s="100" t="s">
        <v>138</v>
      </c>
      <c r="F313" s="110">
        <v>1.4000000000000001</v>
      </c>
      <c r="G313" s="100" t="s">
        <v>138</v>
      </c>
    </row>
    <row r="314" spans="1:7" x14ac:dyDescent="0.25">
      <c r="A314" s="5">
        <v>52708</v>
      </c>
      <c r="B314" s="126" t="s">
        <v>197</v>
      </c>
      <c r="C314" s="87">
        <v>40470</v>
      </c>
      <c r="D314" s="108">
        <v>4</v>
      </c>
      <c r="E314" s="100" t="s">
        <v>138</v>
      </c>
      <c r="F314" s="110">
        <v>34.5</v>
      </c>
      <c r="G314" s="100" t="s">
        <v>138</v>
      </c>
    </row>
    <row r="315" spans="1:7" x14ac:dyDescent="0.25">
      <c r="A315" s="5">
        <v>52709</v>
      </c>
      <c r="B315" s="126" t="s">
        <v>198</v>
      </c>
      <c r="C315" s="87">
        <v>40470</v>
      </c>
      <c r="D315" s="108">
        <v>4</v>
      </c>
      <c r="E315" s="100" t="s">
        <v>138</v>
      </c>
      <c r="F315" s="110">
        <v>65.100000000000009</v>
      </c>
      <c r="G315" s="100" t="s">
        <v>138</v>
      </c>
    </row>
    <row r="316" spans="1:7" x14ac:dyDescent="0.25">
      <c r="A316" s="5">
        <v>52710</v>
      </c>
      <c r="B316" s="126" t="s">
        <v>199</v>
      </c>
      <c r="C316" s="87">
        <v>40470</v>
      </c>
      <c r="D316" s="108">
        <v>4</v>
      </c>
      <c r="E316" s="100" t="s">
        <v>138</v>
      </c>
      <c r="F316" s="110">
        <v>64.600000000000009</v>
      </c>
      <c r="G316" s="100" t="s">
        <v>138</v>
      </c>
    </row>
    <row r="317" spans="1:7" x14ac:dyDescent="0.25">
      <c r="A317" s="5">
        <v>52711</v>
      </c>
      <c r="B317" s="126" t="s">
        <v>200</v>
      </c>
      <c r="C317" s="87">
        <v>40470</v>
      </c>
      <c r="D317" s="108">
        <v>4</v>
      </c>
      <c r="E317" s="100" t="s">
        <v>138</v>
      </c>
      <c r="F317" s="6">
        <v>121</v>
      </c>
      <c r="G317" s="100" t="s">
        <v>138</v>
      </c>
    </row>
    <row r="318" spans="1:7" x14ac:dyDescent="0.25">
      <c r="A318" s="5">
        <v>52712</v>
      </c>
      <c r="B318" s="126" t="s">
        <v>201</v>
      </c>
      <c r="C318" s="87">
        <v>40470</v>
      </c>
      <c r="D318" s="108">
        <v>4</v>
      </c>
      <c r="E318" s="100" t="s">
        <v>138</v>
      </c>
      <c r="F318" s="6">
        <v>119</v>
      </c>
      <c r="G318" s="100" t="s">
        <v>138</v>
      </c>
    </row>
    <row r="319" spans="1:7" x14ac:dyDescent="0.25">
      <c r="A319" s="5">
        <v>52713</v>
      </c>
      <c r="B319" s="126" t="s">
        <v>202</v>
      </c>
      <c r="C319" s="87">
        <v>40470</v>
      </c>
      <c r="D319" s="108">
        <v>4</v>
      </c>
      <c r="E319" s="100" t="s">
        <v>138</v>
      </c>
      <c r="F319" s="6">
        <v>216</v>
      </c>
      <c r="G319" s="100" t="s">
        <v>138</v>
      </c>
    </row>
    <row r="320" spans="1:7" x14ac:dyDescent="0.25">
      <c r="A320" s="5">
        <v>52714</v>
      </c>
      <c r="B320" s="126" t="s">
        <v>203</v>
      </c>
      <c r="C320" s="87">
        <v>40470</v>
      </c>
      <c r="D320" s="108">
        <v>4</v>
      </c>
      <c r="E320" s="100" t="s">
        <v>138</v>
      </c>
      <c r="F320" s="6">
        <v>642</v>
      </c>
      <c r="G320" s="100" t="s">
        <v>138</v>
      </c>
    </row>
    <row r="321" spans="1:7" x14ac:dyDescent="0.25">
      <c r="B321" s="126"/>
      <c r="C321" s="87"/>
      <c r="D321" s="108"/>
      <c r="E321" s="100"/>
      <c r="F321" s="6"/>
      <c r="G321" s="100"/>
    </row>
    <row r="322" spans="1:7" x14ac:dyDescent="0.25">
      <c r="A322" s="5">
        <v>52715</v>
      </c>
      <c r="B322" s="126" t="s">
        <v>204</v>
      </c>
      <c r="C322" s="87">
        <v>40470</v>
      </c>
      <c r="D322" s="108">
        <v>4</v>
      </c>
      <c r="E322" s="100" t="s">
        <v>138</v>
      </c>
      <c r="F322" s="100" t="s">
        <v>138</v>
      </c>
      <c r="G322" s="49" t="s">
        <v>214</v>
      </c>
    </row>
    <row r="323" spans="1:7" x14ac:dyDescent="0.25">
      <c r="A323" s="5">
        <v>52716</v>
      </c>
      <c r="B323" s="126" t="s">
        <v>205</v>
      </c>
      <c r="C323" s="87">
        <v>40470</v>
      </c>
      <c r="D323" s="108">
        <v>4</v>
      </c>
      <c r="E323" s="100" t="s">
        <v>138</v>
      </c>
      <c r="F323" s="100" t="s">
        <v>138</v>
      </c>
      <c r="G323" s="49" t="s">
        <v>214</v>
      </c>
    </row>
    <row r="324" spans="1:7" x14ac:dyDescent="0.25">
      <c r="A324" s="5">
        <v>52717</v>
      </c>
      <c r="B324" s="126" t="s">
        <v>206</v>
      </c>
      <c r="C324" s="87">
        <v>40470</v>
      </c>
      <c r="D324" s="108">
        <v>4</v>
      </c>
      <c r="E324" s="100" t="s">
        <v>138</v>
      </c>
      <c r="F324" s="100" t="s">
        <v>138</v>
      </c>
      <c r="G324" s="28">
        <v>2.4900000000000002</v>
      </c>
    </row>
    <row r="325" spans="1:7" x14ac:dyDescent="0.25">
      <c r="A325" s="5">
        <v>52718</v>
      </c>
      <c r="B325" s="126" t="s">
        <v>207</v>
      </c>
      <c r="C325" s="87">
        <v>40470</v>
      </c>
      <c r="D325" s="108">
        <v>4</v>
      </c>
      <c r="E325" s="100"/>
      <c r="F325" s="100" t="s">
        <v>138</v>
      </c>
      <c r="G325" s="28">
        <v>5.53</v>
      </c>
    </row>
    <row r="326" spans="1:7" x14ac:dyDescent="0.25">
      <c r="A326" s="5">
        <v>52719</v>
      </c>
      <c r="B326" s="126" t="s">
        <v>208</v>
      </c>
      <c r="C326" s="87">
        <v>40470</v>
      </c>
      <c r="D326" s="108">
        <v>4</v>
      </c>
      <c r="E326" s="100" t="s">
        <v>138</v>
      </c>
      <c r="F326" s="100" t="s">
        <v>138</v>
      </c>
      <c r="G326" s="28">
        <v>5.39</v>
      </c>
    </row>
    <row r="327" spans="1:7" x14ac:dyDescent="0.25">
      <c r="A327" s="5">
        <v>52720</v>
      </c>
      <c r="B327" s="126" t="s">
        <v>209</v>
      </c>
      <c r="C327" s="87">
        <v>40470</v>
      </c>
      <c r="D327" s="108">
        <v>4</v>
      </c>
      <c r="E327" s="100" t="s">
        <v>138</v>
      </c>
      <c r="F327" s="100" t="s">
        <v>138</v>
      </c>
      <c r="G327" s="27">
        <v>10.9</v>
      </c>
    </row>
    <row r="328" spans="1:7" x14ac:dyDescent="0.25">
      <c r="A328" s="5">
        <v>52721</v>
      </c>
      <c r="B328" s="126" t="s">
        <v>210</v>
      </c>
      <c r="C328" s="87">
        <v>40470</v>
      </c>
      <c r="D328" s="108">
        <v>4</v>
      </c>
      <c r="E328" s="100" t="s">
        <v>138</v>
      </c>
      <c r="F328" s="100" t="s">
        <v>138</v>
      </c>
      <c r="G328" s="27">
        <v>10.8</v>
      </c>
    </row>
    <row r="329" spans="1:7" x14ac:dyDescent="0.25">
      <c r="A329" s="5">
        <v>52722</v>
      </c>
      <c r="B329" s="126" t="s">
        <v>211</v>
      </c>
      <c r="C329" s="87">
        <v>40470</v>
      </c>
      <c r="D329" s="108">
        <v>4</v>
      </c>
      <c r="E329" s="100" t="s">
        <v>138</v>
      </c>
      <c r="F329" s="100" t="s">
        <v>138</v>
      </c>
      <c r="G329" s="27">
        <v>22.5</v>
      </c>
    </row>
    <row r="330" spans="1:7" x14ac:dyDescent="0.25">
      <c r="A330" s="5">
        <v>52723</v>
      </c>
      <c r="B330" s="126" t="s">
        <v>212</v>
      </c>
      <c r="C330" s="87">
        <v>40470</v>
      </c>
      <c r="D330" s="108">
        <v>4</v>
      </c>
      <c r="E330" s="100" t="s">
        <v>138</v>
      </c>
      <c r="F330" s="100" t="s">
        <v>138</v>
      </c>
      <c r="G330" s="27">
        <v>51.400000000000006</v>
      </c>
    </row>
    <row r="331" spans="1:7" x14ac:dyDescent="0.25">
      <c r="B331" s="126"/>
      <c r="C331" s="87"/>
      <c r="D331" s="108"/>
      <c r="E331" s="100"/>
      <c r="F331" s="100"/>
      <c r="G331" s="27"/>
    </row>
    <row r="332" spans="1:7" x14ac:dyDescent="0.25">
      <c r="A332" s="5">
        <v>52724</v>
      </c>
      <c r="B332" s="126" t="s">
        <v>213</v>
      </c>
      <c r="C332" s="87">
        <v>40470</v>
      </c>
      <c r="D332" s="108">
        <v>4</v>
      </c>
      <c r="E332" s="100" t="s">
        <v>138</v>
      </c>
      <c r="F332" s="120">
        <v>245000</v>
      </c>
      <c r="G332" s="100" t="s">
        <v>138</v>
      </c>
    </row>
    <row r="333" spans="1:7" x14ac:dyDescent="0.25">
      <c r="B333" s="126"/>
      <c r="C333" s="87"/>
      <c r="D333" s="108"/>
      <c r="E333" s="100"/>
      <c r="F333" s="100"/>
      <c r="G333" s="27"/>
    </row>
    <row r="334" spans="1:7" x14ac:dyDescent="0.25">
      <c r="A334" s="5">
        <v>53095</v>
      </c>
      <c r="B334" s="126" t="s">
        <v>215</v>
      </c>
      <c r="C334" s="87">
        <v>40490</v>
      </c>
      <c r="D334" s="108">
        <v>4</v>
      </c>
      <c r="E334" s="49" t="s">
        <v>267</v>
      </c>
      <c r="F334" s="49" t="s">
        <v>243</v>
      </c>
      <c r="G334" s="49" t="s">
        <v>300</v>
      </c>
    </row>
    <row r="335" spans="1:7" x14ac:dyDescent="0.25">
      <c r="B335" s="126"/>
      <c r="C335" s="87"/>
      <c r="D335" s="108"/>
      <c r="E335" s="49"/>
      <c r="F335" s="49"/>
      <c r="G335" s="49"/>
    </row>
    <row r="336" spans="1:7" x14ac:dyDescent="0.25">
      <c r="A336" s="5">
        <v>53096</v>
      </c>
      <c r="B336" s="126" t="s">
        <v>204</v>
      </c>
      <c r="C336" s="87">
        <v>40490</v>
      </c>
      <c r="D336" s="108">
        <v>4</v>
      </c>
      <c r="E336" s="100" t="s">
        <v>138</v>
      </c>
      <c r="F336" s="100" t="s">
        <v>138</v>
      </c>
      <c r="G336" s="49" t="s">
        <v>300</v>
      </c>
    </row>
    <row r="337" spans="1:7" x14ac:dyDescent="0.25">
      <c r="A337" s="5">
        <v>53097</v>
      </c>
      <c r="B337" s="126" t="s">
        <v>308</v>
      </c>
      <c r="C337" s="87">
        <v>40490</v>
      </c>
      <c r="D337" s="108">
        <v>4</v>
      </c>
      <c r="E337" s="100" t="s">
        <v>138</v>
      </c>
      <c r="F337" s="100" t="s">
        <v>138</v>
      </c>
      <c r="G337" s="49" t="s">
        <v>300</v>
      </c>
    </row>
    <row r="338" spans="1:7" x14ac:dyDescent="0.25">
      <c r="A338" s="5">
        <v>53098</v>
      </c>
      <c r="B338" s="126" t="s">
        <v>309</v>
      </c>
      <c r="C338" s="87">
        <v>40490</v>
      </c>
      <c r="D338" s="108">
        <v>4</v>
      </c>
      <c r="E338" s="100" t="s">
        <v>138</v>
      </c>
      <c r="F338" s="100" t="s">
        <v>138</v>
      </c>
      <c r="G338" s="28">
        <v>1.25</v>
      </c>
    </row>
    <row r="339" spans="1:7" x14ac:dyDescent="0.25">
      <c r="A339" s="5">
        <v>53099</v>
      </c>
      <c r="B339" s="126" t="s">
        <v>310</v>
      </c>
      <c r="C339" s="87">
        <v>40490</v>
      </c>
      <c r="D339" s="108">
        <v>4</v>
      </c>
      <c r="E339" s="100" t="s">
        <v>138</v>
      </c>
      <c r="F339" s="100" t="s">
        <v>138</v>
      </c>
      <c r="G339" s="28">
        <v>2.6</v>
      </c>
    </row>
    <row r="340" spans="1:7" x14ac:dyDescent="0.25">
      <c r="A340" s="5">
        <v>53100</v>
      </c>
      <c r="B340" s="126" t="s">
        <v>311</v>
      </c>
      <c r="C340" s="87">
        <v>40490</v>
      </c>
      <c r="D340" s="108">
        <v>4</v>
      </c>
      <c r="E340" s="100" t="s">
        <v>138</v>
      </c>
      <c r="F340" s="100" t="s">
        <v>138</v>
      </c>
      <c r="G340" s="28">
        <v>2.59</v>
      </c>
    </row>
    <row r="341" spans="1:7" x14ac:dyDescent="0.25">
      <c r="A341" s="5">
        <v>53101</v>
      </c>
      <c r="B341" s="126" t="s">
        <v>287</v>
      </c>
      <c r="C341" s="87">
        <v>40490</v>
      </c>
      <c r="D341" s="108">
        <v>4</v>
      </c>
      <c r="E341" s="100" t="s">
        <v>138</v>
      </c>
      <c r="F341" s="100" t="s">
        <v>138</v>
      </c>
      <c r="G341" s="28">
        <v>5.39</v>
      </c>
    </row>
    <row r="342" spans="1:7" x14ac:dyDescent="0.25">
      <c r="A342" s="5">
        <v>53102</v>
      </c>
      <c r="B342" s="126" t="s">
        <v>288</v>
      </c>
      <c r="C342" s="87">
        <v>40490</v>
      </c>
      <c r="D342" s="108">
        <v>4</v>
      </c>
      <c r="E342" s="100" t="s">
        <v>138</v>
      </c>
      <c r="F342" s="100" t="s">
        <v>138</v>
      </c>
      <c r="G342" s="28">
        <v>5.36</v>
      </c>
    </row>
    <row r="343" spans="1:7" x14ac:dyDescent="0.25">
      <c r="A343" s="5">
        <v>53103</v>
      </c>
      <c r="B343" s="126" t="s">
        <v>289</v>
      </c>
      <c r="C343" s="87">
        <v>40490</v>
      </c>
      <c r="D343" s="108">
        <v>4</v>
      </c>
      <c r="E343" s="100" t="s">
        <v>138</v>
      </c>
      <c r="F343" s="100" t="s">
        <v>138</v>
      </c>
      <c r="G343" s="27">
        <v>10.4</v>
      </c>
    </row>
    <row r="344" spans="1:7" x14ac:dyDescent="0.25">
      <c r="A344" s="5">
        <v>53104</v>
      </c>
      <c r="B344" s="126" t="s">
        <v>290</v>
      </c>
      <c r="C344" s="87">
        <v>40490</v>
      </c>
      <c r="D344" s="108">
        <v>4</v>
      </c>
      <c r="E344" s="100" t="s">
        <v>138</v>
      </c>
      <c r="F344" s="100" t="s">
        <v>138</v>
      </c>
      <c r="G344" s="27">
        <v>23.1</v>
      </c>
    </row>
    <row r="345" spans="1:7" x14ac:dyDescent="0.25">
      <c r="B345" s="126"/>
      <c r="C345" s="87"/>
      <c r="D345" s="108"/>
      <c r="E345" s="100"/>
      <c r="F345" s="100"/>
      <c r="G345" s="27"/>
    </row>
    <row r="346" spans="1:7" x14ac:dyDescent="0.25">
      <c r="A346" s="5">
        <v>53233</v>
      </c>
      <c r="B346" s="5" t="s">
        <v>215</v>
      </c>
      <c r="C346" s="74">
        <v>40501</v>
      </c>
      <c r="D346" s="3">
        <v>4</v>
      </c>
      <c r="E346" s="28">
        <v>0.51</v>
      </c>
      <c r="F346" s="110">
        <v>0.56000000000000005</v>
      </c>
      <c r="G346" t="s">
        <v>225</v>
      </c>
    </row>
    <row r="347" spans="1:7" x14ac:dyDescent="0.25">
      <c r="C347" s="74"/>
      <c r="D347" s="3"/>
      <c r="E347" s="28"/>
      <c r="F347" s="110"/>
    </row>
    <row r="348" spans="1:7" ht="13" x14ac:dyDescent="0.3">
      <c r="A348" s="5">
        <v>53234</v>
      </c>
      <c r="B348" s="5" t="s">
        <v>187</v>
      </c>
      <c r="C348" s="74">
        <v>40501</v>
      </c>
      <c r="D348" s="3">
        <v>4</v>
      </c>
      <c r="E348" s="125">
        <v>0.13</v>
      </c>
      <c r="F348" s="100" t="s">
        <v>138</v>
      </c>
      <c r="G348" s="118" t="s">
        <v>138</v>
      </c>
    </row>
    <row r="349" spans="1:7" ht="13" x14ac:dyDescent="0.3">
      <c r="A349" s="5">
        <v>53235</v>
      </c>
      <c r="B349" s="5" t="s">
        <v>353</v>
      </c>
      <c r="C349" s="74">
        <v>40501</v>
      </c>
      <c r="D349" s="3">
        <v>4</v>
      </c>
      <c r="E349" s="125">
        <v>0.14000000000000001</v>
      </c>
      <c r="F349" s="100" t="s">
        <v>138</v>
      </c>
      <c r="G349" s="118" t="s">
        <v>138</v>
      </c>
    </row>
    <row r="350" spans="1:7" x14ac:dyDescent="0.25">
      <c r="A350" s="5">
        <v>53236</v>
      </c>
      <c r="B350" s="5" t="s">
        <v>189</v>
      </c>
      <c r="C350" s="74">
        <v>40501</v>
      </c>
      <c r="D350" s="3">
        <v>4</v>
      </c>
      <c r="E350" s="27">
        <v>10.8</v>
      </c>
      <c r="F350" s="100" t="s">
        <v>138</v>
      </c>
      <c r="G350" s="118" t="s">
        <v>138</v>
      </c>
    </row>
    <row r="351" spans="1:7" x14ac:dyDescent="0.25">
      <c r="A351" s="5">
        <v>53237</v>
      </c>
      <c r="B351" s="5" t="s">
        <v>190</v>
      </c>
      <c r="C351" s="74">
        <v>40501</v>
      </c>
      <c r="D351" s="3">
        <v>4</v>
      </c>
      <c r="E351" s="27">
        <v>22.6</v>
      </c>
      <c r="F351" s="100" t="s">
        <v>138</v>
      </c>
      <c r="G351" s="118" t="s">
        <v>138</v>
      </c>
    </row>
    <row r="352" spans="1:7" x14ac:dyDescent="0.25">
      <c r="A352" s="5">
        <v>53238</v>
      </c>
      <c r="B352" s="5" t="s">
        <v>354</v>
      </c>
      <c r="C352" s="74">
        <v>40501</v>
      </c>
      <c r="D352" s="3">
        <v>4</v>
      </c>
      <c r="E352" s="27">
        <v>22.5</v>
      </c>
      <c r="F352" s="100" t="s">
        <v>138</v>
      </c>
      <c r="G352" s="118" t="s">
        <v>138</v>
      </c>
    </row>
    <row r="353" spans="1:7" x14ac:dyDescent="0.25">
      <c r="A353" s="5">
        <v>53239</v>
      </c>
      <c r="B353" s="5" t="s">
        <v>236</v>
      </c>
      <c r="C353" s="74">
        <v>40501</v>
      </c>
      <c r="D353" s="3">
        <v>4</v>
      </c>
      <c r="E353" s="27">
        <v>44.400000000000006</v>
      </c>
      <c r="F353" s="100" t="s">
        <v>138</v>
      </c>
      <c r="G353" s="118" t="s">
        <v>138</v>
      </c>
    </row>
    <row r="354" spans="1:7" x14ac:dyDescent="0.25">
      <c r="A354" s="5">
        <v>53240</v>
      </c>
      <c r="B354" s="5" t="s">
        <v>235</v>
      </c>
      <c r="C354" s="74">
        <v>40501</v>
      </c>
      <c r="D354" s="3">
        <v>4</v>
      </c>
      <c r="E354" s="27">
        <v>43.900000000000006</v>
      </c>
      <c r="F354" s="100" t="s">
        <v>138</v>
      </c>
      <c r="G354" s="118" t="s">
        <v>138</v>
      </c>
    </row>
    <row r="355" spans="1:7" x14ac:dyDescent="0.25">
      <c r="A355" s="5">
        <v>53241</v>
      </c>
      <c r="B355" s="5" t="s">
        <v>194</v>
      </c>
      <c r="C355" s="74">
        <v>40501</v>
      </c>
      <c r="D355" s="3">
        <v>4</v>
      </c>
      <c r="E355" s="27">
        <v>88.600000000000009</v>
      </c>
      <c r="F355" s="100" t="s">
        <v>138</v>
      </c>
      <c r="G355" s="118" t="s">
        <v>138</v>
      </c>
    </row>
    <row r="357" spans="1:7" ht="32.25" customHeight="1" x14ac:dyDescent="0.35">
      <c r="A357" s="179" t="s">
        <v>540</v>
      </c>
      <c r="B357" s="179"/>
      <c r="C357" s="179"/>
      <c r="D357" s="179"/>
      <c r="E357" s="179"/>
      <c r="F357" s="179"/>
      <c r="G357" s="179"/>
    </row>
    <row r="358" spans="1:7" ht="27" customHeight="1" x14ac:dyDescent="0.25">
      <c r="A358" s="180" t="s">
        <v>550</v>
      </c>
      <c r="B358" s="180"/>
      <c r="C358" s="180"/>
      <c r="D358" s="180"/>
      <c r="E358" s="180"/>
      <c r="F358" s="180"/>
      <c r="G358" s="180"/>
    </row>
    <row r="359" spans="1:7" ht="15.5" x14ac:dyDescent="0.35">
      <c r="A359" s="166"/>
      <c r="B359" s="123"/>
      <c r="C359" s="5"/>
      <c r="G359" s="3"/>
    </row>
    <row r="360" spans="1:7" x14ac:dyDescent="0.25">
      <c r="C360" s="5"/>
      <c r="G360" s="3"/>
    </row>
    <row r="361" spans="1:7" x14ac:dyDescent="0.25">
      <c r="A361" s="5" t="s">
        <v>539</v>
      </c>
      <c r="C361" s="5" t="s">
        <v>116</v>
      </c>
      <c r="D361" s="3" t="s">
        <v>535</v>
      </c>
      <c r="E361" s="10" t="s">
        <v>128</v>
      </c>
      <c r="F361" s="10" t="s">
        <v>99</v>
      </c>
      <c r="G361" s="10" t="s">
        <v>98</v>
      </c>
    </row>
    <row r="362" spans="1:7" x14ac:dyDescent="0.25">
      <c r="A362" s="167" t="s">
        <v>536</v>
      </c>
      <c r="B362" s="167" t="s">
        <v>537</v>
      </c>
      <c r="C362" s="167" t="s">
        <v>51</v>
      </c>
      <c r="D362" s="16" t="s">
        <v>136</v>
      </c>
      <c r="E362" s="16" t="s">
        <v>134</v>
      </c>
      <c r="F362" s="16" t="s">
        <v>134</v>
      </c>
      <c r="G362" s="16" t="s">
        <v>134</v>
      </c>
    </row>
    <row r="364" spans="1:7" ht="13" x14ac:dyDescent="0.3">
      <c r="A364" s="5">
        <v>53242</v>
      </c>
      <c r="B364" s="5" t="s">
        <v>195</v>
      </c>
      <c r="C364" s="74">
        <v>40501</v>
      </c>
      <c r="D364" s="3">
        <v>4</v>
      </c>
      <c r="E364" s="100" t="s">
        <v>138</v>
      </c>
      <c r="F364" s="111">
        <v>0.55000000000000004</v>
      </c>
      <c r="G364" s="118" t="s">
        <v>138</v>
      </c>
    </row>
    <row r="365" spans="1:7" ht="13" x14ac:dyDescent="0.3">
      <c r="A365" s="5">
        <v>53243</v>
      </c>
      <c r="B365" s="5" t="s">
        <v>355</v>
      </c>
      <c r="C365" s="74">
        <v>40501</v>
      </c>
      <c r="D365" s="3">
        <v>4</v>
      </c>
      <c r="E365" s="100" t="s">
        <v>138</v>
      </c>
      <c r="F365" s="111">
        <v>0.47000000000000003</v>
      </c>
      <c r="G365" s="118" t="s">
        <v>138</v>
      </c>
    </row>
    <row r="366" spans="1:7" x14ac:dyDescent="0.25">
      <c r="A366" s="5">
        <v>53244</v>
      </c>
      <c r="B366" s="5" t="s">
        <v>356</v>
      </c>
      <c r="C366" s="74">
        <v>40501</v>
      </c>
      <c r="D366" s="3">
        <v>4</v>
      </c>
      <c r="E366" s="100" t="s">
        <v>138</v>
      </c>
      <c r="F366" s="110">
        <v>57.1</v>
      </c>
      <c r="G366" s="118" t="s">
        <v>138</v>
      </c>
    </row>
    <row r="367" spans="1:7" x14ac:dyDescent="0.25">
      <c r="A367" s="5">
        <v>53245</v>
      </c>
      <c r="B367" s="5" t="s">
        <v>331</v>
      </c>
      <c r="C367" s="74">
        <v>40501</v>
      </c>
      <c r="D367" s="3">
        <v>4</v>
      </c>
      <c r="E367" s="100" t="s">
        <v>138</v>
      </c>
      <c r="F367" s="6">
        <v>113</v>
      </c>
      <c r="G367" s="118" t="s">
        <v>138</v>
      </c>
    </row>
    <row r="368" spans="1:7" x14ac:dyDescent="0.25">
      <c r="A368" s="5">
        <v>53246</v>
      </c>
      <c r="B368" s="5" t="s">
        <v>357</v>
      </c>
      <c r="C368" s="74">
        <v>40501</v>
      </c>
      <c r="D368" s="3">
        <v>4</v>
      </c>
      <c r="E368" s="100" t="s">
        <v>138</v>
      </c>
      <c r="F368" s="6">
        <v>111</v>
      </c>
      <c r="G368" s="118" t="s">
        <v>138</v>
      </c>
    </row>
    <row r="369" spans="1:7" x14ac:dyDescent="0.25">
      <c r="A369" s="5">
        <v>53247</v>
      </c>
      <c r="B369" s="5" t="s">
        <v>332</v>
      </c>
      <c r="C369" s="74">
        <v>40501</v>
      </c>
      <c r="D369" s="3">
        <v>4</v>
      </c>
      <c r="E369" s="100" t="s">
        <v>138</v>
      </c>
      <c r="F369" s="6">
        <v>215</v>
      </c>
      <c r="G369" s="118" t="s">
        <v>138</v>
      </c>
    </row>
    <row r="370" spans="1:7" x14ac:dyDescent="0.25">
      <c r="A370" s="5">
        <v>53248</v>
      </c>
      <c r="B370" s="5" t="s">
        <v>333</v>
      </c>
      <c r="C370" s="74">
        <v>40501</v>
      </c>
      <c r="D370" s="3">
        <v>4</v>
      </c>
      <c r="E370" s="100" t="s">
        <v>138</v>
      </c>
      <c r="F370" s="6">
        <v>218</v>
      </c>
      <c r="G370" s="118" t="s">
        <v>138</v>
      </c>
    </row>
    <row r="371" spans="1:7" x14ac:dyDescent="0.25">
      <c r="A371" s="5">
        <v>53249</v>
      </c>
      <c r="B371" s="5" t="s">
        <v>334</v>
      </c>
      <c r="C371" s="74">
        <v>40501</v>
      </c>
      <c r="D371" s="3">
        <v>4</v>
      </c>
      <c r="E371" s="100" t="s">
        <v>138</v>
      </c>
      <c r="F371" s="6">
        <v>382</v>
      </c>
      <c r="G371" s="118" t="s">
        <v>138</v>
      </c>
    </row>
    <row r="372" spans="1:7" x14ac:dyDescent="0.25">
      <c r="A372" s="5">
        <v>53250</v>
      </c>
      <c r="B372" s="5" t="s">
        <v>335</v>
      </c>
      <c r="C372" s="74">
        <v>40501</v>
      </c>
      <c r="D372" s="3">
        <v>4</v>
      </c>
      <c r="E372" s="100" t="s">
        <v>138</v>
      </c>
      <c r="F372" s="6">
        <v>1120</v>
      </c>
      <c r="G372" s="118" t="s">
        <v>138</v>
      </c>
    </row>
    <row r="374" spans="1:7" x14ac:dyDescent="0.25">
      <c r="A374" s="5">
        <v>53251</v>
      </c>
      <c r="B374" s="5" t="s">
        <v>233</v>
      </c>
      <c r="C374" s="74">
        <v>40501</v>
      </c>
      <c r="D374" s="3">
        <v>4</v>
      </c>
      <c r="E374" s="100" t="s">
        <v>138</v>
      </c>
      <c r="F374" s="100" t="s">
        <v>138</v>
      </c>
      <c r="G374" t="s">
        <v>225</v>
      </c>
    </row>
    <row r="375" spans="1:7" x14ac:dyDescent="0.25">
      <c r="A375" s="5">
        <v>53252</v>
      </c>
      <c r="B375" s="5" t="s">
        <v>358</v>
      </c>
      <c r="C375" s="74">
        <v>40501</v>
      </c>
      <c r="D375" s="3">
        <v>4</v>
      </c>
      <c r="E375" s="100" t="s">
        <v>138</v>
      </c>
      <c r="F375" s="100" t="s">
        <v>138</v>
      </c>
      <c r="G375" t="s">
        <v>225</v>
      </c>
    </row>
    <row r="376" spans="1:7" x14ac:dyDescent="0.25">
      <c r="A376" s="5">
        <v>53253</v>
      </c>
      <c r="B376" s="5" t="s">
        <v>359</v>
      </c>
      <c r="C376" s="74">
        <v>40501</v>
      </c>
      <c r="D376" s="3">
        <v>4</v>
      </c>
      <c r="E376" s="100" t="s">
        <v>138</v>
      </c>
      <c r="F376" s="100" t="s">
        <v>138</v>
      </c>
      <c r="G376" s="28">
        <v>1.3</v>
      </c>
    </row>
    <row r="377" spans="1:7" x14ac:dyDescent="0.25">
      <c r="A377" s="5">
        <v>53254</v>
      </c>
      <c r="B377" s="5" t="s">
        <v>337</v>
      </c>
      <c r="C377" s="74">
        <v>40501</v>
      </c>
      <c r="D377" s="3">
        <v>4</v>
      </c>
      <c r="E377" s="100" t="s">
        <v>138</v>
      </c>
      <c r="F377" s="100" t="s">
        <v>138</v>
      </c>
      <c r="G377" s="28">
        <v>2.54</v>
      </c>
    </row>
    <row r="378" spans="1:7" x14ac:dyDescent="0.25">
      <c r="A378" s="5">
        <v>53255</v>
      </c>
      <c r="B378" s="5" t="s">
        <v>360</v>
      </c>
      <c r="C378" s="74">
        <v>40501</v>
      </c>
      <c r="D378" s="3">
        <v>4</v>
      </c>
      <c r="E378" s="100" t="s">
        <v>138</v>
      </c>
      <c r="F378" s="100" t="s">
        <v>138</v>
      </c>
      <c r="G378" s="28">
        <v>2.54</v>
      </c>
    </row>
    <row r="379" spans="1:7" x14ac:dyDescent="0.25">
      <c r="A379" s="5">
        <v>53256</v>
      </c>
      <c r="B379" s="5" t="s">
        <v>361</v>
      </c>
      <c r="C379" s="74">
        <v>40501</v>
      </c>
      <c r="D379" s="3">
        <v>4</v>
      </c>
      <c r="E379" s="100" t="s">
        <v>138</v>
      </c>
      <c r="F379" s="100" t="s">
        <v>138</v>
      </c>
      <c r="G379" s="28">
        <v>5.3500000000000005</v>
      </c>
    </row>
    <row r="380" spans="1:7" x14ac:dyDescent="0.25">
      <c r="A380" s="5">
        <v>53257</v>
      </c>
      <c r="B380" s="5" t="s">
        <v>362</v>
      </c>
      <c r="C380" s="74">
        <v>40501</v>
      </c>
      <c r="D380" s="3">
        <v>4</v>
      </c>
      <c r="E380" s="100" t="s">
        <v>138</v>
      </c>
      <c r="F380" s="100" t="s">
        <v>138</v>
      </c>
      <c r="G380" s="28">
        <v>5.39</v>
      </c>
    </row>
    <row r="381" spans="1:7" x14ac:dyDescent="0.25">
      <c r="B381" s="126"/>
      <c r="C381" s="74"/>
      <c r="D381" s="3"/>
      <c r="E381" s="26"/>
      <c r="F381" s="118"/>
      <c r="G381" s="118"/>
    </row>
    <row r="382" spans="1:7" x14ac:dyDescent="0.25">
      <c r="A382" s="5">
        <v>53482</v>
      </c>
      <c r="B382" s="126" t="s">
        <v>215</v>
      </c>
      <c r="C382" s="74">
        <v>40515</v>
      </c>
      <c r="D382" s="3">
        <v>4</v>
      </c>
      <c r="E382" s="128" t="s">
        <v>418</v>
      </c>
      <c r="F382" s="50" t="s">
        <v>421</v>
      </c>
      <c r="G382" s="50" t="s">
        <v>419</v>
      </c>
    </row>
    <row r="383" spans="1:7" x14ac:dyDescent="0.25">
      <c r="B383" s="126"/>
      <c r="C383" s="74"/>
      <c r="D383" s="3"/>
      <c r="E383" s="128"/>
      <c r="F383" s="50"/>
      <c r="G383" s="50"/>
    </row>
    <row r="384" spans="1:7" ht="13" x14ac:dyDescent="0.3">
      <c r="A384" s="5">
        <v>53483</v>
      </c>
      <c r="B384" s="126" t="s">
        <v>292</v>
      </c>
      <c r="C384" s="74">
        <v>40515</v>
      </c>
      <c r="D384" s="3">
        <v>4</v>
      </c>
      <c r="E384" s="125">
        <v>0.38</v>
      </c>
      <c r="F384" s="118" t="s">
        <v>138</v>
      </c>
      <c r="G384" s="118" t="s">
        <v>138</v>
      </c>
    </row>
    <row r="385" spans="1:7" x14ac:dyDescent="0.25">
      <c r="A385" s="5">
        <v>53484</v>
      </c>
      <c r="B385" s="126" t="s">
        <v>293</v>
      </c>
      <c r="C385" s="74">
        <v>40515</v>
      </c>
      <c r="D385" s="3">
        <v>4</v>
      </c>
      <c r="E385" s="126" t="s">
        <v>417</v>
      </c>
      <c r="F385" s="118" t="s">
        <v>138</v>
      </c>
      <c r="G385" s="118" t="s">
        <v>138</v>
      </c>
    </row>
    <row r="386" spans="1:7" x14ac:dyDescent="0.25">
      <c r="A386" s="5">
        <v>53485</v>
      </c>
      <c r="B386" s="126" t="s">
        <v>402</v>
      </c>
      <c r="C386" s="74">
        <v>40515</v>
      </c>
      <c r="D386" s="3">
        <v>4</v>
      </c>
      <c r="E386" s="27">
        <v>16.3</v>
      </c>
      <c r="F386" s="118" t="s">
        <v>138</v>
      </c>
      <c r="G386" s="118" t="s">
        <v>138</v>
      </c>
    </row>
    <row r="387" spans="1:7" x14ac:dyDescent="0.25">
      <c r="A387" s="5">
        <v>53486</v>
      </c>
      <c r="B387" s="126" t="s">
        <v>403</v>
      </c>
      <c r="C387" s="74">
        <v>40515</v>
      </c>
      <c r="D387" s="3">
        <v>4</v>
      </c>
      <c r="E387" s="27">
        <v>32.6</v>
      </c>
      <c r="F387" s="118" t="s">
        <v>138</v>
      </c>
      <c r="G387" s="118" t="s">
        <v>138</v>
      </c>
    </row>
    <row r="388" spans="1:7" x14ac:dyDescent="0.25">
      <c r="A388" s="5">
        <v>53487</v>
      </c>
      <c r="B388" s="126" t="s">
        <v>404</v>
      </c>
      <c r="C388" s="74">
        <v>40515</v>
      </c>
      <c r="D388" s="3">
        <v>4</v>
      </c>
      <c r="E388" s="27">
        <v>32.9</v>
      </c>
      <c r="F388" s="118" t="s">
        <v>138</v>
      </c>
      <c r="G388" s="118" t="s">
        <v>138</v>
      </c>
    </row>
    <row r="389" spans="1:7" x14ac:dyDescent="0.25">
      <c r="A389" s="5">
        <v>53488</v>
      </c>
      <c r="B389" s="126" t="s">
        <v>405</v>
      </c>
      <c r="C389" s="74">
        <v>40515</v>
      </c>
      <c r="D389" s="3">
        <v>4</v>
      </c>
      <c r="E389" s="27">
        <v>63.7</v>
      </c>
      <c r="F389" s="118" t="s">
        <v>138</v>
      </c>
      <c r="G389" s="118" t="s">
        <v>138</v>
      </c>
    </row>
    <row r="390" spans="1:7" x14ac:dyDescent="0.25">
      <c r="A390" s="5">
        <v>53489</v>
      </c>
      <c r="B390" s="126" t="s">
        <v>406</v>
      </c>
      <c r="C390" s="74">
        <v>40515</v>
      </c>
      <c r="D390" s="3">
        <v>4</v>
      </c>
      <c r="E390" s="27">
        <v>64.900000000000006</v>
      </c>
      <c r="F390" s="118" t="s">
        <v>138</v>
      </c>
      <c r="G390" s="118" t="s">
        <v>138</v>
      </c>
    </row>
    <row r="391" spans="1:7" x14ac:dyDescent="0.25">
      <c r="A391" s="5">
        <v>53490</v>
      </c>
      <c r="B391" s="126" t="s">
        <v>407</v>
      </c>
      <c r="C391" s="74">
        <v>40515</v>
      </c>
      <c r="D391" s="3">
        <v>4</v>
      </c>
      <c r="E391" s="26">
        <v>131</v>
      </c>
      <c r="F391" s="118" t="s">
        <v>138</v>
      </c>
      <c r="G391" s="118" t="s">
        <v>138</v>
      </c>
    </row>
    <row r="392" spans="1:7" x14ac:dyDescent="0.25">
      <c r="B392" s="126"/>
      <c r="C392" s="74"/>
      <c r="D392" s="3"/>
      <c r="E392" s="26"/>
      <c r="F392" s="118"/>
      <c r="G392" s="118"/>
    </row>
    <row r="393" spans="1:7" ht="13" x14ac:dyDescent="0.3">
      <c r="A393" s="5">
        <v>53491</v>
      </c>
      <c r="B393" s="126" t="s">
        <v>301</v>
      </c>
      <c r="C393" s="74">
        <v>40515</v>
      </c>
      <c r="D393" s="3">
        <v>4</v>
      </c>
      <c r="E393" s="118" t="s">
        <v>138</v>
      </c>
      <c r="F393" s="111">
        <v>0.67</v>
      </c>
      <c r="G393" s="118" t="s">
        <v>138</v>
      </c>
    </row>
    <row r="394" spans="1:7" ht="13" x14ac:dyDescent="0.3">
      <c r="A394" s="5">
        <v>53492</v>
      </c>
      <c r="B394" s="126" t="s">
        <v>302</v>
      </c>
      <c r="C394" s="74">
        <v>40515</v>
      </c>
      <c r="D394" s="3">
        <v>4</v>
      </c>
      <c r="E394" s="118" t="s">
        <v>138</v>
      </c>
      <c r="F394" s="111">
        <v>0.55000000000000004</v>
      </c>
      <c r="G394" s="118" t="s">
        <v>138</v>
      </c>
    </row>
    <row r="395" spans="1:7" x14ac:dyDescent="0.25">
      <c r="A395" s="5">
        <v>53493</v>
      </c>
      <c r="B395" s="126" t="s">
        <v>408</v>
      </c>
      <c r="C395" s="74">
        <v>40515</v>
      </c>
      <c r="D395" s="3">
        <v>4</v>
      </c>
      <c r="E395" s="118" t="s">
        <v>138</v>
      </c>
      <c r="F395" s="6">
        <v>115</v>
      </c>
      <c r="G395" s="118" t="s">
        <v>138</v>
      </c>
    </row>
    <row r="396" spans="1:7" x14ac:dyDescent="0.25">
      <c r="A396" s="5">
        <v>53494</v>
      </c>
      <c r="B396" s="126" t="s">
        <v>409</v>
      </c>
      <c r="C396" s="74">
        <v>40515</v>
      </c>
      <c r="D396" s="3">
        <v>4</v>
      </c>
      <c r="E396" s="118" t="s">
        <v>138</v>
      </c>
      <c r="F396" s="6">
        <v>218</v>
      </c>
      <c r="G396" s="118" t="s">
        <v>138</v>
      </c>
    </row>
    <row r="397" spans="1:7" x14ac:dyDescent="0.25">
      <c r="A397" s="5">
        <v>53495</v>
      </c>
      <c r="B397" s="126" t="s">
        <v>410</v>
      </c>
      <c r="C397" s="74">
        <v>40515</v>
      </c>
      <c r="D397" s="3">
        <v>4</v>
      </c>
      <c r="E397" s="118" t="s">
        <v>138</v>
      </c>
      <c r="F397" s="6">
        <v>217</v>
      </c>
      <c r="G397" s="118" t="s">
        <v>138</v>
      </c>
    </row>
    <row r="398" spans="1:7" x14ac:dyDescent="0.25">
      <c r="A398" s="5">
        <v>53496</v>
      </c>
      <c r="B398" s="126" t="s">
        <v>411</v>
      </c>
      <c r="C398" s="74">
        <v>40515</v>
      </c>
      <c r="D398" s="3">
        <v>4</v>
      </c>
      <c r="E398" s="118" t="s">
        <v>138</v>
      </c>
      <c r="F398" s="6">
        <v>411</v>
      </c>
      <c r="G398" s="118" t="s">
        <v>138</v>
      </c>
    </row>
    <row r="399" spans="1:7" x14ac:dyDescent="0.25">
      <c r="A399" s="5">
        <v>53497</v>
      </c>
      <c r="B399" s="126" t="s">
        <v>412</v>
      </c>
      <c r="C399" s="74">
        <v>40515</v>
      </c>
      <c r="D399" s="3">
        <v>4</v>
      </c>
      <c r="E399" s="118" t="s">
        <v>138</v>
      </c>
      <c r="F399" s="6">
        <v>437</v>
      </c>
      <c r="G399" s="118" t="s">
        <v>138</v>
      </c>
    </row>
    <row r="400" spans="1:7" x14ac:dyDescent="0.25">
      <c r="A400" s="5">
        <v>53498</v>
      </c>
      <c r="B400" s="126" t="s">
        <v>413</v>
      </c>
      <c r="C400" s="74">
        <v>40515</v>
      </c>
      <c r="D400" s="3">
        <v>4</v>
      </c>
      <c r="E400" s="118" t="s">
        <v>138</v>
      </c>
      <c r="F400" s="6">
        <v>733</v>
      </c>
      <c r="G400" s="118" t="s">
        <v>138</v>
      </c>
    </row>
    <row r="401" spans="1:7" x14ac:dyDescent="0.25">
      <c r="B401" s="126"/>
      <c r="C401" s="74"/>
      <c r="D401" s="3"/>
      <c r="E401" s="118"/>
      <c r="F401" s="5"/>
      <c r="G401" s="118"/>
    </row>
    <row r="402" spans="1:7" x14ac:dyDescent="0.25">
      <c r="A402" s="5">
        <v>53499</v>
      </c>
      <c r="B402" s="126" t="s">
        <v>204</v>
      </c>
      <c r="C402" s="74">
        <v>40515</v>
      </c>
      <c r="D402" s="3">
        <v>4</v>
      </c>
      <c r="E402" s="118" t="s">
        <v>138</v>
      </c>
      <c r="F402" s="118" t="s">
        <v>138</v>
      </c>
      <c r="G402" s="49" t="s">
        <v>214</v>
      </c>
    </row>
    <row r="403" spans="1:7" x14ac:dyDescent="0.25">
      <c r="A403" s="5">
        <v>53500</v>
      </c>
      <c r="B403" s="126" t="s">
        <v>308</v>
      </c>
      <c r="C403" s="74">
        <v>40515</v>
      </c>
      <c r="D403" s="3">
        <v>4</v>
      </c>
      <c r="E403" s="118" t="s">
        <v>138</v>
      </c>
      <c r="F403" s="118" t="s">
        <v>138</v>
      </c>
      <c r="G403" s="49" t="s">
        <v>214</v>
      </c>
    </row>
    <row r="404" spans="1:7" x14ac:dyDescent="0.25">
      <c r="A404" s="5">
        <v>53501</v>
      </c>
      <c r="B404" s="126" t="s">
        <v>206</v>
      </c>
      <c r="C404" s="74">
        <v>40515</v>
      </c>
      <c r="D404" s="3">
        <v>4</v>
      </c>
      <c r="E404" s="118" t="s">
        <v>138</v>
      </c>
      <c r="F404" s="118" t="s">
        <v>138</v>
      </c>
      <c r="G404" s="28">
        <v>2.7</v>
      </c>
    </row>
    <row r="405" spans="1:7" x14ac:dyDescent="0.25">
      <c r="A405" s="5">
        <v>53502</v>
      </c>
      <c r="B405" s="126" t="s">
        <v>207</v>
      </c>
      <c r="C405" s="74">
        <v>40515</v>
      </c>
      <c r="D405" s="3">
        <v>4</v>
      </c>
      <c r="E405" s="118" t="s">
        <v>138</v>
      </c>
      <c r="F405" s="118" t="s">
        <v>138</v>
      </c>
      <c r="G405" s="28">
        <v>5.36</v>
      </c>
    </row>
    <row r="406" spans="1:7" x14ac:dyDescent="0.25">
      <c r="A406" s="5">
        <v>53503</v>
      </c>
      <c r="B406" s="126" t="s">
        <v>414</v>
      </c>
      <c r="C406" s="74">
        <v>40515</v>
      </c>
      <c r="D406" s="3">
        <v>4</v>
      </c>
      <c r="E406" s="118" t="s">
        <v>138</v>
      </c>
      <c r="F406" s="118" t="s">
        <v>138</v>
      </c>
      <c r="G406" s="28">
        <v>5.3100000000000005</v>
      </c>
    </row>
    <row r="407" spans="1:7" x14ac:dyDescent="0.25">
      <c r="B407" s="126"/>
      <c r="C407" s="74"/>
      <c r="D407" s="3"/>
      <c r="E407" s="118"/>
      <c r="F407" s="118"/>
      <c r="G407" s="28"/>
    </row>
    <row r="408" spans="1:7" x14ac:dyDescent="0.25">
      <c r="E408" s="118"/>
      <c r="F408" s="118"/>
      <c r="G408" s="118"/>
    </row>
    <row r="409" spans="1:7" ht="32.25" customHeight="1" x14ac:dyDescent="0.35">
      <c r="A409" s="179" t="s">
        <v>540</v>
      </c>
      <c r="B409" s="179"/>
      <c r="C409" s="179"/>
      <c r="D409" s="179"/>
      <c r="E409" s="179"/>
      <c r="F409" s="179"/>
      <c r="G409" s="179"/>
    </row>
    <row r="410" spans="1:7" ht="29.25" customHeight="1" x14ac:dyDescent="0.25">
      <c r="A410" s="180" t="s">
        <v>550</v>
      </c>
      <c r="B410" s="180"/>
      <c r="C410" s="180"/>
      <c r="D410" s="180"/>
      <c r="E410" s="180"/>
      <c r="F410" s="180"/>
      <c r="G410" s="180"/>
    </row>
    <row r="411" spans="1:7" ht="15.5" x14ac:dyDescent="0.35">
      <c r="A411" s="166"/>
      <c r="B411" s="123"/>
      <c r="C411" s="5"/>
      <c r="G411" s="3"/>
    </row>
    <row r="412" spans="1:7" x14ac:dyDescent="0.25">
      <c r="C412" s="5"/>
      <c r="G412" s="3"/>
    </row>
    <row r="413" spans="1:7" x14ac:dyDescent="0.25">
      <c r="A413" s="5" t="s">
        <v>539</v>
      </c>
      <c r="C413" s="5" t="s">
        <v>116</v>
      </c>
      <c r="D413" s="3" t="s">
        <v>535</v>
      </c>
      <c r="E413" s="10" t="s">
        <v>128</v>
      </c>
      <c r="F413" s="10" t="s">
        <v>99</v>
      </c>
      <c r="G413" s="10" t="s">
        <v>98</v>
      </c>
    </row>
    <row r="414" spans="1:7" x14ac:dyDescent="0.25">
      <c r="A414" s="167" t="s">
        <v>536</v>
      </c>
      <c r="B414" s="167" t="s">
        <v>537</v>
      </c>
      <c r="C414" s="167" t="s">
        <v>51</v>
      </c>
      <c r="D414" s="16" t="s">
        <v>136</v>
      </c>
      <c r="E414" s="16" t="s">
        <v>134</v>
      </c>
      <c r="F414" s="16" t="s">
        <v>134</v>
      </c>
      <c r="G414" s="16" t="s">
        <v>134</v>
      </c>
    </row>
    <row r="415" spans="1:7" x14ac:dyDescent="0.25">
      <c r="E415" s="118"/>
      <c r="F415" s="118"/>
      <c r="G415" s="118"/>
    </row>
    <row r="416" spans="1:7" x14ac:dyDescent="0.25">
      <c r="A416" s="5">
        <v>53640</v>
      </c>
      <c r="B416" s="126" t="s">
        <v>215</v>
      </c>
      <c r="C416" s="74">
        <v>40529</v>
      </c>
      <c r="D416" s="3">
        <v>4</v>
      </c>
      <c r="E416" s="49" t="s">
        <v>427</v>
      </c>
      <c r="F416" s="49" t="s">
        <v>387</v>
      </c>
      <c r="G416" s="49" t="s">
        <v>428</v>
      </c>
    </row>
    <row r="417" spans="1:7" ht="13" x14ac:dyDescent="0.3">
      <c r="A417" s="5">
        <v>53641</v>
      </c>
      <c r="B417" s="126" t="s">
        <v>292</v>
      </c>
      <c r="C417" s="74">
        <v>40529</v>
      </c>
      <c r="D417" s="3">
        <v>4</v>
      </c>
      <c r="E417" s="125">
        <v>0.24</v>
      </c>
      <c r="F417" s="118" t="s">
        <v>138</v>
      </c>
      <c r="G417" s="118" t="s">
        <v>138</v>
      </c>
    </row>
    <row r="418" spans="1:7" ht="13" x14ac:dyDescent="0.3">
      <c r="A418" s="5">
        <v>53642</v>
      </c>
      <c r="B418" s="126" t="s">
        <v>293</v>
      </c>
      <c r="C418" s="74">
        <v>40529</v>
      </c>
      <c r="D418" s="3">
        <v>4</v>
      </c>
      <c r="E418" s="125">
        <v>0.24</v>
      </c>
      <c r="F418" s="118" t="s">
        <v>138</v>
      </c>
      <c r="G418" s="118" t="s">
        <v>138</v>
      </c>
    </row>
    <row r="419" spans="1:7" x14ac:dyDescent="0.25">
      <c r="A419" s="5">
        <v>53643</v>
      </c>
      <c r="B419" s="126" t="s">
        <v>402</v>
      </c>
      <c r="C419" s="74">
        <v>40529</v>
      </c>
      <c r="D419" s="3">
        <v>4</v>
      </c>
      <c r="E419" s="27">
        <v>16.3</v>
      </c>
      <c r="F419" s="118" t="s">
        <v>138</v>
      </c>
      <c r="G419" s="118" t="s">
        <v>138</v>
      </c>
    </row>
    <row r="420" spans="1:7" x14ac:dyDescent="0.25">
      <c r="A420" s="5">
        <v>53644</v>
      </c>
      <c r="B420" s="126" t="s">
        <v>403</v>
      </c>
      <c r="C420" s="74">
        <v>40529</v>
      </c>
      <c r="D420" s="3">
        <v>4</v>
      </c>
      <c r="E420" s="27">
        <v>32</v>
      </c>
      <c r="F420" s="118" t="s">
        <v>138</v>
      </c>
      <c r="G420" s="118" t="s">
        <v>138</v>
      </c>
    </row>
    <row r="421" spans="1:7" x14ac:dyDescent="0.25">
      <c r="A421" s="5">
        <v>53645</v>
      </c>
      <c r="B421" s="126" t="s">
        <v>404</v>
      </c>
      <c r="C421" s="74">
        <v>40529</v>
      </c>
      <c r="D421" s="3">
        <v>4</v>
      </c>
      <c r="E421" s="27">
        <v>32.9</v>
      </c>
      <c r="F421" s="118" t="s">
        <v>138</v>
      </c>
      <c r="G421" s="118" t="s">
        <v>138</v>
      </c>
    </row>
    <row r="422" spans="1:7" x14ac:dyDescent="0.25">
      <c r="A422" s="5">
        <v>53646</v>
      </c>
      <c r="B422" s="126" t="s">
        <v>405</v>
      </c>
      <c r="C422" s="74">
        <v>40529</v>
      </c>
      <c r="D422" s="3">
        <v>4</v>
      </c>
      <c r="E422" s="27">
        <v>70.400000000000006</v>
      </c>
      <c r="F422" s="118" t="s">
        <v>138</v>
      </c>
      <c r="G422" s="118" t="s">
        <v>138</v>
      </c>
    </row>
    <row r="423" spans="1:7" x14ac:dyDescent="0.25">
      <c r="A423" s="5">
        <v>53647</v>
      </c>
      <c r="B423" s="126" t="s">
        <v>406</v>
      </c>
      <c r="C423" s="74">
        <v>40529</v>
      </c>
      <c r="D423" s="3">
        <v>4</v>
      </c>
      <c r="E423" s="27">
        <v>69.7</v>
      </c>
      <c r="F423" s="118" t="s">
        <v>138</v>
      </c>
      <c r="G423" s="118" t="s">
        <v>138</v>
      </c>
    </row>
    <row r="424" spans="1:7" x14ac:dyDescent="0.25">
      <c r="A424" s="5">
        <v>53648</v>
      </c>
      <c r="B424" s="126" t="s">
        <v>407</v>
      </c>
      <c r="C424" s="74">
        <v>40529</v>
      </c>
      <c r="D424" s="3">
        <v>4</v>
      </c>
      <c r="E424" s="26">
        <v>141</v>
      </c>
      <c r="F424" s="118" t="s">
        <v>138</v>
      </c>
      <c r="G424" s="118" t="s">
        <v>138</v>
      </c>
    </row>
    <row r="426" spans="1:7" x14ac:dyDescent="0.25">
      <c r="A426" s="5">
        <v>53649</v>
      </c>
      <c r="B426" s="126" t="s">
        <v>301</v>
      </c>
      <c r="C426" s="74">
        <v>40529</v>
      </c>
      <c r="D426" s="3">
        <v>4</v>
      </c>
      <c r="E426" s="118" t="s">
        <v>138</v>
      </c>
      <c r="F426" s="110">
        <v>1.3</v>
      </c>
      <c r="G426" s="118" t="s">
        <v>138</v>
      </c>
    </row>
    <row r="427" spans="1:7" ht="13" x14ac:dyDescent="0.3">
      <c r="A427" s="5">
        <v>53650</v>
      </c>
      <c r="B427" s="126" t="s">
        <v>302</v>
      </c>
      <c r="C427" s="74">
        <v>40529</v>
      </c>
      <c r="D427" s="3">
        <v>4</v>
      </c>
      <c r="E427" s="118" t="s">
        <v>138</v>
      </c>
      <c r="F427" s="111">
        <v>1.04</v>
      </c>
      <c r="G427" s="118" t="s">
        <v>138</v>
      </c>
    </row>
    <row r="428" spans="1:7" x14ac:dyDescent="0.25">
      <c r="A428" s="5">
        <v>53651</v>
      </c>
      <c r="B428" s="126" t="s">
        <v>408</v>
      </c>
      <c r="C428" s="74">
        <v>40529</v>
      </c>
      <c r="D428" s="3">
        <v>4</v>
      </c>
      <c r="E428" s="118" t="s">
        <v>138</v>
      </c>
      <c r="F428" s="6">
        <v>119</v>
      </c>
      <c r="G428" s="118" t="s">
        <v>138</v>
      </c>
    </row>
    <row r="429" spans="1:7" x14ac:dyDescent="0.25">
      <c r="A429" s="5">
        <v>53652</v>
      </c>
      <c r="B429" s="126" t="s">
        <v>409</v>
      </c>
      <c r="C429" s="74">
        <v>40529</v>
      </c>
      <c r="D429" s="3">
        <v>4</v>
      </c>
      <c r="E429" s="118" t="s">
        <v>138</v>
      </c>
      <c r="F429" s="6">
        <v>236</v>
      </c>
      <c r="G429" s="118" t="s">
        <v>138</v>
      </c>
    </row>
    <row r="430" spans="1:7" x14ac:dyDescent="0.25">
      <c r="A430" s="5">
        <v>53653</v>
      </c>
      <c r="B430" s="126" t="s">
        <v>410</v>
      </c>
      <c r="C430" s="74">
        <v>40529</v>
      </c>
      <c r="D430" s="3">
        <v>4</v>
      </c>
      <c r="E430" s="118" t="s">
        <v>138</v>
      </c>
      <c r="F430" s="6">
        <v>231</v>
      </c>
      <c r="G430" s="118" t="s">
        <v>138</v>
      </c>
    </row>
    <row r="431" spans="1:7" x14ac:dyDescent="0.25">
      <c r="A431" s="5">
        <v>53654</v>
      </c>
      <c r="B431" s="126" t="s">
        <v>411</v>
      </c>
      <c r="C431" s="74">
        <v>40529</v>
      </c>
      <c r="D431" s="3">
        <v>4</v>
      </c>
      <c r="E431" s="118" t="s">
        <v>138</v>
      </c>
      <c r="F431" s="6">
        <v>465</v>
      </c>
      <c r="G431" s="118" t="s">
        <v>138</v>
      </c>
    </row>
    <row r="432" spans="1:7" x14ac:dyDescent="0.25">
      <c r="A432" s="5">
        <v>53655</v>
      </c>
      <c r="B432" s="126" t="s">
        <v>412</v>
      </c>
      <c r="C432" s="74">
        <v>40529</v>
      </c>
      <c r="D432" s="3">
        <v>4</v>
      </c>
      <c r="E432" s="118" t="s">
        <v>138</v>
      </c>
      <c r="F432" s="6">
        <v>464</v>
      </c>
      <c r="G432" s="118" t="s">
        <v>138</v>
      </c>
    </row>
    <row r="433" spans="1:7" x14ac:dyDescent="0.25">
      <c r="C433" s="74"/>
      <c r="D433" s="3"/>
      <c r="E433" s="118"/>
      <c r="F433" s="6"/>
      <c r="G433" s="118"/>
    </row>
    <row r="434" spans="1:7" ht="13" x14ac:dyDescent="0.3">
      <c r="A434" s="5">
        <v>53656</v>
      </c>
      <c r="B434" s="126" t="s">
        <v>204</v>
      </c>
      <c r="C434" s="74">
        <v>40529</v>
      </c>
      <c r="D434" s="3">
        <v>4</v>
      </c>
      <c r="E434" s="118" t="s">
        <v>138</v>
      </c>
      <c r="F434" s="118" t="s">
        <v>138</v>
      </c>
      <c r="G434" s="116">
        <v>0.06</v>
      </c>
    </row>
    <row r="435" spans="1:7" ht="13" x14ac:dyDescent="0.3">
      <c r="A435" s="5">
        <v>53657</v>
      </c>
      <c r="B435" s="126" t="s">
        <v>308</v>
      </c>
      <c r="C435" s="74">
        <v>40529</v>
      </c>
      <c r="D435" s="3">
        <v>4</v>
      </c>
      <c r="E435" s="118" t="s">
        <v>138</v>
      </c>
      <c r="F435" s="118" t="s">
        <v>138</v>
      </c>
      <c r="G435" s="116">
        <v>5.8000000000000003E-2</v>
      </c>
    </row>
    <row r="436" spans="1:7" x14ac:dyDescent="0.25">
      <c r="A436" s="5">
        <v>53658</v>
      </c>
      <c r="B436" s="126" t="s">
        <v>309</v>
      </c>
      <c r="C436" s="74">
        <v>40529</v>
      </c>
      <c r="D436" s="3">
        <v>4</v>
      </c>
      <c r="E436" s="118" t="s">
        <v>138</v>
      </c>
      <c r="F436" s="118" t="s">
        <v>138</v>
      </c>
      <c r="G436" s="28">
        <v>1.44</v>
      </c>
    </row>
    <row r="437" spans="1:7" x14ac:dyDescent="0.25">
      <c r="A437" s="5">
        <v>53659</v>
      </c>
      <c r="B437" s="126" t="s">
        <v>310</v>
      </c>
      <c r="C437" s="74">
        <v>40529</v>
      </c>
      <c r="D437" s="3">
        <v>4</v>
      </c>
      <c r="E437" s="118" t="s">
        <v>138</v>
      </c>
      <c r="F437" s="118" t="s">
        <v>138</v>
      </c>
      <c r="G437" s="28">
        <v>2.74</v>
      </c>
    </row>
    <row r="438" spans="1:7" x14ac:dyDescent="0.25">
      <c r="A438" s="5">
        <v>53660</v>
      </c>
      <c r="B438" s="126" t="s">
        <v>311</v>
      </c>
      <c r="C438" s="74">
        <v>40529</v>
      </c>
      <c r="D438" s="3">
        <v>4</v>
      </c>
      <c r="E438" s="118" t="s">
        <v>138</v>
      </c>
      <c r="F438" s="118" t="s">
        <v>138</v>
      </c>
      <c r="G438" s="28">
        <v>2.77</v>
      </c>
    </row>
    <row r="439" spans="1:7" x14ac:dyDescent="0.25">
      <c r="A439" s="5">
        <v>53661</v>
      </c>
      <c r="B439" s="126" t="s">
        <v>287</v>
      </c>
      <c r="C439" s="74">
        <v>40529</v>
      </c>
      <c r="D439" s="3">
        <v>4</v>
      </c>
      <c r="E439" s="118" t="s">
        <v>138</v>
      </c>
      <c r="F439" s="118" t="s">
        <v>138</v>
      </c>
      <c r="G439" s="28">
        <v>5.89</v>
      </c>
    </row>
    <row r="440" spans="1:7" x14ac:dyDescent="0.25">
      <c r="A440" s="5">
        <v>53662</v>
      </c>
      <c r="B440" s="126" t="s">
        <v>362</v>
      </c>
      <c r="C440" s="74">
        <v>40529</v>
      </c>
      <c r="D440" s="3">
        <v>4</v>
      </c>
      <c r="E440" s="118" t="s">
        <v>138</v>
      </c>
      <c r="F440" s="118" t="s">
        <v>138</v>
      </c>
      <c r="G440" s="28">
        <v>5.86</v>
      </c>
    </row>
    <row r="441" spans="1:7" x14ac:dyDescent="0.25">
      <c r="B441" s="92"/>
      <c r="C441" s="97"/>
      <c r="D441" s="102"/>
      <c r="E441" s="118"/>
      <c r="F441" s="118"/>
      <c r="G441" s="118"/>
    </row>
    <row r="442" spans="1:7" x14ac:dyDescent="0.25">
      <c r="A442" s="5">
        <v>53694</v>
      </c>
      <c r="B442" s="5" t="s">
        <v>215</v>
      </c>
      <c r="C442" s="97">
        <v>40543</v>
      </c>
      <c r="D442" s="102">
        <v>4</v>
      </c>
      <c r="E442" s="49" t="s">
        <v>445</v>
      </c>
      <c r="F442" s="49" t="s">
        <v>447</v>
      </c>
      <c r="G442" s="49" t="s">
        <v>444</v>
      </c>
    </row>
    <row r="443" spans="1:7" x14ac:dyDescent="0.25">
      <c r="C443" s="97"/>
      <c r="D443" s="102"/>
      <c r="E443" s="49"/>
      <c r="F443" s="49"/>
      <c r="G443" s="49"/>
    </row>
    <row r="444" spans="1:7" x14ac:dyDescent="0.25">
      <c r="A444" s="5">
        <v>53695</v>
      </c>
      <c r="B444" s="5" t="s">
        <v>292</v>
      </c>
      <c r="C444" s="97">
        <v>40543</v>
      </c>
      <c r="D444" s="102">
        <v>4</v>
      </c>
      <c r="E444" s="139">
        <v>0.22</v>
      </c>
      <c r="F444" s="118" t="s">
        <v>138</v>
      </c>
      <c r="G444" s="100" t="s">
        <v>138</v>
      </c>
    </row>
    <row r="445" spans="1:7" x14ac:dyDescent="0.25">
      <c r="A445" s="5">
        <v>53696</v>
      </c>
      <c r="B445" s="5" t="s">
        <v>293</v>
      </c>
      <c r="C445" s="97">
        <v>40543</v>
      </c>
      <c r="D445" s="102">
        <v>4</v>
      </c>
      <c r="E445" s="139">
        <v>0.2</v>
      </c>
      <c r="F445" s="118" t="s">
        <v>138</v>
      </c>
      <c r="G445" s="100" t="s">
        <v>138</v>
      </c>
    </row>
    <row r="446" spans="1:7" x14ac:dyDescent="0.25">
      <c r="A446" s="5">
        <v>53697</v>
      </c>
      <c r="B446" s="5" t="s">
        <v>402</v>
      </c>
      <c r="C446" s="97">
        <v>40543</v>
      </c>
      <c r="D446" s="102">
        <v>4</v>
      </c>
      <c r="E446" s="27">
        <v>11.600000000000001</v>
      </c>
      <c r="F446" s="118" t="s">
        <v>138</v>
      </c>
      <c r="G446" s="100" t="s">
        <v>138</v>
      </c>
    </row>
    <row r="447" spans="1:7" x14ac:dyDescent="0.25">
      <c r="A447" s="5">
        <v>53698</v>
      </c>
      <c r="B447" s="5" t="s">
        <v>403</v>
      </c>
      <c r="C447" s="97">
        <v>40543</v>
      </c>
      <c r="D447" s="102">
        <v>4</v>
      </c>
      <c r="E447" s="27">
        <v>23</v>
      </c>
      <c r="F447" s="118" t="s">
        <v>138</v>
      </c>
      <c r="G447" s="100" t="s">
        <v>138</v>
      </c>
    </row>
    <row r="448" spans="1:7" x14ac:dyDescent="0.25">
      <c r="A448" s="5">
        <v>53699</v>
      </c>
      <c r="B448" s="5" t="s">
        <v>404</v>
      </c>
      <c r="C448" s="97">
        <v>40543</v>
      </c>
      <c r="D448" s="102">
        <v>4</v>
      </c>
      <c r="E448" s="27">
        <v>35.700000000000003</v>
      </c>
      <c r="F448" s="118" t="s">
        <v>138</v>
      </c>
      <c r="G448" s="100" t="s">
        <v>138</v>
      </c>
    </row>
    <row r="449" spans="1:7" x14ac:dyDescent="0.25">
      <c r="A449" s="5">
        <v>53700</v>
      </c>
      <c r="B449" s="5" t="s">
        <v>405</v>
      </c>
      <c r="C449" s="97">
        <v>40543</v>
      </c>
      <c r="D449" s="102">
        <v>4</v>
      </c>
      <c r="E449" s="27">
        <v>42.400000000000006</v>
      </c>
      <c r="F449" s="118" t="s">
        <v>138</v>
      </c>
      <c r="G449" s="100" t="s">
        <v>138</v>
      </c>
    </row>
    <row r="450" spans="1:7" x14ac:dyDescent="0.25">
      <c r="A450" s="5">
        <v>53701</v>
      </c>
      <c r="B450" s="5" t="s">
        <v>406</v>
      </c>
      <c r="C450" s="97">
        <v>40543</v>
      </c>
      <c r="D450" s="102">
        <v>4</v>
      </c>
      <c r="E450" s="27">
        <v>47</v>
      </c>
      <c r="F450" s="118" t="s">
        <v>138</v>
      </c>
      <c r="G450" s="100" t="s">
        <v>138</v>
      </c>
    </row>
    <row r="451" spans="1:7" x14ac:dyDescent="0.25">
      <c r="C451" s="97"/>
      <c r="D451" s="102"/>
      <c r="E451" s="27"/>
      <c r="F451" s="118"/>
      <c r="G451" s="100"/>
    </row>
    <row r="452" spans="1:7" x14ac:dyDescent="0.25">
      <c r="A452" s="5">
        <v>53702</v>
      </c>
      <c r="B452" s="5" t="s">
        <v>301</v>
      </c>
      <c r="C452" s="97">
        <v>40543</v>
      </c>
      <c r="D452" s="102">
        <v>4</v>
      </c>
      <c r="E452" s="100" t="s">
        <v>138</v>
      </c>
      <c r="F452" s="6" t="s">
        <v>504</v>
      </c>
      <c r="G452" s="100" t="s">
        <v>138</v>
      </c>
    </row>
    <row r="453" spans="1:7" x14ac:dyDescent="0.25">
      <c r="A453" s="5">
        <v>53703</v>
      </c>
      <c r="B453" s="5" t="s">
        <v>302</v>
      </c>
      <c r="C453" s="97">
        <v>40543</v>
      </c>
      <c r="D453" s="102">
        <v>4</v>
      </c>
      <c r="E453" s="100" t="s">
        <v>138</v>
      </c>
      <c r="F453" s="110">
        <v>0.8</v>
      </c>
      <c r="G453" s="100" t="s">
        <v>138</v>
      </c>
    </row>
    <row r="454" spans="1:7" x14ac:dyDescent="0.25">
      <c r="A454" s="5">
        <v>53704</v>
      </c>
      <c r="B454" s="5" t="s">
        <v>303</v>
      </c>
      <c r="C454" s="97">
        <v>40543</v>
      </c>
      <c r="D454" s="102">
        <v>4</v>
      </c>
      <c r="E454" s="100" t="s">
        <v>138</v>
      </c>
      <c r="F454" s="6" t="s">
        <v>505</v>
      </c>
      <c r="G454" s="100" t="s">
        <v>138</v>
      </c>
    </row>
    <row r="455" spans="1:7" x14ac:dyDescent="0.25">
      <c r="A455" s="5">
        <v>53705</v>
      </c>
      <c r="B455" s="5" t="s">
        <v>304</v>
      </c>
      <c r="C455" s="97">
        <v>40543</v>
      </c>
      <c r="D455" s="102">
        <v>4</v>
      </c>
      <c r="E455" s="100" t="s">
        <v>138</v>
      </c>
      <c r="F455" s="6" t="s">
        <v>506</v>
      </c>
      <c r="G455" s="100" t="s">
        <v>138</v>
      </c>
    </row>
    <row r="456" spans="1:7" x14ac:dyDescent="0.25">
      <c r="A456" s="5">
        <v>53706</v>
      </c>
      <c r="B456" s="5" t="s">
        <v>442</v>
      </c>
      <c r="C456" s="97">
        <v>40543</v>
      </c>
      <c r="D456" s="102">
        <v>4</v>
      </c>
      <c r="E456" s="100" t="s">
        <v>138</v>
      </c>
      <c r="F456" s="6">
        <v>108</v>
      </c>
      <c r="G456" s="100" t="s">
        <v>138</v>
      </c>
    </row>
    <row r="457" spans="1:7" x14ac:dyDescent="0.25">
      <c r="A457" s="5">
        <v>53707</v>
      </c>
      <c r="B457" s="5" t="s">
        <v>305</v>
      </c>
      <c r="C457" s="97">
        <v>40543</v>
      </c>
      <c r="D457" s="102">
        <v>4</v>
      </c>
      <c r="E457" s="100" t="s">
        <v>138</v>
      </c>
      <c r="F457" s="6" t="s">
        <v>507</v>
      </c>
      <c r="G457" s="100" t="s">
        <v>138</v>
      </c>
    </row>
    <row r="458" spans="1:7" x14ac:dyDescent="0.25">
      <c r="A458" s="5">
        <v>53708</v>
      </c>
      <c r="B458" s="5" t="s">
        <v>306</v>
      </c>
      <c r="C458" s="97">
        <v>40543</v>
      </c>
      <c r="D458" s="102">
        <v>4</v>
      </c>
      <c r="E458" s="100" t="s">
        <v>138</v>
      </c>
      <c r="F458" s="6" t="s">
        <v>508</v>
      </c>
      <c r="G458" s="100" t="s">
        <v>138</v>
      </c>
    </row>
    <row r="459" spans="1:7" x14ac:dyDescent="0.25">
      <c r="A459" s="5">
        <v>53709</v>
      </c>
      <c r="B459" s="5" t="s">
        <v>307</v>
      </c>
      <c r="C459" s="97">
        <v>40543</v>
      </c>
      <c r="D459" s="102">
        <v>4</v>
      </c>
      <c r="E459" s="100" t="s">
        <v>138</v>
      </c>
      <c r="F459" s="6" t="s">
        <v>509</v>
      </c>
      <c r="G459" s="100" t="s">
        <v>138</v>
      </c>
    </row>
    <row r="460" spans="1:7" x14ac:dyDescent="0.25">
      <c r="A460" s="5">
        <v>53710</v>
      </c>
      <c r="B460" s="5" t="s">
        <v>441</v>
      </c>
      <c r="C460" s="97">
        <v>40543</v>
      </c>
      <c r="D460" s="102">
        <v>4</v>
      </c>
      <c r="E460" s="100" t="s">
        <v>138</v>
      </c>
      <c r="F460" s="6" t="s">
        <v>510</v>
      </c>
      <c r="G460" s="100" t="s">
        <v>138</v>
      </c>
    </row>
    <row r="461" spans="1:7" x14ac:dyDescent="0.25">
      <c r="C461" s="97"/>
      <c r="D461" s="102"/>
      <c r="E461" s="100"/>
      <c r="F461" s="5" t="s">
        <v>511</v>
      </c>
      <c r="G461" s="100"/>
    </row>
    <row r="462" spans="1:7" ht="34.5" customHeight="1" x14ac:dyDescent="0.35">
      <c r="A462" s="179" t="s">
        <v>540</v>
      </c>
      <c r="B462" s="179"/>
      <c r="C462" s="179"/>
      <c r="D462" s="179"/>
      <c r="E462" s="179"/>
      <c r="F462" s="179"/>
      <c r="G462" s="179"/>
    </row>
    <row r="463" spans="1:7" ht="29.25" customHeight="1" x14ac:dyDescent="0.25">
      <c r="A463" s="180" t="s">
        <v>550</v>
      </c>
      <c r="B463" s="180"/>
      <c r="C463" s="180"/>
      <c r="D463" s="180"/>
      <c r="E463" s="180"/>
      <c r="F463" s="180"/>
      <c r="G463" s="180"/>
    </row>
    <row r="464" spans="1:7" ht="15.5" x14ac:dyDescent="0.35">
      <c r="A464" s="166"/>
      <c r="B464" s="123"/>
      <c r="C464" s="5"/>
      <c r="G464" s="3"/>
    </row>
    <row r="465" spans="1:7" x14ac:dyDescent="0.25">
      <c r="C465" s="5"/>
      <c r="G465" s="3"/>
    </row>
    <row r="466" spans="1:7" x14ac:dyDescent="0.25">
      <c r="A466" s="5" t="s">
        <v>539</v>
      </c>
      <c r="C466" s="5" t="s">
        <v>116</v>
      </c>
      <c r="D466" s="3" t="s">
        <v>535</v>
      </c>
      <c r="E466" s="10" t="s">
        <v>128</v>
      </c>
      <c r="F466" s="10" t="s">
        <v>99</v>
      </c>
      <c r="G466" s="10" t="s">
        <v>98</v>
      </c>
    </row>
    <row r="467" spans="1:7" x14ac:dyDescent="0.25">
      <c r="A467" s="167" t="s">
        <v>536</v>
      </c>
      <c r="B467" s="167" t="s">
        <v>537</v>
      </c>
      <c r="C467" s="167" t="s">
        <v>51</v>
      </c>
      <c r="D467" s="16" t="s">
        <v>136</v>
      </c>
      <c r="E467" s="16" t="s">
        <v>134</v>
      </c>
      <c r="F467" s="16" t="s">
        <v>134</v>
      </c>
      <c r="G467" s="16" t="s">
        <v>134</v>
      </c>
    </row>
    <row r="468" spans="1:7" x14ac:dyDescent="0.25">
      <c r="C468" s="97"/>
      <c r="D468" s="102"/>
      <c r="E468" s="100"/>
      <c r="F468" s="6"/>
      <c r="G468" s="100"/>
    </row>
    <row r="469" spans="1:7" x14ac:dyDescent="0.25">
      <c r="A469" s="5">
        <v>53711</v>
      </c>
      <c r="B469" s="5" t="s">
        <v>204</v>
      </c>
      <c r="C469" s="97">
        <v>40543</v>
      </c>
      <c r="D469" s="102">
        <v>4</v>
      </c>
      <c r="E469" s="100" t="s">
        <v>138</v>
      </c>
      <c r="F469" s="118" t="s">
        <v>138</v>
      </c>
      <c r="G469" s="145">
        <v>2.6000000000000002E-2</v>
      </c>
    </row>
    <row r="470" spans="1:7" x14ac:dyDescent="0.25">
      <c r="A470" s="5">
        <v>53712</v>
      </c>
      <c r="B470" s="5" t="s">
        <v>308</v>
      </c>
      <c r="C470" s="97">
        <v>40543</v>
      </c>
      <c r="D470" s="102">
        <v>4</v>
      </c>
      <c r="E470" s="100" t="s">
        <v>138</v>
      </c>
      <c r="F470" s="118" t="s">
        <v>138</v>
      </c>
      <c r="G470" s="49" t="s">
        <v>444</v>
      </c>
    </row>
    <row r="471" spans="1:7" x14ac:dyDescent="0.25">
      <c r="A471" s="5">
        <v>53713</v>
      </c>
      <c r="B471" s="5" t="s">
        <v>435</v>
      </c>
      <c r="C471" s="97">
        <v>40543</v>
      </c>
      <c r="D471" s="102">
        <v>4</v>
      </c>
      <c r="E471" s="100" t="s">
        <v>138</v>
      </c>
      <c r="F471" s="118" t="s">
        <v>138</v>
      </c>
      <c r="G471" s="28">
        <v>0.62</v>
      </c>
    </row>
    <row r="472" spans="1:7" x14ac:dyDescent="0.25">
      <c r="A472" s="5">
        <v>53714</v>
      </c>
      <c r="B472" s="5" t="s">
        <v>436</v>
      </c>
      <c r="C472" s="97">
        <v>40543</v>
      </c>
      <c r="D472" s="102">
        <v>4</v>
      </c>
      <c r="E472" s="100" t="s">
        <v>138</v>
      </c>
      <c r="F472" s="118" t="s">
        <v>138</v>
      </c>
      <c r="G472" s="28">
        <v>1.31</v>
      </c>
    </row>
    <row r="473" spans="1:7" x14ac:dyDescent="0.25">
      <c r="A473" s="5">
        <v>53715</v>
      </c>
      <c r="B473" s="5" t="s">
        <v>443</v>
      </c>
      <c r="C473" s="97">
        <v>40543</v>
      </c>
      <c r="D473" s="102">
        <v>4</v>
      </c>
      <c r="E473" s="100" t="s">
        <v>138</v>
      </c>
      <c r="F473" s="118" t="s">
        <v>138</v>
      </c>
      <c r="G473" s="28">
        <v>1.46</v>
      </c>
    </row>
    <row r="474" spans="1:7" x14ac:dyDescent="0.25">
      <c r="A474" s="5">
        <v>53716</v>
      </c>
      <c r="B474" s="5" t="s">
        <v>437</v>
      </c>
      <c r="C474" s="97">
        <v>40543</v>
      </c>
      <c r="D474" s="102">
        <v>4</v>
      </c>
      <c r="E474" s="100" t="s">
        <v>138</v>
      </c>
      <c r="F474" s="118" t="s">
        <v>138</v>
      </c>
      <c r="G474" s="28">
        <v>2.7800000000000002</v>
      </c>
    </row>
    <row r="475" spans="1:7" x14ac:dyDescent="0.25">
      <c r="A475" s="5">
        <v>53717</v>
      </c>
      <c r="B475" s="5" t="s">
        <v>438</v>
      </c>
      <c r="C475" s="97">
        <v>40543</v>
      </c>
      <c r="D475" s="102">
        <v>4</v>
      </c>
      <c r="E475" s="100" t="s">
        <v>138</v>
      </c>
      <c r="F475" s="118" t="s">
        <v>138</v>
      </c>
      <c r="G475" s="28">
        <v>2.74</v>
      </c>
    </row>
    <row r="476" spans="1:7" x14ac:dyDescent="0.25">
      <c r="A476" s="5">
        <v>53718</v>
      </c>
      <c r="B476" s="5" t="s">
        <v>439</v>
      </c>
      <c r="C476" s="97">
        <v>40543</v>
      </c>
      <c r="D476" s="102">
        <v>4</v>
      </c>
      <c r="E476" s="100" t="s">
        <v>138</v>
      </c>
      <c r="F476" s="118" t="s">
        <v>138</v>
      </c>
      <c r="G476" s="28">
        <v>4.8899999999999997</v>
      </c>
    </row>
    <row r="477" spans="1:7" x14ac:dyDescent="0.25">
      <c r="C477" s="74"/>
      <c r="D477" s="3"/>
      <c r="E477" s="118"/>
      <c r="F477" s="118"/>
      <c r="G477" s="119"/>
    </row>
    <row r="478" spans="1:7" ht="13" x14ac:dyDescent="0.3">
      <c r="A478" s="5">
        <v>53826</v>
      </c>
      <c r="B478" s="5" t="s">
        <v>215</v>
      </c>
      <c r="C478" s="74">
        <v>40564</v>
      </c>
      <c r="D478" s="3">
        <v>4</v>
      </c>
      <c r="E478" s="145">
        <v>5.5E-2</v>
      </c>
      <c r="F478" s="49" t="s">
        <v>447</v>
      </c>
      <c r="G478" s="116">
        <v>1.4999999999999999E-2</v>
      </c>
    </row>
    <row r="479" spans="1:7" x14ac:dyDescent="0.25">
      <c r="C479" s="74"/>
      <c r="D479" s="3"/>
      <c r="E479" s="145"/>
      <c r="F479" s="49"/>
      <c r="G479" s="145"/>
    </row>
    <row r="480" spans="1:7" ht="13" x14ac:dyDescent="0.3">
      <c r="A480" s="5">
        <v>53827</v>
      </c>
      <c r="B480" s="5" t="s">
        <v>301</v>
      </c>
      <c r="C480" s="74">
        <v>40564</v>
      </c>
      <c r="D480" s="3">
        <v>4</v>
      </c>
      <c r="E480" s="118" t="s">
        <v>138</v>
      </c>
      <c r="F480" s="111">
        <v>0.69000000000000006</v>
      </c>
      <c r="G480" s="118" t="s">
        <v>138</v>
      </c>
    </row>
    <row r="481" spans="1:7" ht="13" x14ac:dyDescent="0.3">
      <c r="A481" s="5">
        <v>53828</v>
      </c>
      <c r="B481" s="5" t="s">
        <v>302</v>
      </c>
      <c r="C481" s="74">
        <v>40564</v>
      </c>
      <c r="D481" s="3">
        <v>4</v>
      </c>
      <c r="E481" s="118" t="s">
        <v>138</v>
      </c>
      <c r="F481" s="111">
        <v>1.03</v>
      </c>
      <c r="G481" s="118" t="s">
        <v>138</v>
      </c>
    </row>
    <row r="482" spans="1:7" x14ac:dyDescent="0.25">
      <c r="A482" s="5">
        <v>53829</v>
      </c>
      <c r="B482" s="5" t="s">
        <v>459</v>
      </c>
      <c r="C482" s="74">
        <v>40564</v>
      </c>
      <c r="D482" s="3">
        <v>4</v>
      </c>
      <c r="E482" s="118" t="s">
        <v>138</v>
      </c>
      <c r="F482" s="6">
        <v>106</v>
      </c>
      <c r="G482" s="118" t="s">
        <v>138</v>
      </c>
    </row>
    <row r="483" spans="1:7" x14ac:dyDescent="0.25">
      <c r="A483" s="5">
        <v>53830</v>
      </c>
      <c r="B483" s="5" t="s">
        <v>409</v>
      </c>
      <c r="C483" s="74">
        <v>40568</v>
      </c>
      <c r="D483" s="3">
        <v>4</v>
      </c>
      <c r="E483" s="118" t="s">
        <v>138</v>
      </c>
      <c r="F483" s="6">
        <v>212</v>
      </c>
      <c r="G483" s="118" t="s">
        <v>138</v>
      </c>
    </row>
    <row r="484" spans="1:7" x14ac:dyDescent="0.25">
      <c r="A484" s="5">
        <v>53831</v>
      </c>
      <c r="B484" s="5" t="s">
        <v>410</v>
      </c>
      <c r="C484" s="74">
        <v>40568</v>
      </c>
      <c r="D484" s="3">
        <v>4</v>
      </c>
      <c r="E484" s="118" t="s">
        <v>138</v>
      </c>
      <c r="F484" s="6">
        <v>215</v>
      </c>
      <c r="G484" s="118" t="s">
        <v>138</v>
      </c>
    </row>
    <row r="485" spans="1:7" x14ac:dyDescent="0.25">
      <c r="A485" s="5">
        <v>53832</v>
      </c>
      <c r="B485" s="5" t="s">
        <v>411</v>
      </c>
      <c r="C485" s="74">
        <v>40564</v>
      </c>
      <c r="D485" s="3">
        <v>4</v>
      </c>
      <c r="E485" s="118" t="s">
        <v>138</v>
      </c>
      <c r="F485" s="6">
        <v>433</v>
      </c>
      <c r="G485" s="118" t="s">
        <v>138</v>
      </c>
    </row>
    <row r="486" spans="1:7" x14ac:dyDescent="0.25">
      <c r="A486" s="5">
        <v>53833</v>
      </c>
      <c r="B486" s="5" t="s">
        <v>412</v>
      </c>
      <c r="C486" s="74">
        <v>40568</v>
      </c>
      <c r="D486" s="3">
        <v>4</v>
      </c>
      <c r="E486" s="118" t="s">
        <v>138</v>
      </c>
      <c r="F486" s="6">
        <v>424</v>
      </c>
      <c r="G486" s="118" t="s">
        <v>138</v>
      </c>
    </row>
    <row r="487" spans="1:7" x14ac:dyDescent="0.25">
      <c r="C487" s="74"/>
      <c r="D487" s="3"/>
      <c r="E487" s="118"/>
      <c r="F487" s="6"/>
      <c r="G487" s="118"/>
    </row>
    <row r="488" spans="1:7" x14ac:dyDescent="0.25">
      <c r="A488" s="5">
        <v>53834</v>
      </c>
      <c r="B488" s="5" t="s">
        <v>400</v>
      </c>
      <c r="C488" s="74">
        <v>40564</v>
      </c>
      <c r="D488" s="3">
        <v>4</v>
      </c>
      <c r="E488" s="118" t="s">
        <v>138</v>
      </c>
      <c r="F488" s="107">
        <v>1470000</v>
      </c>
      <c r="G488" s="118" t="s">
        <v>138</v>
      </c>
    </row>
    <row r="489" spans="1:7" x14ac:dyDescent="0.25">
      <c r="C489" s="74"/>
      <c r="D489" s="3"/>
      <c r="E489" s="118"/>
      <c r="F489" s="107"/>
      <c r="G489" s="118"/>
    </row>
    <row r="490" spans="1:7" x14ac:dyDescent="0.25">
      <c r="A490" s="5">
        <v>53835</v>
      </c>
      <c r="B490" s="5" t="s">
        <v>204</v>
      </c>
      <c r="C490" s="74">
        <v>40564</v>
      </c>
      <c r="D490" s="3">
        <v>4</v>
      </c>
      <c r="E490" s="118" t="s">
        <v>138</v>
      </c>
      <c r="F490" s="118" t="s">
        <v>138</v>
      </c>
      <c r="G490" s="49" t="s">
        <v>366</v>
      </c>
    </row>
    <row r="491" spans="1:7" x14ac:dyDescent="0.25">
      <c r="A491" s="5">
        <v>53836</v>
      </c>
      <c r="B491" s="5" t="s">
        <v>308</v>
      </c>
      <c r="C491" s="74">
        <v>40564</v>
      </c>
      <c r="D491" s="3">
        <v>4</v>
      </c>
      <c r="E491" s="118" t="s">
        <v>138</v>
      </c>
      <c r="F491" s="118" t="s">
        <v>138</v>
      </c>
      <c r="G491" s="49" t="s">
        <v>366</v>
      </c>
    </row>
    <row r="492" spans="1:7" x14ac:dyDescent="0.25">
      <c r="A492" s="5">
        <v>53837</v>
      </c>
      <c r="B492" s="5" t="s">
        <v>460</v>
      </c>
      <c r="C492" s="74">
        <v>40564</v>
      </c>
      <c r="D492" s="3">
        <v>4</v>
      </c>
      <c r="E492" s="118" t="s">
        <v>138</v>
      </c>
      <c r="F492" s="118" t="s">
        <v>138</v>
      </c>
      <c r="G492" s="28">
        <v>1.44</v>
      </c>
    </row>
    <row r="493" spans="1:7" x14ac:dyDescent="0.25">
      <c r="A493" s="5">
        <v>53838</v>
      </c>
      <c r="B493" s="5" t="s">
        <v>310</v>
      </c>
      <c r="C493" s="74">
        <v>40564</v>
      </c>
      <c r="D493" s="3">
        <v>4</v>
      </c>
      <c r="E493" s="118" t="s">
        <v>138</v>
      </c>
      <c r="F493" s="118" t="s">
        <v>138</v>
      </c>
      <c r="G493" s="28">
        <v>2.81</v>
      </c>
    </row>
    <row r="494" spans="1:7" x14ac:dyDescent="0.25">
      <c r="A494" s="5">
        <v>53839</v>
      </c>
      <c r="B494" s="5" t="s">
        <v>311</v>
      </c>
      <c r="C494" s="74">
        <v>40564</v>
      </c>
      <c r="D494" s="3">
        <v>4</v>
      </c>
      <c r="E494" s="118" t="s">
        <v>138</v>
      </c>
      <c r="F494" s="118" t="s">
        <v>138</v>
      </c>
      <c r="G494" s="28">
        <v>3.0700000000000003</v>
      </c>
    </row>
    <row r="495" spans="1:7" x14ac:dyDescent="0.25">
      <c r="B495" s="126"/>
      <c r="C495" s="74"/>
      <c r="D495" s="3"/>
      <c r="E495" s="118"/>
      <c r="F495" s="118"/>
      <c r="G495" s="118"/>
    </row>
    <row r="496" spans="1:7" ht="13" x14ac:dyDescent="0.3">
      <c r="A496" s="5">
        <v>53840</v>
      </c>
      <c r="B496" s="5" t="s">
        <v>461</v>
      </c>
      <c r="C496" s="74">
        <v>40565</v>
      </c>
      <c r="D496" s="3">
        <v>4</v>
      </c>
      <c r="E496" s="116">
        <v>6.2E-2</v>
      </c>
      <c r="F496" s="111">
        <v>1.08</v>
      </c>
      <c r="G496" s="49" t="s">
        <v>366</v>
      </c>
    </row>
    <row r="497" spans="1:7" ht="13" x14ac:dyDescent="0.3">
      <c r="A497" s="5">
        <v>53841</v>
      </c>
      <c r="B497" s="5" t="s">
        <v>462</v>
      </c>
      <c r="C497" s="74">
        <v>40565</v>
      </c>
      <c r="D497" s="3">
        <v>4</v>
      </c>
      <c r="E497" s="116">
        <v>0.06</v>
      </c>
      <c r="F497" s="110">
        <v>3.98</v>
      </c>
      <c r="G497" s="49" t="s">
        <v>366</v>
      </c>
    </row>
    <row r="498" spans="1:7" ht="13" x14ac:dyDescent="0.3">
      <c r="A498" s="5">
        <v>53842</v>
      </c>
      <c r="B498" s="5" t="s">
        <v>541</v>
      </c>
      <c r="C498" s="74">
        <v>40565</v>
      </c>
      <c r="D498" s="3">
        <v>4</v>
      </c>
      <c r="E498" s="116">
        <v>5.1000000000000004E-2</v>
      </c>
      <c r="F498" s="49" t="s">
        <v>447</v>
      </c>
      <c r="G498" s="49" t="s">
        <v>366</v>
      </c>
    </row>
    <row r="499" spans="1:7" x14ac:dyDescent="0.25">
      <c r="C499" s="74"/>
      <c r="D499" s="3"/>
      <c r="E499" s="145"/>
      <c r="F499" s="49"/>
      <c r="G499" s="49"/>
    </row>
    <row r="500" spans="1:7" x14ac:dyDescent="0.25">
      <c r="A500" s="5">
        <v>53843</v>
      </c>
      <c r="B500" s="5" t="s">
        <v>463</v>
      </c>
      <c r="C500" s="74">
        <v>40565</v>
      </c>
      <c r="D500" s="3">
        <v>4</v>
      </c>
      <c r="E500" s="139">
        <v>0.33</v>
      </c>
      <c r="F500" s="6">
        <v>147</v>
      </c>
      <c r="G500" s="118" t="s">
        <v>138</v>
      </c>
    </row>
    <row r="501" spans="1:7" x14ac:dyDescent="0.25">
      <c r="A501" s="5">
        <v>53844</v>
      </c>
      <c r="B501" s="5" t="s">
        <v>542</v>
      </c>
      <c r="C501" s="74">
        <v>40565</v>
      </c>
      <c r="D501" s="3">
        <v>4</v>
      </c>
      <c r="E501" s="139">
        <v>1.1100000000000001</v>
      </c>
      <c r="F501" s="110">
        <v>1.71</v>
      </c>
      <c r="G501" s="118" t="s">
        <v>138</v>
      </c>
    </row>
    <row r="502" spans="1:7" x14ac:dyDescent="0.25">
      <c r="A502" s="5">
        <v>53845</v>
      </c>
      <c r="B502" s="5" t="s">
        <v>293</v>
      </c>
      <c r="C502" s="74">
        <v>40565</v>
      </c>
      <c r="D502" s="3">
        <v>4</v>
      </c>
      <c r="E502" s="139">
        <v>1.1400000000000001</v>
      </c>
      <c r="F502" s="110">
        <v>2.0300000000000002</v>
      </c>
      <c r="G502" s="118" t="s">
        <v>138</v>
      </c>
    </row>
    <row r="503" spans="1:7" x14ac:dyDescent="0.25">
      <c r="A503" s="5">
        <v>53846</v>
      </c>
      <c r="B503" s="5" t="s">
        <v>464</v>
      </c>
      <c r="C503" s="74">
        <v>40565</v>
      </c>
      <c r="D503" s="3">
        <v>4</v>
      </c>
      <c r="E503" s="27">
        <v>14.200000000000001</v>
      </c>
      <c r="F503" s="6">
        <v>105</v>
      </c>
      <c r="G503" s="118" t="s">
        <v>138</v>
      </c>
    </row>
    <row r="504" spans="1:7" ht="13" x14ac:dyDescent="0.3">
      <c r="A504" s="5">
        <v>53847</v>
      </c>
      <c r="B504" s="5" t="s">
        <v>543</v>
      </c>
      <c r="C504" s="74">
        <v>40565</v>
      </c>
      <c r="D504" s="3">
        <v>4</v>
      </c>
      <c r="E504" s="27">
        <v>20.5</v>
      </c>
      <c r="F504" s="111">
        <v>1.23</v>
      </c>
      <c r="G504" s="118" t="s">
        <v>138</v>
      </c>
    </row>
    <row r="505" spans="1:7" x14ac:dyDescent="0.25">
      <c r="A505" s="5">
        <v>53848</v>
      </c>
      <c r="B505" s="5" t="s">
        <v>465</v>
      </c>
      <c r="C505" s="74">
        <v>40565</v>
      </c>
      <c r="D505" s="3">
        <v>4</v>
      </c>
      <c r="E505" s="27">
        <v>21.3</v>
      </c>
      <c r="F505" s="110">
        <v>1.6600000000000001</v>
      </c>
      <c r="G505" s="118" t="s">
        <v>138</v>
      </c>
    </row>
    <row r="506" spans="1:7" x14ac:dyDescent="0.25">
      <c r="A506" s="5">
        <v>53849</v>
      </c>
      <c r="B506" s="5" t="s">
        <v>466</v>
      </c>
      <c r="C506" s="74">
        <v>40565</v>
      </c>
      <c r="D506" s="3">
        <v>4</v>
      </c>
      <c r="E506" s="27">
        <v>32.200000000000003</v>
      </c>
      <c r="F506" s="110">
        <v>81.300000000000011</v>
      </c>
      <c r="G506" s="118" t="s">
        <v>138</v>
      </c>
    </row>
    <row r="507" spans="1:7" ht="13" x14ac:dyDescent="0.3">
      <c r="A507" s="5">
        <v>53850</v>
      </c>
      <c r="B507" s="5" t="s">
        <v>544</v>
      </c>
      <c r="C507" s="74">
        <v>40565</v>
      </c>
      <c r="D507" s="3">
        <v>4</v>
      </c>
      <c r="E507" s="27">
        <v>41</v>
      </c>
      <c r="F507" s="111">
        <v>1.04</v>
      </c>
      <c r="G507" s="118" t="s">
        <v>138</v>
      </c>
    </row>
    <row r="508" spans="1:7" ht="13" x14ac:dyDescent="0.3">
      <c r="A508" s="5">
        <v>53851</v>
      </c>
      <c r="B508" s="5" t="s">
        <v>467</v>
      </c>
      <c r="C508" s="74">
        <v>40565</v>
      </c>
      <c r="D508" s="3">
        <v>4</v>
      </c>
      <c r="E508" s="27">
        <v>42.300000000000004</v>
      </c>
      <c r="F508" s="111">
        <v>1.22</v>
      </c>
      <c r="G508" s="118" t="s">
        <v>138</v>
      </c>
    </row>
    <row r="509" spans="1:7" x14ac:dyDescent="0.25">
      <c r="B509" s="126"/>
      <c r="C509" s="74"/>
      <c r="D509" s="3"/>
      <c r="E509" s="118"/>
      <c r="F509" s="118"/>
      <c r="G509" s="118"/>
    </row>
    <row r="510" spans="1:7" x14ac:dyDescent="0.25">
      <c r="B510" s="126"/>
      <c r="C510" s="74"/>
      <c r="D510" s="3"/>
      <c r="E510" s="118"/>
      <c r="F510" s="118"/>
      <c r="G510" s="118"/>
    </row>
    <row r="511" spans="1:7" x14ac:dyDescent="0.25">
      <c r="B511" s="126"/>
      <c r="C511" s="74"/>
      <c r="D511" s="3"/>
      <c r="E511" s="118"/>
      <c r="F511" s="118"/>
      <c r="G511" s="118"/>
    </row>
    <row r="512" spans="1:7" x14ac:dyDescent="0.25">
      <c r="B512" s="126"/>
      <c r="C512" s="74"/>
      <c r="D512" s="3"/>
      <c r="E512" s="118"/>
      <c r="F512" s="118"/>
      <c r="G512" s="118"/>
    </row>
    <row r="513" spans="1:7" ht="33.75" customHeight="1" x14ac:dyDescent="0.35">
      <c r="A513" s="179" t="s">
        <v>540</v>
      </c>
      <c r="B513" s="179"/>
      <c r="C513" s="179"/>
      <c r="D513" s="179"/>
      <c r="E513" s="179"/>
      <c r="F513" s="179"/>
      <c r="G513" s="179"/>
    </row>
    <row r="514" spans="1:7" ht="25.5" customHeight="1" x14ac:dyDescent="0.25">
      <c r="A514" s="180" t="s">
        <v>550</v>
      </c>
      <c r="B514" s="180"/>
      <c r="C514" s="180"/>
      <c r="D514" s="180"/>
      <c r="E514" s="180"/>
      <c r="F514" s="180"/>
      <c r="G514" s="180"/>
    </row>
    <row r="515" spans="1:7" ht="15.5" x14ac:dyDescent="0.35">
      <c r="A515" s="166"/>
      <c r="B515" s="123"/>
      <c r="C515" s="5"/>
      <c r="G515" s="3"/>
    </row>
    <row r="516" spans="1:7" x14ac:dyDescent="0.25">
      <c r="C516" s="5"/>
      <c r="G516" s="3"/>
    </row>
    <row r="517" spans="1:7" x14ac:dyDescent="0.25">
      <c r="A517" s="5" t="s">
        <v>539</v>
      </c>
      <c r="C517" s="5" t="s">
        <v>116</v>
      </c>
      <c r="D517" s="3" t="s">
        <v>535</v>
      </c>
      <c r="E517" s="10" t="s">
        <v>128</v>
      </c>
      <c r="F517" s="10" t="s">
        <v>99</v>
      </c>
      <c r="G517" s="10" t="s">
        <v>98</v>
      </c>
    </row>
    <row r="518" spans="1:7" x14ac:dyDescent="0.25">
      <c r="A518" s="167" t="s">
        <v>536</v>
      </c>
      <c r="B518" s="167" t="s">
        <v>537</v>
      </c>
      <c r="C518" s="167" t="s">
        <v>51</v>
      </c>
      <c r="D518" s="16" t="s">
        <v>136</v>
      </c>
      <c r="E518" s="16" t="s">
        <v>134</v>
      </c>
      <c r="F518" s="16" t="s">
        <v>134</v>
      </c>
      <c r="G518" s="16" t="s">
        <v>134</v>
      </c>
    </row>
    <row r="519" spans="1:7" x14ac:dyDescent="0.25">
      <c r="C519" s="74"/>
      <c r="D519" s="3"/>
      <c r="E519" s="100"/>
      <c r="F519" s="6"/>
      <c r="G519" s="100"/>
    </row>
    <row r="520" spans="1:7" x14ac:dyDescent="0.25">
      <c r="A520" s="5">
        <v>53852</v>
      </c>
      <c r="B520" s="5" t="s">
        <v>468</v>
      </c>
      <c r="C520" s="74">
        <v>40565</v>
      </c>
      <c r="D520" s="3">
        <v>4</v>
      </c>
      <c r="E520" s="27">
        <v>51.300000000000004</v>
      </c>
      <c r="F520" s="110">
        <v>89.5</v>
      </c>
      <c r="G520" s="118" t="s">
        <v>138</v>
      </c>
    </row>
    <row r="521" spans="1:7" x14ac:dyDescent="0.25">
      <c r="A521" s="5">
        <v>53853</v>
      </c>
      <c r="B521" s="5" t="s">
        <v>469</v>
      </c>
      <c r="C521" s="74">
        <v>40565</v>
      </c>
      <c r="D521" s="3">
        <v>4</v>
      </c>
      <c r="E521" s="27">
        <v>79.7</v>
      </c>
      <c r="F521" s="110">
        <v>57</v>
      </c>
      <c r="G521" s="118" t="s">
        <v>138</v>
      </c>
    </row>
    <row r="522" spans="1:7" x14ac:dyDescent="0.25">
      <c r="A522" s="5">
        <v>53854</v>
      </c>
      <c r="B522" s="5" t="s">
        <v>470</v>
      </c>
      <c r="C522" s="74">
        <v>40565</v>
      </c>
      <c r="D522" s="3">
        <v>4</v>
      </c>
      <c r="E522" s="27">
        <v>85.100000000000009</v>
      </c>
      <c r="F522" s="110">
        <v>32.800000000000004</v>
      </c>
      <c r="G522" s="118" t="s">
        <v>138</v>
      </c>
    </row>
    <row r="523" spans="1:7" x14ac:dyDescent="0.25">
      <c r="A523" s="5">
        <v>53855</v>
      </c>
      <c r="B523" s="5" t="s">
        <v>471</v>
      </c>
      <c r="C523" s="74">
        <v>40565</v>
      </c>
      <c r="D523" s="3">
        <v>4</v>
      </c>
      <c r="E523" s="27">
        <v>49.900000000000006</v>
      </c>
      <c r="F523" s="110">
        <v>84.7</v>
      </c>
      <c r="G523" s="118" t="s">
        <v>138</v>
      </c>
    </row>
    <row r="524" spans="1:7" x14ac:dyDescent="0.25">
      <c r="A524" s="5">
        <v>53856</v>
      </c>
      <c r="B524" s="5" t="s">
        <v>472</v>
      </c>
      <c r="C524" s="74">
        <v>40565</v>
      </c>
      <c r="D524" s="3">
        <v>4</v>
      </c>
      <c r="E524" s="27">
        <v>50.300000000000004</v>
      </c>
      <c r="F524" s="110">
        <v>89.4</v>
      </c>
      <c r="G524" s="118" t="s">
        <v>138</v>
      </c>
    </row>
    <row r="525" spans="1:7" ht="13" x14ac:dyDescent="0.3">
      <c r="A525" s="5">
        <v>53857</v>
      </c>
      <c r="B525" s="5" t="s">
        <v>545</v>
      </c>
      <c r="C525" s="74">
        <v>40565</v>
      </c>
      <c r="D525" s="3">
        <v>4</v>
      </c>
      <c r="E525" s="27">
        <v>88.100000000000009</v>
      </c>
      <c r="F525" s="111">
        <v>0.76</v>
      </c>
      <c r="G525" s="118" t="s">
        <v>138</v>
      </c>
    </row>
    <row r="526" spans="1:7" ht="13" x14ac:dyDescent="0.3">
      <c r="A526" s="5">
        <v>53858</v>
      </c>
      <c r="B526" s="5" t="s">
        <v>546</v>
      </c>
      <c r="C526" s="74">
        <v>40565</v>
      </c>
      <c r="D526" s="3">
        <v>4</v>
      </c>
      <c r="E526" s="27">
        <v>87.7</v>
      </c>
      <c r="F526" s="111">
        <v>0.74</v>
      </c>
      <c r="G526" s="118" t="s">
        <v>138</v>
      </c>
    </row>
    <row r="527" spans="1:7" ht="13" x14ac:dyDescent="0.3">
      <c r="A527" s="5">
        <v>53859</v>
      </c>
      <c r="B527" s="5" t="s">
        <v>473</v>
      </c>
      <c r="C527" s="74">
        <v>40565</v>
      </c>
      <c r="D527" s="3">
        <v>4</v>
      </c>
      <c r="E527" s="27">
        <v>89.4</v>
      </c>
      <c r="F527" s="111">
        <v>1.47</v>
      </c>
      <c r="G527" s="118" t="s">
        <v>138</v>
      </c>
    </row>
    <row r="528" spans="1:7" ht="13" x14ac:dyDescent="0.3">
      <c r="A528" s="5">
        <v>53860</v>
      </c>
      <c r="B528" s="5" t="s">
        <v>474</v>
      </c>
      <c r="C528" s="74">
        <v>40565</v>
      </c>
      <c r="D528" s="3">
        <v>4</v>
      </c>
      <c r="E528" s="27">
        <v>89.7</v>
      </c>
      <c r="F528" s="111">
        <v>0.67</v>
      </c>
      <c r="G528" s="118" t="s">
        <v>138</v>
      </c>
    </row>
    <row r="529" spans="1:7" ht="13" x14ac:dyDescent="0.3">
      <c r="A529" s="5">
        <v>53861</v>
      </c>
      <c r="B529" s="5" t="s">
        <v>475</v>
      </c>
      <c r="C529" s="74">
        <v>40565</v>
      </c>
      <c r="D529" s="3">
        <v>4</v>
      </c>
      <c r="E529" s="27">
        <v>88.600000000000009</v>
      </c>
      <c r="F529" s="111">
        <v>1.55</v>
      </c>
      <c r="G529" s="118" t="s">
        <v>138</v>
      </c>
    </row>
    <row r="530" spans="1:7" ht="13" x14ac:dyDescent="0.3">
      <c r="A530" s="5">
        <v>53862</v>
      </c>
      <c r="B530" s="5" t="s">
        <v>476</v>
      </c>
      <c r="C530" s="74">
        <v>40565</v>
      </c>
      <c r="D530" s="3">
        <v>4</v>
      </c>
      <c r="E530" s="27">
        <v>88.100000000000009</v>
      </c>
      <c r="F530" s="111">
        <v>0.82000000000000006</v>
      </c>
      <c r="G530" s="118" t="s">
        <v>138</v>
      </c>
    </row>
    <row r="531" spans="1:7" x14ac:dyDescent="0.25">
      <c r="A531" s="5">
        <v>53863</v>
      </c>
      <c r="B531" s="5" t="s">
        <v>477</v>
      </c>
      <c r="C531" s="74">
        <v>40565</v>
      </c>
      <c r="D531" s="3">
        <v>4</v>
      </c>
      <c r="E531" s="26">
        <v>118</v>
      </c>
      <c r="F531" s="110">
        <v>59</v>
      </c>
      <c r="G531" s="118" t="s">
        <v>138</v>
      </c>
    </row>
    <row r="532" spans="1:7" ht="13" x14ac:dyDescent="0.3">
      <c r="A532" s="5">
        <v>53864</v>
      </c>
      <c r="B532" s="5" t="s">
        <v>547</v>
      </c>
      <c r="C532" s="74">
        <v>40565</v>
      </c>
      <c r="D532" s="3">
        <v>4</v>
      </c>
      <c r="E532" s="26">
        <v>175</v>
      </c>
      <c r="F532" s="111">
        <v>0.79</v>
      </c>
      <c r="G532" s="118" t="s">
        <v>138</v>
      </c>
    </row>
    <row r="533" spans="1:7" ht="13" x14ac:dyDescent="0.3">
      <c r="A533" s="5">
        <v>53865</v>
      </c>
      <c r="B533" s="5" t="s">
        <v>478</v>
      </c>
      <c r="C533" s="74">
        <v>40565</v>
      </c>
      <c r="D533" s="3">
        <v>4</v>
      </c>
      <c r="E533" s="26">
        <v>176</v>
      </c>
      <c r="F533" s="111">
        <v>0.71</v>
      </c>
      <c r="G533" s="118" t="s">
        <v>138</v>
      </c>
    </row>
    <row r="534" spans="1:7" x14ac:dyDescent="0.25">
      <c r="A534" s="5">
        <v>53866</v>
      </c>
      <c r="B534" s="5" t="s">
        <v>479</v>
      </c>
      <c r="C534" s="74">
        <v>40565</v>
      </c>
      <c r="D534" s="3">
        <v>4</v>
      </c>
      <c r="E534" s="26">
        <v>219</v>
      </c>
      <c r="F534" s="110">
        <v>68.400000000000006</v>
      </c>
      <c r="G534" s="118" t="s">
        <v>138</v>
      </c>
    </row>
    <row r="535" spans="1:7" ht="13" x14ac:dyDescent="0.3">
      <c r="A535" s="5">
        <v>53867</v>
      </c>
      <c r="B535" s="5" t="s">
        <v>548</v>
      </c>
      <c r="C535" s="74">
        <v>40565</v>
      </c>
      <c r="D535" s="3">
        <v>4</v>
      </c>
      <c r="E535" s="26">
        <v>357</v>
      </c>
      <c r="F535" s="111">
        <v>0.72</v>
      </c>
      <c r="G535" s="118" t="s">
        <v>138</v>
      </c>
    </row>
    <row r="536" spans="1:7" ht="13" x14ac:dyDescent="0.3">
      <c r="A536" s="5">
        <v>53868</v>
      </c>
      <c r="B536" s="5" t="s">
        <v>480</v>
      </c>
      <c r="C536" s="74">
        <v>40565</v>
      </c>
      <c r="D536" s="3">
        <v>4</v>
      </c>
      <c r="E536" s="26">
        <v>360</v>
      </c>
      <c r="F536" s="111">
        <v>0.64</v>
      </c>
      <c r="G536" s="118" t="s">
        <v>138</v>
      </c>
    </row>
    <row r="537" spans="1:7" x14ac:dyDescent="0.25">
      <c r="A537" s="167"/>
      <c r="B537" s="167"/>
      <c r="C537" s="152"/>
      <c r="D537" s="16"/>
      <c r="E537" s="162"/>
      <c r="F537" s="162"/>
      <c r="G537" s="162"/>
    </row>
    <row r="538" spans="1:7" x14ac:dyDescent="0.25">
      <c r="C538" s="74"/>
      <c r="D538" s="3"/>
      <c r="E538" s="118"/>
      <c r="F538" s="118"/>
      <c r="G538" s="118"/>
    </row>
    <row r="539" spans="1:7" x14ac:dyDescent="0.25">
      <c r="B539" s="126"/>
      <c r="C539" s="74"/>
      <c r="D539" s="3"/>
      <c r="E539" s="118"/>
      <c r="F539" s="118"/>
      <c r="G539" s="118"/>
    </row>
    <row r="540" spans="1:7" x14ac:dyDescent="0.25">
      <c r="C540" s="74"/>
      <c r="D540" s="3"/>
      <c r="E540" s="118"/>
      <c r="F540" s="118"/>
      <c r="G540" s="118"/>
    </row>
    <row r="541" spans="1:7" x14ac:dyDescent="0.25">
      <c r="C541" s="74"/>
      <c r="D541" s="3"/>
      <c r="E541" s="118"/>
      <c r="F541" s="118"/>
      <c r="G541" s="139"/>
    </row>
    <row r="542" spans="1:7" x14ac:dyDescent="0.25">
      <c r="C542" s="74"/>
      <c r="D542" s="3"/>
      <c r="E542" s="118"/>
      <c r="F542" s="118"/>
      <c r="G542" s="118"/>
    </row>
    <row r="543" spans="1:7" x14ac:dyDescent="0.25">
      <c r="C543" s="74"/>
      <c r="D543" s="3"/>
      <c r="E543" s="118"/>
      <c r="F543" s="118"/>
      <c r="G543" s="118"/>
    </row>
    <row r="544" spans="1:7" x14ac:dyDescent="0.25">
      <c r="C544" s="74"/>
      <c r="D544" s="3"/>
      <c r="E544" s="118"/>
      <c r="F544" s="118"/>
      <c r="G544" s="118"/>
    </row>
    <row r="545" spans="1:7" x14ac:dyDescent="0.25">
      <c r="C545" s="74"/>
      <c r="D545" s="3"/>
      <c r="E545" s="118"/>
      <c r="F545" s="118"/>
      <c r="G545" s="118"/>
    </row>
    <row r="546" spans="1:7" x14ac:dyDescent="0.25">
      <c r="C546" s="74"/>
      <c r="D546" s="3"/>
      <c r="E546" s="118"/>
      <c r="F546" s="118"/>
      <c r="G546" s="118"/>
    </row>
    <row r="547" spans="1:7" x14ac:dyDescent="0.25">
      <c r="C547" s="74"/>
      <c r="D547" s="3"/>
      <c r="E547" s="118"/>
      <c r="F547" s="118"/>
      <c r="G547" s="118"/>
    </row>
    <row r="548" spans="1:7" x14ac:dyDescent="0.25">
      <c r="C548" s="74"/>
      <c r="D548" s="3"/>
      <c r="E548" s="118"/>
      <c r="F548" s="118"/>
      <c r="G548" s="118"/>
    </row>
    <row r="549" spans="1:7" x14ac:dyDescent="0.25">
      <c r="C549" s="74"/>
      <c r="D549" s="3"/>
      <c r="E549" s="118"/>
      <c r="F549" s="118"/>
      <c r="G549" s="118"/>
    </row>
    <row r="550" spans="1:7" s="9" customFormat="1" x14ac:dyDescent="0.25">
      <c r="A550" s="168"/>
      <c r="B550" s="123"/>
      <c r="C550" s="87"/>
      <c r="D550" s="10"/>
      <c r="E550" s="155"/>
      <c r="F550" s="155"/>
      <c r="G550" s="36"/>
    </row>
    <row r="551" spans="1:7" s="9" customFormat="1" ht="15.5" x14ac:dyDescent="0.35">
      <c r="A551" s="170"/>
      <c r="B551" s="168"/>
    </row>
    <row r="552" spans="1:7" s="9" customFormat="1" ht="15.5" x14ac:dyDescent="0.35">
      <c r="A552" s="170"/>
      <c r="B552" s="170"/>
    </row>
    <row r="553" spans="1:7" s="9" customFormat="1" ht="15.5" x14ac:dyDescent="0.35">
      <c r="A553" s="170"/>
      <c r="B553" s="168"/>
    </row>
    <row r="554" spans="1:7" s="9" customFormat="1" ht="15.5" x14ac:dyDescent="0.35">
      <c r="A554" s="170"/>
      <c r="B554" s="170"/>
    </row>
    <row r="555" spans="1:7" s="9" customFormat="1" ht="15.5" x14ac:dyDescent="0.35">
      <c r="A555" s="170"/>
      <c r="B555" s="123"/>
    </row>
    <row r="556" spans="1:7" s="9" customFormat="1" ht="15.5" x14ac:dyDescent="0.35">
      <c r="A556" s="170"/>
      <c r="B556" s="168"/>
    </row>
    <row r="557" spans="1:7" s="9" customFormat="1" x14ac:dyDescent="0.25">
      <c r="A557" s="168"/>
      <c r="B557" s="168"/>
    </row>
    <row r="558" spans="1:7" s="9" customFormat="1" x14ac:dyDescent="0.25">
      <c r="A558" s="168"/>
      <c r="B558" s="83"/>
      <c r="C558" s="10"/>
      <c r="D558" s="10"/>
      <c r="E558" s="10"/>
      <c r="F558" s="10"/>
      <c r="G558" s="10"/>
    </row>
    <row r="559" spans="1:7" s="9" customFormat="1" x14ac:dyDescent="0.25">
      <c r="A559" s="168"/>
      <c r="B559" s="168"/>
      <c r="C559" s="10"/>
      <c r="D559" s="99"/>
      <c r="E559" s="10"/>
      <c r="F559" s="10"/>
      <c r="G559" s="10"/>
    </row>
    <row r="560" spans="1:7" s="9" customFormat="1" x14ac:dyDescent="0.25">
      <c r="A560" s="168"/>
      <c r="B560" s="123"/>
      <c r="C560" s="87"/>
      <c r="D560" s="10"/>
      <c r="E560" s="155"/>
      <c r="F560" s="155"/>
      <c r="G560" s="36"/>
    </row>
    <row r="561" spans="1:7" s="9" customFormat="1" ht="13" x14ac:dyDescent="0.3">
      <c r="A561" s="168"/>
      <c r="B561" s="168"/>
      <c r="C561" s="87"/>
      <c r="D561" s="10"/>
      <c r="E561" s="137"/>
      <c r="F561" s="155"/>
      <c r="G561" s="155"/>
    </row>
    <row r="562" spans="1:7" s="9" customFormat="1" ht="13" x14ac:dyDescent="0.3">
      <c r="A562" s="168"/>
      <c r="B562" s="168"/>
      <c r="C562" s="87"/>
      <c r="D562" s="10"/>
      <c r="E562" s="137"/>
      <c r="F562" s="155"/>
      <c r="G562" s="155"/>
    </row>
    <row r="563" spans="1:7" s="9" customFormat="1" x14ac:dyDescent="0.25">
      <c r="A563" s="168"/>
      <c r="B563" s="168"/>
      <c r="C563" s="87"/>
      <c r="D563" s="10"/>
      <c r="E563" s="72"/>
      <c r="F563" s="155"/>
      <c r="G563" s="155"/>
    </row>
    <row r="564" spans="1:7" s="9" customFormat="1" x14ac:dyDescent="0.25">
      <c r="A564" s="168"/>
      <c r="B564" s="168"/>
      <c r="C564" s="87"/>
      <c r="D564" s="10"/>
      <c r="E564" s="72"/>
      <c r="F564" s="155"/>
      <c r="G564" s="155"/>
    </row>
    <row r="565" spans="1:7" s="9" customFormat="1" x14ac:dyDescent="0.25">
      <c r="A565" s="168"/>
      <c r="B565" s="168"/>
      <c r="C565" s="87"/>
      <c r="D565" s="10"/>
      <c r="E565" s="72"/>
      <c r="F565" s="155"/>
      <c r="G565" s="155"/>
    </row>
    <row r="566" spans="1:7" s="9" customFormat="1" x14ac:dyDescent="0.25">
      <c r="A566" s="168"/>
      <c r="B566" s="168"/>
      <c r="C566" s="87"/>
      <c r="D566" s="10"/>
      <c r="E566" s="72"/>
      <c r="F566" s="155"/>
      <c r="G566" s="155"/>
    </row>
    <row r="567" spans="1:7" s="9" customFormat="1" x14ac:dyDescent="0.25">
      <c r="A567" s="168"/>
      <c r="B567" s="168"/>
      <c r="C567" s="87"/>
      <c r="D567" s="155"/>
      <c r="F567" s="29"/>
    </row>
    <row r="568" spans="1:7" s="9" customFormat="1" x14ac:dyDescent="0.25">
      <c r="A568" s="168"/>
      <c r="B568" s="168"/>
      <c r="C568" s="87"/>
      <c r="D568" s="10"/>
      <c r="F568" s="53"/>
      <c r="G568" s="53"/>
    </row>
    <row r="569" spans="1:7" s="9" customFormat="1" ht="13" x14ac:dyDescent="0.3">
      <c r="A569" s="168"/>
      <c r="B569" s="168"/>
      <c r="C569" s="87"/>
      <c r="D569" s="10"/>
      <c r="E569" s="137"/>
      <c r="F569" s="155"/>
      <c r="G569" s="155"/>
    </row>
    <row r="570" spans="1:7" s="9" customFormat="1" ht="13" x14ac:dyDescent="0.3">
      <c r="A570" s="168"/>
      <c r="B570" s="168"/>
      <c r="C570" s="87"/>
      <c r="D570" s="10"/>
      <c r="E570" s="137"/>
      <c r="F570" s="155"/>
      <c r="G570" s="155"/>
    </row>
    <row r="571" spans="1:7" s="9" customFormat="1" x14ac:dyDescent="0.25">
      <c r="A571" s="168"/>
      <c r="B571" s="168"/>
      <c r="C571" s="87"/>
      <c r="D571" s="10"/>
      <c r="E571" s="71"/>
      <c r="F571" s="155"/>
      <c r="G571" s="155"/>
    </row>
    <row r="572" spans="1:7" s="9" customFormat="1" x14ac:dyDescent="0.25">
      <c r="A572" s="168"/>
      <c r="B572" s="168"/>
      <c r="C572" s="87"/>
      <c r="D572" s="10"/>
      <c r="E572" s="72"/>
      <c r="F572" s="155"/>
      <c r="G572" s="155"/>
    </row>
    <row r="573" spans="1:7" s="9" customFormat="1" x14ac:dyDescent="0.25">
      <c r="A573" s="168"/>
      <c r="B573" s="168"/>
      <c r="C573" s="87"/>
      <c r="D573" s="10"/>
      <c r="E573" s="72"/>
      <c r="F573" s="155"/>
      <c r="G573" s="155"/>
    </row>
    <row r="574" spans="1:7" s="9" customFormat="1" x14ac:dyDescent="0.25">
      <c r="A574" s="168"/>
      <c r="B574" s="168"/>
      <c r="C574" s="87"/>
      <c r="D574" s="10"/>
      <c r="E574" s="72"/>
      <c r="F574" s="155"/>
      <c r="G574" s="155"/>
    </row>
    <row r="575" spans="1:7" s="9" customFormat="1" x14ac:dyDescent="0.25">
      <c r="A575" s="168"/>
      <c r="B575" s="168"/>
      <c r="C575" s="87"/>
      <c r="D575" s="10"/>
      <c r="E575" s="72"/>
      <c r="F575" s="155"/>
      <c r="G575" s="155"/>
    </row>
    <row r="576" spans="1:7" s="9" customFormat="1" x14ac:dyDescent="0.25">
      <c r="A576" s="168"/>
      <c r="B576" s="168"/>
      <c r="C576" s="87"/>
      <c r="D576" s="10"/>
      <c r="E576" s="72"/>
      <c r="F576" s="155"/>
      <c r="G576" s="155"/>
    </row>
    <row r="577" spans="1:7" s="9" customFormat="1" x14ac:dyDescent="0.25">
      <c r="A577" s="168"/>
      <c r="B577" s="168"/>
      <c r="C577" s="87"/>
      <c r="D577" s="10"/>
      <c r="E577" s="72"/>
      <c r="F577" s="155"/>
      <c r="G577" s="155"/>
    </row>
    <row r="578" spans="1:7" s="9" customFormat="1" ht="13" x14ac:dyDescent="0.3">
      <c r="A578" s="168"/>
      <c r="B578" s="168"/>
      <c r="C578" s="87"/>
      <c r="D578" s="10"/>
      <c r="E578" s="155"/>
      <c r="F578" s="115"/>
      <c r="G578" s="155"/>
    </row>
    <row r="579" spans="1:7" s="9" customFormat="1" ht="13" x14ac:dyDescent="0.3">
      <c r="A579" s="168"/>
      <c r="B579" s="168"/>
      <c r="C579" s="87"/>
      <c r="D579" s="10"/>
      <c r="E579" s="155"/>
      <c r="F579" s="115"/>
      <c r="G579" s="155"/>
    </row>
    <row r="580" spans="1:7" s="9" customFormat="1" x14ac:dyDescent="0.25">
      <c r="A580" s="168"/>
      <c r="B580" s="168"/>
      <c r="C580" s="87"/>
      <c r="D580" s="10"/>
      <c r="E580" s="155"/>
      <c r="F580" s="29"/>
      <c r="G580" s="155"/>
    </row>
    <row r="581" spans="1:7" s="9" customFormat="1" x14ac:dyDescent="0.25">
      <c r="A581" s="168"/>
      <c r="B581" s="168"/>
      <c r="C581" s="87"/>
      <c r="D581" s="10"/>
      <c r="E581" s="155"/>
      <c r="F581" s="29"/>
      <c r="G581" s="155"/>
    </row>
    <row r="582" spans="1:7" s="9" customFormat="1" x14ac:dyDescent="0.25">
      <c r="A582" s="168"/>
      <c r="B582" s="168"/>
      <c r="C582" s="87"/>
      <c r="D582" s="10"/>
      <c r="E582" s="155"/>
      <c r="F582" s="29"/>
      <c r="G582" s="155"/>
    </row>
    <row r="583" spans="1:7" s="9" customFormat="1" x14ac:dyDescent="0.25">
      <c r="A583" s="168"/>
      <c r="B583" s="168"/>
      <c r="C583" s="87"/>
      <c r="D583" s="10"/>
      <c r="E583" s="155"/>
      <c r="F583" s="29"/>
      <c r="G583" s="155"/>
    </row>
    <row r="584" spans="1:7" s="9" customFormat="1" x14ac:dyDescent="0.25">
      <c r="A584" s="168"/>
      <c r="B584" s="168"/>
      <c r="C584" s="87"/>
      <c r="D584" s="10"/>
      <c r="E584" s="155"/>
      <c r="F584" s="29"/>
      <c r="G584" s="155"/>
    </row>
    <row r="585" spans="1:7" s="9" customFormat="1" x14ac:dyDescent="0.25">
      <c r="A585" s="168"/>
      <c r="B585" s="168"/>
      <c r="C585" s="87"/>
      <c r="D585" s="10"/>
      <c r="E585" s="155"/>
      <c r="F585" s="29"/>
      <c r="G585" s="155"/>
    </row>
    <row r="586" spans="1:7" s="9" customFormat="1" x14ac:dyDescent="0.25">
      <c r="A586" s="168"/>
      <c r="B586" s="168"/>
      <c r="C586" s="87"/>
      <c r="D586" s="10"/>
      <c r="E586" s="155"/>
      <c r="F586" s="29"/>
      <c r="G586" s="155"/>
    </row>
    <row r="587" spans="1:7" s="9" customFormat="1" x14ac:dyDescent="0.25">
      <c r="A587" s="168"/>
      <c r="B587" s="168"/>
      <c r="C587" s="87"/>
      <c r="D587" s="10"/>
      <c r="E587" s="155"/>
      <c r="F587" s="29"/>
      <c r="G587" s="155"/>
    </row>
    <row r="588" spans="1:7" s="9" customFormat="1" x14ac:dyDescent="0.25">
      <c r="A588" s="168"/>
      <c r="B588" s="168"/>
      <c r="C588" s="87"/>
      <c r="D588" s="10"/>
      <c r="E588" s="155"/>
      <c r="F588" s="155"/>
      <c r="G588" s="53"/>
    </row>
    <row r="589" spans="1:7" s="9" customFormat="1" x14ac:dyDescent="0.25">
      <c r="A589" s="168"/>
      <c r="B589" s="168"/>
      <c r="C589" s="87"/>
      <c r="D589" s="10"/>
      <c r="E589" s="155"/>
      <c r="F589" s="155"/>
      <c r="G589" s="53"/>
    </row>
    <row r="590" spans="1:7" s="9" customFormat="1" x14ac:dyDescent="0.25">
      <c r="A590" s="168"/>
      <c r="B590" s="168"/>
      <c r="C590" s="87"/>
      <c r="D590" s="10"/>
      <c r="E590" s="155"/>
      <c r="F590" s="155"/>
      <c r="G590" s="156"/>
    </row>
    <row r="591" spans="1:7" s="9" customFormat="1" x14ac:dyDescent="0.25">
      <c r="A591" s="168"/>
      <c r="B591" s="168"/>
      <c r="C591" s="87"/>
      <c r="D591" s="10"/>
      <c r="E591" s="155"/>
      <c r="F591" s="155"/>
      <c r="G591" s="72"/>
    </row>
    <row r="592" spans="1:7" s="9" customFormat="1" x14ac:dyDescent="0.25">
      <c r="A592" s="168"/>
      <c r="B592" s="168"/>
      <c r="C592" s="87"/>
      <c r="D592" s="10"/>
      <c r="E592" s="155"/>
      <c r="F592" s="155"/>
      <c r="G592" s="72"/>
    </row>
    <row r="593" spans="1:7" s="9" customFormat="1" x14ac:dyDescent="0.25">
      <c r="A593" s="168"/>
      <c r="B593" s="168"/>
      <c r="C593" s="87"/>
      <c r="D593" s="10"/>
      <c r="E593" s="155"/>
      <c r="F593" s="155"/>
      <c r="G593" s="72"/>
    </row>
    <row r="594" spans="1:7" s="9" customFormat="1" x14ac:dyDescent="0.25">
      <c r="A594" s="168"/>
      <c r="B594" s="168"/>
      <c r="C594" s="87"/>
      <c r="D594" s="10"/>
      <c r="E594" s="155"/>
      <c r="F594" s="155"/>
      <c r="G594" s="72"/>
    </row>
    <row r="595" spans="1:7" s="9" customFormat="1" x14ac:dyDescent="0.25">
      <c r="A595" s="168"/>
      <c r="B595" s="168"/>
      <c r="C595" s="87"/>
      <c r="D595" s="10"/>
      <c r="E595" s="155"/>
      <c r="F595" s="155"/>
      <c r="G595" s="72"/>
    </row>
    <row r="596" spans="1:7" s="9" customFormat="1" x14ac:dyDescent="0.25">
      <c r="A596" s="168"/>
      <c r="B596" s="168"/>
      <c r="C596" s="87"/>
      <c r="D596" s="10"/>
      <c r="E596" s="155"/>
      <c r="F596" s="155"/>
      <c r="G596" s="36"/>
    </row>
    <row r="597" spans="1:7" s="9" customFormat="1" x14ac:dyDescent="0.25">
      <c r="A597" s="168"/>
      <c r="B597" s="168"/>
      <c r="C597" s="87"/>
      <c r="D597" s="155"/>
      <c r="F597" s="29"/>
    </row>
    <row r="598" spans="1:7" s="9" customFormat="1" x14ac:dyDescent="0.25">
      <c r="A598" s="168"/>
      <c r="B598" s="168"/>
      <c r="C598" s="87"/>
      <c r="D598" s="155"/>
      <c r="F598" s="29"/>
    </row>
    <row r="599" spans="1:7" s="9" customFormat="1" x14ac:dyDescent="0.25">
      <c r="A599" s="168"/>
      <c r="B599" s="168"/>
      <c r="C599" s="87"/>
      <c r="D599" s="155"/>
      <c r="F599" s="29"/>
    </row>
    <row r="600" spans="1:7" s="9" customFormat="1" x14ac:dyDescent="0.25">
      <c r="A600" s="168"/>
      <c r="B600" s="168"/>
      <c r="C600" s="87"/>
      <c r="D600" s="155"/>
      <c r="F600" s="29"/>
    </row>
    <row r="601" spans="1:7" s="9" customFormat="1" x14ac:dyDescent="0.25">
      <c r="A601" s="168"/>
      <c r="B601" s="168"/>
      <c r="C601" s="87"/>
      <c r="D601" s="155"/>
      <c r="F601" s="29"/>
    </row>
    <row r="602" spans="1:7" s="9" customFormat="1" x14ac:dyDescent="0.25">
      <c r="A602" s="168"/>
      <c r="B602" s="168"/>
      <c r="C602" s="87"/>
      <c r="D602" s="155"/>
      <c r="F602" s="29"/>
    </row>
    <row r="603" spans="1:7" s="9" customFormat="1" x14ac:dyDescent="0.25">
      <c r="A603" s="168"/>
      <c r="B603" s="168"/>
      <c r="C603" s="87"/>
      <c r="D603" s="155"/>
      <c r="F603" s="29"/>
    </row>
    <row r="604" spans="1:7" s="9" customFormat="1" ht="15.5" x14ac:dyDescent="0.35">
      <c r="A604" s="170"/>
      <c r="B604" s="168"/>
    </row>
    <row r="605" spans="1:7" s="9" customFormat="1" ht="15.5" x14ac:dyDescent="0.35">
      <c r="A605" s="170"/>
      <c r="B605" s="170"/>
    </row>
    <row r="606" spans="1:7" s="9" customFormat="1" ht="15.5" x14ac:dyDescent="0.35">
      <c r="A606" s="170"/>
      <c r="B606" s="170"/>
    </row>
    <row r="607" spans="1:7" s="9" customFormat="1" ht="15.5" x14ac:dyDescent="0.35">
      <c r="A607" s="170"/>
      <c r="B607" s="123"/>
    </row>
    <row r="608" spans="1:7" s="9" customFormat="1" ht="15.5" x14ac:dyDescent="0.35">
      <c r="A608" s="170"/>
      <c r="B608" s="168"/>
    </row>
    <row r="609" spans="1:7" s="9" customFormat="1" x14ac:dyDescent="0.25">
      <c r="A609" s="168"/>
      <c r="B609" s="83"/>
      <c r="C609" s="10"/>
      <c r="D609" s="10"/>
      <c r="E609" s="10"/>
      <c r="F609" s="10"/>
      <c r="G609" s="10"/>
    </row>
    <row r="610" spans="1:7" s="9" customFormat="1" x14ac:dyDescent="0.25">
      <c r="A610" s="168"/>
      <c r="B610" s="168"/>
      <c r="C610" s="10"/>
      <c r="D610" s="99"/>
      <c r="E610" s="10"/>
      <c r="F610" s="10"/>
      <c r="G610" s="10"/>
    </row>
    <row r="611" spans="1:7" s="9" customFormat="1" x14ac:dyDescent="0.25">
      <c r="A611" s="168"/>
      <c r="B611" s="168"/>
      <c r="C611" s="87"/>
      <c r="D611" s="155"/>
      <c r="F611" s="29"/>
    </row>
    <row r="612" spans="1:7" s="9" customFormat="1" ht="13" x14ac:dyDescent="0.3">
      <c r="A612" s="168"/>
      <c r="B612" s="168"/>
      <c r="C612" s="87"/>
      <c r="D612" s="10"/>
      <c r="F612" s="115"/>
      <c r="G612" s="53"/>
    </row>
    <row r="613" spans="1:7" s="9" customFormat="1" ht="13" x14ac:dyDescent="0.3">
      <c r="A613" s="168"/>
      <c r="B613" s="168"/>
      <c r="C613" s="87"/>
      <c r="D613" s="10"/>
      <c r="E613" s="137"/>
      <c r="F613" s="155"/>
      <c r="G613" s="155"/>
    </row>
    <row r="614" spans="1:7" s="9" customFormat="1" x14ac:dyDescent="0.25">
      <c r="A614" s="168"/>
      <c r="B614" s="168"/>
      <c r="C614" s="87"/>
      <c r="D614" s="10"/>
      <c r="E614" s="71"/>
      <c r="F614" s="155"/>
      <c r="G614" s="155"/>
    </row>
    <row r="615" spans="1:7" s="9" customFormat="1" x14ac:dyDescent="0.25">
      <c r="A615" s="168"/>
      <c r="B615" s="168"/>
      <c r="C615" s="87"/>
      <c r="D615" s="10"/>
      <c r="E615" s="72"/>
      <c r="F615" s="155"/>
      <c r="G615" s="155"/>
    </row>
    <row r="616" spans="1:7" s="9" customFormat="1" x14ac:dyDescent="0.25">
      <c r="A616" s="168"/>
      <c r="B616" s="168"/>
      <c r="C616" s="87"/>
      <c r="D616" s="10"/>
      <c r="E616" s="72"/>
      <c r="F616" s="155"/>
      <c r="G616" s="155"/>
    </row>
    <row r="617" spans="1:7" s="9" customFormat="1" x14ac:dyDescent="0.25">
      <c r="A617" s="168"/>
      <c r="B617" s="168"/>
      <c r="C617" s="87"/>
      <c r="D617" s="10"/>
      <c r="E617" s="72"/>
      <c r="F617" s="155"/>
      <c r="G617" s="155"/>
    </row>
    <row r="618" spans="1:7" s="9" customFormat="1" x14ac:dyDescent="0.25">
      <c r="A618" s="168"/>
      <c r="B618" s="168"/>
      <c r="C618" s="87"/>
      <c r="D618" s="10"/>
      <c r="E618" s="72"/>
      <c r="F618" s="155"/>
      <c r="G618" s="155"/>
    </row>
    <row r="619" spans="1:7" s="9" customFormat="1" x14ac:dyDescent="0.25">
      <c r="A619" s="168"/>
      <c r="B619" s="168"/>
      <c r="C619" s="87"/>
      <c r="D619" s="10"/>
      <c r="E619" s="72"/>
      <c r="F619" s="155"/>
      <c r="G619" s="155"/>
    </row>
    <row r="620" spans="1:7" s="9" customFormat="1" x14ac:dyDescent="0.25">
      <c r="A620" s="168"/>
      <c r="B620" s="168"/>
      <c r="C620" s="87"/>
      <c r="D620" s="10"/>
      <c r="E620" s="36"/>
      <c r="F620" s="155"/>
      <c r="G620" s="155"/>
    </row>
    <row r="621" spans="1:7" s="9" customFormat="1" x14ac:dyDescent="0.25">
      <c r="A621" s="168"/>
      <c r="B621" s="168"/>
      <c r="C621" s="87"/>
      <c r="D621" s="10"/>
      <c r="E621" s="36"/>
      <c r="F621" s="155"/>
      <c r="G621" s="155"/>
    </row>
    <row r="622" spans="1:7" s="9" customFormat="1" x14ac:dyDescent="0.25">
      <c r="A622" s="168"/>
      <c r="B622" s="168"/>
      <c r="C622" s="87"/>
      <c r="D622" s="10"/>
      <c r="E622" s="155"/>
      <c r="F622" s="88"/>
      <c r="G622" s="155"/>
    </row>
    <row r="623" spans="1:7" s="9" customFormat="1" x14ac:dyDescent="0.25">
      <c r="A623" s="168"/>
      <c r="B623" s="168"/>
      <c r="C623" s="87"/>
      <c r="D623" s="10"/>
      <c r="E623" s="155"/>
      <c r="F623" s="88"/>
      <c r="G623" s="155"/>
    </row>
    <row r="624" spans="1:7" s="9" customFormat="1" x14ac:dyDescent="0.25">
      <c r="A624" s="168"/>
      <c r="B624" s="168"/>
      <c r="C624" s="87"/>
      <c r="D624" s="10"/>
      <c r="E624" s="155"/>
      <c r="F624" s="29"/>
      <c r="G624" s="155"/>
    </row>
    <row r="625" spans="1:7" s="9" customFormat="1" x14ac:dyDescent="0.25">
      <c r="A625" s="168"/>
      <c r="B625" s="168"/>
      <c r="C625" s="87"/>
      <c r="D625" s="10"/>
      <c r="E625" s="155"/>
      <c r="F625" s="29"/>
      <c r="G625" s="155"/>
    </row>
    <row r="626" spans="1:7" s="9" customFormat="1" x14ac:dyDescent="0.25">
      <c r="A626" s="168"/>
      <c r="B626" s="168"/>
      <c r="C626" s="87"/>
      <c r="D626" s="10"/>
      <c r="E626" s="155"/>
      <c r="F626" s="29"/>
      <c r="G626" s="155"/>
    </row>
    <row r="627" spans="1:7" s="9" customFormat="1" x14ac:dyDescent="0.25">
      <c r="A627" s="168"/>
      <c r="B627" s="168"/>
      <c r="C627" s="87"/>
      <c r="D627" s="10"/>
      <c r="E627" s="155"/>
      <c r="F627" s="29"/>
      <c r="G627" s="155"/>
    </row>
    <row r="628" spans="1:7" s="9" customFormat="1" x14ac:dyDescent="0.25">
      <c r="A628" s="168"/>
      <c r="B628" s="168"/>
      <c r="C628" s="87"/>
      <c r="D628" s="10"/>
      <c r="E628" s="155"/>
      <c r="F628" s="29"/>
      <c r="G628" s="155"/>
    </row>
    <row r="629" spans="1:7" s="9" customFormat="1" x14ac:dyDescent="0.25">
      <c r="A629" s="168"/>
      <c r="B629" s="168"/>
      <c r="C629" s="87"/>
      <c r="D629" s="10"/>
      <c r="E629" s="155"/>
      <c r="F629" s="29"/>
      <c r="G629" s="155"/>
    </row>
    <row r="630" spans="1:7" s="9" customFormat="1" x14ac:dyDescent="0.25">
      <c r="A630" s="168"/>
      <c r="B630" s="168"/>
      <c r="C630" s="87"/>
      <c r="D630" s="10"/>
      <c r="E630" s="155"/>
      <c r="F630" s="29"/>
      <c r="G630" s="155"/>
    </row>
    <row r="631" spans="1:7" s="9" customFormat="1" x14ac:dyDescent="0.25">
      <c r="A631" s="168"/>
      <c r="B631" s="168"/>
      <c r="C631" s="87"/>
      <c r="D631" s="10"/>
      <c r="E631" s="155"/>
      <c r="F631" s="155"/>
      <c r="G631" s="53"/>
    </row>
    <row r="632" spans="1:7" s="9" customFormat="1" ht="13" x14ac:dyDescent="0.3">
      <c r="A632" s="168"/>
      <c r="B632" s="168"/>
      <c r="C632" s="87"/>
      <c r="D632" s="10"/>
      <c r="E632" s="155"/>
      <c r="F632" s="155"/>
      <c r="G632" s="157"/>
    </row>
    <row r="633" spans="1:7" s="9" customFormat="1" x14ac:dyDescent="0.25">
      <c r="A633" s="168"/>
      <c r="B633" s="168"/>
      <c r="C633" s="87"/>
      <c r="D633" s="10"/>
      <c r="E633" s="155"/>
      <c r="F633" s="155"/>
      <c r="G633" s="72"/>
    </row>
    <row r="634" spans="1:7" s="9" customFormat="1" x14ac:dyDescent="0.25">
      <c r="A634" s="168"/>
      <c r="B634" s="168"/>
      <c r="C634" s="87"/>
      <c r="D634" s="10"/>
      <c r="E634" s="155"/>
      <c r="F634" s="155"/>
      <c r="G634" s="72"/>
    </row>
    <row r="635" spans="1:7" s="9" customFormat="1" x14ac:dyDescent="0.25">
      <c r="A635" s="168"/>
      <c r="B635" s="168"/>
      <c r="C635" s="87"/>
      <c r="D635" s="10"/>
      <c r="E635" s="155"/>
      <c r="F635" s="155"/>
      <c r="G635" s="72"/>
    </row>
    <row r="636" spans="1:7" s="9" customFormat="1" x14ac:dyDescent="0.25">
      <c r="A636" s="168"/>
      <c r="B636" s="168"/>
      <c r="C636" s="87"/>
      <c r="D636" s="10"/>
      <c r="E636" s="155"/>
      <c r="F636" s="155"/>
      <c r="G636" s="72"/>
    </row>
    <row r="637" spans="1:7" s="9" customFormat="1" x14ac:dyDescent="0.25">
      <c r="A637" s="168"/>
      <c r="B637" s="168"/>
      <c r="C637" s="87"/>
      <c r="D637" s="10"/>
      <c r="E637" s="155"/>
      <c r="F637" s="155"/>
      <c r="G637" s="72"/>
    </row>
    <row r="638" spans="1:7" s="9" customFormat="1" x14ac:dyDescent="0.25">
      <c r="A638" s="168"/>
      <c r="B638" s="168"/>
      <c r="C638" s="87"/>
      <c r="D638" s="10"/>
      <c r="E638" s="155"/>
      <c r="F638" s="155"/>
      <c r="G638" s="36"/>
    </row>
    <row r="639" spans="1:7" s="9" customFormat="1" x14ac:dyDescent="0.25">
      <c r="A639" s="168"/>
      <c r="B639" s="168"/>
      <c r="C639" s="87"/>
      <c r="D639" s="10"/>
      <c r="E639" s="155"/>
      <c r="F639" s="155"/>
      <c r="G639" s="36"/>
    </row>
    <row r="640" spans="1:7" s="9" customFormat="1" x14ac:dyDescent="0.25">
      <c r="A640" s="168"/>
      <c r="B640" s="168"/>
      <c r="C640" s="87"/>
      <c r="D640" s="10"/>
      <c r="E640" s="155"/>
      <c r="F640" s="155"/>
      <c r="G640" s="36"/>
    </row>
    <row r="641" spans="1:7" s="9" customFormat="1" x14ac:dyDescent="0.25">
      <c r="A641" s="168"/>
      <c r="B641" s="168"/>
      <c r="C641" s="87"/>
      <c r="D641" s="155"/>
      <c r="E641" s="53"/>
      <c r="F641" s="158"/>
      <c r="G641" s="158"/>
    </row>
    <row r="642" spans="1:7" s="9" customFormat="1" ht="13" x14ac:dyDescent="0.3">
      <c r="A642" s="168"/>
      <c r="B642" s="168"/>
      <c r="C642" s="87"/>
      <c r="D642" s="155"/>
      <c r="E642" s="137"/>
      <c r="F642" s="155"/>
      <c r="G642" s="155"/>
    </row>
    <row r="643" spans="1:7" s="9" customFormat="1" x14ac:dyDescent="0.25">
      <c r="A643" s="168"/>
      <c r="B643" s="168"/>
      <c r="C643" s="87"/>
      <c r="D643" s="155"/>
      <c r="E643" s="71"/>
      <c r="F643" s="155"/>
      <c r="G643" s="155"/>
    </row>
    <row r="644" spans="1:7" s="9" customFormat="1" x14ac:dyDescent="0.25">
      <c r="A644" s="168"/>
      <c r="B644" s="168"/>
      <c r="C644" s="87"/>
      <c r="D644" s="155"/>
      <c r="E644" s="71"/>
      <c r="F644" s="155"/>
      <c r="G644" s="155"/>
    </row>
    <row r="645" spans="1:7" s="9" customFormat="1" x14ac:dyDescent="0.25">
      <c r="A645" s="168"/>
      <c r="B645" s="168"/>
      <c r="C645" s="87"/>
      <c r="D645" s="155"/>
      <c r="E645" s="71"/>
      <c r="F645" s="155"/>
      <c r="G645" s="155"/>
    </row>
    <row r="646" spans="1:7" s="9" customFormat="1" x14ac:dyDescent="0.25">
      <c r="A646" s="168"/>
      <c r="B646" s="168"/>
      <c r="C646" s="87"/>
      <c r="D646" s="155"/>
      <c r="E646" s="71"/>
      <c r="F646" s="155"/>
      <c r="G646" s="155"/>
    </row>
    <row r="647" spans="1:7" s="9" customFormat="1" x14ac:dyDescent="0.25">
      <c r="A647" s="168"/>
      <c r="B647" s="168"/>
      <c r="C647" s="87"/>
      <c r="D647" s="155"/>
      <c r="E647" s="72"/>
      <c r="F647" s="155"/>
      <c r="G647" s="155"/>
    </row>
    <row r="648" spans="1:7" s="9" customFormat="1" x14ac:dyDescent="0.25">
      <c r="A648" s="168"/>
      <c r="B648" s="168"/>
      <c r="C648" s="87"/>
      <c r="D648" s="155"/>
      <c r="E648" s="72"/>
      <c r="F648" s="155"/>
      <c r="G648" s="155"/>
    </row>
    <row r="649" spans="1:7" s="9" customFormat="1" x14ac:dyDescent="0.25">
      <c r="A649" s="168"/>
      <c r="B649" s="168"/>
      <c r="C649" s="87"/>
      <c r="D649" s="155"/>
      <c r="E649" s="72"/>
      <c r="F649" s="155"/>
      <c r="G649" s="155"/>
    </row>
    <row r="650" spans="1:7" s="9" customFormat="1" ht="13" x14ac:dyDescent="0.3">
      <c r="A650" s="168"/>
      <c r="B650" s="168"/>
      <c r="C650" s="87"/>
      <c r="D650" s="155"/>
      <c r="E650" s="155"/>
      <c r="F650" s="115"/>
      <c r="G650" s="155"/>
    </row>
    <row r="651" spans="1:7" s="9" customFormat="1" x14ac:dyDescent="0.25">
      <c r="A651" s="168"/>
      <c r="B651" s="168"/>
      <c r="C651" s="87"/>
      <c r="D651" s="155"/>
      <c r="E651" s="155"/>
      <c r="F651" s="88"/>
      <c r="G651" s="155"/>
    </row>
    <row r="652" spans="1:7" s="9" customFormat="1" x14ac:dyDescent="0.25">
      <c r="A652" s="168"/>
      <c r="B652" s="168"/>
      <c r="C652" s="87"/>
      <c r="D652" s="155"/>
      <c r="E652" s="155"/>
      <c r="F652" s="29"/>
      <c r="G652" s="155"/>
    </row>
    <row r="653" spans="1:7" s="9" customFormat="1" x14ac:dyDescent="0.25">
      <c r="A653" s="168"/>
      <c r="B653" s="168"/>
      <c r="C653" s="87"/>
      <c r="D653" s="155"/>
      <c r="E653" s="155"/>
      <c r="F653" s="29"/>
      <c r="G653" s="155"/>
    </row>
    <row r="654" spans="1:7" s="9" customFormat="1" x14ac:dyDescent="0.25">
      <c r="A654" s="168"/>
      <c r="B654" s="168"/>
      <c r="C654" s="87"/>
      <c r="D654" s="155"/>
      <c r="E654" s="155"/>
      <c r="F654" s="29"/>
      <c r="G654" s="155"/>
    </row>
    <row r="655" spans="1:7" s="9" customFormat="1" x14ac:dyDescent="0.25">
      <c r="A655" s="168"/>
      <c r="B655" s="168"/>
      <c r="C655" s="87"/>
      <c r="D655" s="155"/>
      <c r="E655" s="155"/>
      <c r="F655" s="29"/>
      <c r="G655" s="155"/>
    </row>
    <row r="656" spans="1:7" s="9" customFormat="1" x14ac:dyDescent="0.25">
      <c r="A656" s="168"/>
      <c r="B656" s="168"/>
      <c r="C656" s="87"/>
      <c r="D656" s="155"/>
      <c r="E656" s="155"/>
      <c r="F656" s="29"/>
      <c r="G656" s="155"/>
    </row>
    <row r="657" spans="1:7" s="9" customFormat="1" x14ac:dyDescent="0.25">
      <c r="A657" s="168"/>
      <c r="B657" s="168"/>
      <c r="C657" s="87"/>
      <c r="D657" s="155"/>
      <c r="E657" s="72"/>
      <c r="F657" s="155"/>
      <c r="G657" s="155"/>
    </row>
    <row r="658" spans="1:7" s="9" customFormat="1" ht="15.5" x14ac:dyDescent="0.35">
      <c r="A658" s="170"/>
      <c r="B658" s="168"/>
    </row>
    <row r="659" spans="1:7" s="9" customFormat="1" ht="15.5" x14ac:dyDescent="0.35">
      <c r="A659" s="170"/>
      <c r="B659" s="170"/>
    </row>
    <row r="660" spans="1:7" s="9" customFormat="1" ht="15.5" x14ac:dyDescent="0.35">
      <c r="A660" s="170"/>
      <c r="B660" s="168"/>
    </row>
    <row r="661" spans="1:7" s="9" customFormat="1" ht="15.5" x14ac:dyDescent="0.35">
      <c r="A661" s="170"/>
      <c r="B661" s="170"/>
    </row>
    <row r="662" spans="1:7" s="9" customFormat="1" ht="15.5" x14ac:dyDescent="0.35">
      <c r="A662" s="170"/>
      <c r="B662" s="123"/>
    </row>
    <row r="663" spans="1:7" s="9" customFormat="1" ht="15.5" x14ac:dyDescent="0.35">
      <c r="A663" s="170"/>
      <c r="B663" s="168"/>
    </row>
    <row r="664" spans="1:7" s="9" customFormat="1" x14ac:dyDescent="0.25">
      <c r="A664" s="168"/>
      <c r="B664" s="168"/>
    </row>
    <row r="665" spans="1:7" s="9" customFormat="1" x14ac:dyDescent="0.25">
      <c r="A665" s="168"/>
      <c r="B665" s="83"/>
      <c r="C665" s="10"/>
      <c r="D665" s="10"/>
      <c r="E665" s="10"/>
      <c r="F665" s="10"/>
      <c r="G665" s="10"/>
    </row>
    <row r="666" spans="1:7" s="9" customFormat="1" x14ac:dyDescent="0.25">
      <c r="A666" s="168"/>
      <c r="B666" s="168"/>
      <c r="C666" s="10"/>
      <c r="D666" s="99"/>
      <c r="E666" s="10"/>
      <c r="F666" s="10"/>
      <c r="G666" s="10"/>
    </row>
    <row r="667" spans="1:7" s="9" customFormat="1" x14ac:dyDescent="0.25">
      <c r="A667" s="168"/>
      <c r="B667" s="168"/>
      <c r="C667" s="87"/>
      <c r="D667" s="155"/>
      <c r="E667" s="72"/>
      <c r="F667" s="155"/>
      <c r="G667" s="155"/>
    </row>
    <row r="668" spans="1:7" s="9" customFormat="1" x14ac:dyDescent="0.25">
      <c r="A668" s="168"/>
      <c r="B668" s="168"/>
      <c r="C668" s="87"/>
      <c r="D668" s="155"/>
      <c r="E668" s="155"/>
      <c r="F668" s="155"/>
      <c r="G668" s="158"/>
    </row>
    <row r="669" spans="1:7" s="9" customFormat="1" x14ac:dyDescent="0.25">
      <c r="A669" s="168"/>
      <c r="B669" s="168"/>
      <c r="C669" s="87"/>
      <c r="D669" s="155"/>
      <c r="E669" s="155"/>
      <c r="F669" s="155"/>
      <c r="G669" s="156"/>
    </row>
    <row r="670" spans="1:7" s="9" customFormat="1" x14ac:dyDescent="0.25">
      <c r="A670" s="168"/>
      <c r="B670" s="168"/>
      <c r="C670" s="87"/>
      <c r="D670" s="155"/>
      <c r="E670" s="155"/>
      <c r="F670" s="155"/>
      <c r="G670" s="72"/>
    </row>
    <row r="671" spans="1:7" s="9" customFormat="1" x14ac:dyDescent="0.25">
      <c r="A671" s="168"/>
      <c r="B671" s="168"/>
      <c r="C671" s="87"/>
      <c r="D671" s="155"/>
      <c r="E671" s="155"/>
      <c r="F671" s="155"/>
      <c r="G671" s="72"/>
    </row>
    <row r="672" spans="1:7" s="9" customFormat="1" x14ac:dyDescent="0.25">
      <c r="A672" s="168"/>
      <c r="B672" s="168"/>
      <c r="C672" s="87"/>
      <c r="D672" s="155"/>
      <c r="E672" s="155"/>
      <c r="F672" s="155"/>
      <c r="G672" s="72"/>
    </row>
    <row r="673" spans="1:7" s="9" customFormat="1" x14ac:dyDescent="0.25">
      <c r="A673" s="168"/>
      <c r="B673" s="168"/>
      <c r="C673" s="87"/>
      <c r="D673" s="155"/>
      <c r="E673" s="155"/>
      <c r="F673" s="155"/>
      <c r="G673" s="36"/>
    </row>
    <row r="674" spans="1:7" s="9" customFormat="1" x14ac:dyDescent="0.25">
      <c r="A674" s="168"/>
      <c r="B674" s="168"/>
      <c r="C674" s="87"/>
      <c r="D674" s="155"/>
      <c r="E674" s="155"/>
      <c r="F674" s="155"/>
      <c r="G674" s="36"/>
    </row>
    <row r="675" spans="1:7" s="9" customFormat="1" x14ac:dyDescent="0.25">
      <c r="A675" s="168"/>
      <c r="B675" s="168"/>
      <c r="C675" s="87"/>
      <c r="D675" s="155"/>
      <c r="E675" s="155"/>
      <c r="F675" s="155"/>
      <c r="G675" s="36"/>
    </row>
    <row r="676" spans="1:7" s="9" customFormat="1" x14ac:dyDescent="0.25">
      <c r="A676" s="168"/>
      <c r="B676" s="168"/>
      <c r="C676" s="87"/>
      <c r="D676" s="155"/>
      <c r="E676" s="155"/>
      <c r="F676" s="159"/>
      <c r="G676" s="155"/>
    </row>
    <row r="677" spans="1:7" s="9" customFormat="1" x14ac:dyDescent="0.25">
      <c r="A677" s="168"/>
      <c r="B677" s="168"/>
      <c r="C677" s="87"/>
      <c r="D677" s="160"/>
      <c r="E677" s="160"/>
      <c r="F677" s="155"/>
      <c r="G677" s="155"/>
    </row>
    <row r="678" spans="1:7" s="9" customFormat="1" x14ac:dyDescent="0.25">
      <c r="A678" s="168"/>
      <c r="B678" s="168"/>
      <c r="C678" s="87"/>
      <c r="D678" s="155"/>
      <c r="E678" s="155"/>
      <c r="F678" s="155"/>
      <c r="G678" s="161"/>
    </row>
    <row r="679" spans="1:7" s="9" customFormat="1" x14ac:dyDescent="0.25">
      <c r="A679" s="168"/>
      <c r="B679" s="168"/>
    </row>
    <row r="680" spans="1:7" s="9" customFormat="1" x14ac:dyDescent="0.25">
      <c r="A680" s="168"/>
      <c r="B680" s="168"/>
    </row>
    <row r="681" spans="1:7" s="9" customFormat="1" x14ac:dyDescent="0.25">
      <c r="A681" s="168"/>
      <c r="B681" s="168"/>
    </row>
    <row r="682" spans="1:7" s="9" customFormat="1" x14ac:dyDescent="0.25">
      <c r="A682" s="168"/>
      <c r="B682" s="168"/>
    </row>
    <row r="683" spans="1:7" s="9" customFormat="1" x14ac:dyDescent="0.25">
      <c r="A683" s="168"/>
      <c r="B683" s="168"/>
    </row>
    <row r="684" spans="1:7" s="9" customFormat="1" x14ac:dyDescent="0.25">
      <c r="A684" s="168"/>
      <c r="B684" s="168"/>
    </row>
    <row r="685" spans="1:7" s="9" customFormat="1" x14ac:dyDescent="0.25">
      <c r="A685" s="168"/>
      <c r="B685" s="168"/>
    </row>
    <row r="686" spans="1:7" s="9" customFormat="1" x14ac:dyDescent="0.25">
      <c r="A686" s="168"/>
      <c r="B686" s="168"/>
    </row>
    <row r="687" spans="1:7" s="9" customFormat="1" x14ac:dyDescent="0.25">
      <c r="A687" s="168"/>
      <c r="B687" s="168"/>
    </row>
    <row r="688" spans="1:7" s="9" customFormat="1" x14ac:dyDescent="0.25">
      <c r="A688" s="168"/>
      <c r="B688" s="168"/>
    </row>
    <row r="689" spans="1:2" s="9" customFormat="1" x14ac:dyDescent="0.25">
      <c r="A689" s="168"/>
      <c r="B689" s="168"/>
    </row>
    <row r="690" spans="1:2" s="9" customFormat="1" x14ac:dyDescent="0.25">
      <c r="A690" s="168"/>
      <c r="B690" s="168"/>
    </row>
    <row r="691" spans="1:2" s="9" customFormat="1" x14ac:dyDescent="0.25">
      <c r="A691" s="168"/>
      <c r="B691" s="168"/>
    </row>
    <row r="692" spans="1:2" s="9" customFormat="1" x14ac:dyDescent="0.25">
      <c r="A692" s="168"/>
      <c r="B692" s="168"/>
    </row>
    <row r="693" spans="1:2" s="9" customFormat="1" x14ac:dyDescent="0.25">
      <c r="A693" s="168"/>
      <c r="B693" s="168"/>
    </row>
    <row r="694" spans="1:2" s="9" customFormat="1" x14ac:dyDescent="0.25">
      <c r="A694" s="168"/>
      <c r="B694" s="168"/>
    </row>
    <row r="695" spans="1:2" s="9" customFormat="1" x14ac:dyDescent="0.25">
      <c r="A695" s="168"/>
      <c r="B695" s="168"/>
    </row>
    <row r="696" spans="1:2" s="9" customFormat="1" x14ac:dyDescent="0.25">
      <c r="A696" s="168"/>
      <c r="B696" s="168"/>
    </row>
    <row r="697" spans="1:2" s="9" customFormat="1" x14ac:dyDescent="0.25">
      <c r="A697" s="168"/>
      <c r="B697" s="168"/>
    </row>
    <row r="698" spans="1:2" s="9" customFormat="1" x14ac:dyDescent="0.25">
      <c r="A698" s="168"/>
      <c r="B698" s="168"/>
    </row>
    <row r="699" spans="1:2" s="9" customFormat="1" x14ac:dyDescent="0.25">
      <c r="A699" s="168"/>
      <c r="B699" s="168"/>
    </row>
    <row r="700" spans="1:2" s="9" customFormat="1" x14ac:dyDescent="0.25">
      <c r="A700" s="168"/>
      <c r="B700" s="168"/>
    </row>
    <row r="701" spans="1:2" s="9" customFormat="1" x14ac:dyDescent="0.25">
      <c r="A701" s="168"/>
      <c r="B701" s="168"/>
    </row>
    <row r="702" spans="1:2" s="9" customFormat="1" x14ac:dyDescent="0.25">
      <c r="A702" s="168"/>
      <c r="B702" s="168"/>
    </row>
    <row r="703" spans="1:2" s="9" customFormat="1" x14ac:dyDescent="0.25">
      <c r="A703" s="168"/>
      <c r="B703" s="168"/>
    </row>
    <row r="704" spans="1:2" s="9" customFormat="1" x14ac:dyDescent="0.25">
      <c r="A704" s="168"/>
      <c r="B704" s="168"/>
    </row>
    <row r="705" spans="1:2" s="9" customFormat="1" x14ac:dyDescent="0.25">
      <c r="A705" s="168"/>
      <c r="B705" s="168"/>
    </row>
    <row r="706" spans="1:2" s="9" customFormat="1" x14ac:dyDescent="0.25">
      <c r="A706" s="168"/>
      <c r="B706" s="168"/>
    </row>
    <row r="707" spans="1:2" s="9" customFormat="1" x14ac:dyDescent="0.25">
      <c r="A707" s="168"/>
      <c r="B707" s="168"/>
    </row>
    <row r="708" spans="1:2" s="9" customFormat="1" x14ac:dyDescent="0.25">
      <c r="A708" s="168"/>
      <c r="B708" s="168"/>
    </row>
    <row r="709" spans="1:2" s="9" customFormat="1" x14ac:dyDescent="0.25">
      <c r="A709" s="168"/>
      <c r="B709" s="168"/>
    </row>
    <row r="710" spans="1:2" s="9" customFormat="1" x14ac:dyDescent="0.25">
      <c r="A710" s="168"/>
      <c r="B710" s="168"/>
    </row>
    <row r="711" spans="1:2" s="9" customFormat="1" x14ac:dyDescent="0.25">
      <c r="A711" s="168"/>
      <c r="B711" s="168"/>
    </row>
    <row r="712" spans="1:2" s="9" customFormat="1" x14ac:dyDescent="0.25">
      <c r="A712" s="168"/>
      <c r="B712" s="168"/>
    </row>
    <row r="713" spans="1:2" s="9" customFormat="1" x14ac:dyDescent="0.25">
      <c r="A713" s="168"/>
      <c r="B713" s="168"/>
    </row>
    <row r="714" spans="1:2" s="9" customFormat="1" x14ac:dyDescent="0.25">
      <c r="A714" s="168"/>
      <c r="B714" s="168"/>
    </row>
    <row r="715" spans="1:2" s="9" customFormat="1" x14ac:dyDescent="0.25">
      <c r="A715" s="168"/>
      <c r="B715" s="168"/>
    </row>
    <row r="716" spans="1:2" s="9" customFormat="1" x14ac:dyDescent="0.25">
      <c r="A716" s="168"/>
      <c r="B716" s="168"/>
    </row>
    <row r="717" spans="1:2" s="9" customFormat="1" x14ac:dyDescent="0.25">
      <c r="A717" s="168"/>
      <c r="B717" s="168"/>
    </row>
    <row r="718" spans="1:2" s="9" customFormat="1" x14ac:dyDescent="0.25">
      <c r="A718" s="168"/>
      <c r="B718" s="168"/>
    </row>
    <row r="719" spans="1:2" s="9" customFormat="1" x14ac:dyDescent="0.25">
      <c r="A719" s="168"/>
      <c r="B719" s="168"/>
    </row>
    <row r="720" spans="1:2" s="9" customFormat="1" x14ac:dyDescent="0.25">
      <c r="A720" s="168"/>
      <c r="B720" s="168"/>
    </row>
    <row r="721" spans="1:2" s="9" customFormat="1" x14ac:dyDescent="0.25">
      <c r="A721" s="168"/>
      <c r="B721" s="168"/>
    </row>
    <row r="722" spans="1:2" s="9" customFormat="1" x14ac:dyDescent="0.25">
      <c r="A722" s="168"/>
      <c r="B722" s="168"/>
    </row>
    <row r="723" spans="1:2" s="9" customFormat="1" x14ac:dyDescent="0.25">
      <c r="A723" s="168"/>
      <c r="B723" s="168"/>
    </row>
    <row r="724" spans="1:2" s="9" customFormat="1" x14ac:dyDescent="0.25">
      <c r="A724" s="168"/>
      <c r="B724" s="168"/>
    </row>
    <row r="725" spans="1:2" s="9" customFormat="1" x14ac:dyDescent="0.25">
      <c r="A725" s="168"/>
      <c r="B725" s="168"/>
    </row>
    <row r="726" spans="1:2" s="9" customFormat="1" x14ac:dyDescent="0.25">
      <c r="A726" s="168"/>
      <c r="B726" s="168"/>
    </row>
    <row r="727" spans="1:2" s="9" customFormat="1" x14ac:dyDescent="0.25">
      <c r="A727" s="168"/>
      <c r="B727" s="168"/>
    </row>
    <row r="728" spans="1:2" s="9" customFormat="1" x14ac:dyDescent="0.25">
      <c r="A728" s="168"/>
      <c r="B728" s="168"/>
    </row>
  </sheetData>
  <mergeCells count="22">
    <mergeCell ref="A513:G513"/>
    <mergeCell ref="A514:G514"/>
    <mergeCell ref="A409:G409"/>
    <mergeCell ref="A410:G410"/>
    <mergeCell ref="A462:G462"/>
    <mergeCell ref="A463:G463"/>
    <mergeCell ref="A358:G358"/>
    <mergeCell ref="A201:G201"/>
    <mergeCell ref="A202:G202"/>
    <mergeCell ref="A253:G253"/>
    <mergeCell ref="A254:G254"/>
    <mergeCell ref="A306:G306"/>
    <mergeCell ref="A1:G1"/>
    <mergeCell ref="A2:G2"/>
    <mergeCell ref="A101:G101"/>
    <mergeCell ref="A102:G102"/>
    <mergeCell ref="A357:G357"/>
    <mergeCell ref="A152:G152"/>
    <mergeCell ref="A51:G51"/>
    <mergeCell ref="A52:G52"/>
    <mergeCell ref="A305:G305"/>
    <mergeCell ref="A151:G151"/>
  </mergeCells>
  <phoneticPr fontId="33" type="noConversion"/>
  <pageMargins left="0.28000000000000003" right="0.24" top="0.75" bottom="0.75" header="0.3" footer="0.3"/>
  <pageSetup scale="96" orientation="portrait" r:id="rId1"/>
  <headerFooter>
    <oddFooter>&amp;R&amp;P</oddFooter>
  </headerFooter>
  <rowBreaks count="7" manualBreakCount="7">
    <brk id="50" max="6" man="1"/>
    <brk id="100" max="6" man="1"/>
    <brk id="150" max="6" man="1"/>
    <brk id="200" max="6" man="1"/>
    <brk id="408" max="6" man="1"/>
    <brk id="461" max="6" man="1"/>
    <brk id="512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  <col min="17" max="17" width="55.7265625" customWidth="1"/>
  </cols>
  <sheetData>
    <row r="1" spans="1:16" ht="15.5" x14ac:dyDescent="0.35">
      <c r="A1" s="2" t="s">
        <v>569</v>
      </c>
      <c r="B1" s="2"/>
      <c r="N1" s="5"/>
      <c r="O1" s="5"/>
      <c r="P1" s="5"/>
    </row>
    <row r="2" spans="1:16" ht="14.25" customHeight="1" x14ac:dyDescent="0.35">
      <c r="A2" s="2"/>
      <c r="B2" s="2" t="s">
        <v>561</v>
      </c>
      <c r="M2" s="65"/>
      <c r="N2" s="69"/>
    </row>
    <row r="3" spans="1:16" ht="21.75" customHeight="1" x14ac:dyDescent="0.25">
      <c r="A3" s="3" t="s">
        <v>18</v>
      </c>
      <c r="B3" s="3" t="s">
        <v>56</v>
      </c>
      <c r="C3" s="3" t="s">
        <v>10</v>
      </c>
      <c r="D3" s="3" t="s">
        <v>1</v>
      </c>
      <c r="E3" s="3" t="s">
        <v>30</v>
      </c>
      <c r="F3" s="3" t="s">
        <v>31</v>
      </c>
      <c r="G3" s="3" t="s">
        <v>57</v>
      </c>
      <c r="H3" s="3" t="s">
        <v>7</v>
      </c>
      <c r="I3" s="3" t="s">
        <v>58</v>
      </c>
      <c r="J3" s="3" t="s">
        <v>59</v>
      </c>
      <c r="K3" s="3" t="s">
        <v>53</v>
      </c>
      <c r="N3" s="5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16"/>
      <c r="K4" s="4"/>
      <c r="N4" s="5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10"/>
      <c r="K5" s="9"/>
      <c r="N5" s="5"/>
    </row>
    <row r="6" spans="1:16" x14ac:dyDescent="0.25">
      <c r="A6" s="19">
        <v>40483</v>
      </c>
      <c r="B6" s="122" t="s">
        <v>250</v>
      </c>
      <c r="C6" s="3" t="s">
        <v>117</v>
      </c>
      <c r="D6" s="3" t="s">
        <v>128</v>
      </c>
      <c r="E6" s="27">
        <v>19.499777000000002</v>
      </c>
      <c r="F6" s="27">
        <v>19.955902999999999</v>
      </c>
      <c r="G6" s="35">
        <f>ABS(E6-F6)</f>
        <v>0.45612599999999759</v>
      </c>
      <c r="H6" s="27">
        <f>AVERAGE(E6:F6)</f>
        <v>19.72784</v>
      </c>
      <c r="I6" s="7">
        <f>ABS(G6/H6*100)</f>
        <v>2.3120929610134588</v>
      </c>
      <c r="J6" s="3" t="s">
        <v>21</v>
      </c>
      <c r="K6" s="37" t="s">
        <v>120</v>
      </c>
    </row>
    <row r="7" spans="1:16" x14ac:dyDescent="0.25">
      <c r="A7" s="19">
        <v>40483</v>
      </c>
      <c r="B7" s="122" t="s">
        <v>250</v>
      </c>
      <c r="C7" s="3" t="s">
        <v>117</v>
      </c>
      <c r="D7" s="95" t="s">
        <v>99</v>
      </c>
      <c r="E7" s="26">
        <v>153.522356</v>
      </c>
      <c r="F7" s="26">
        <v>156.00156100000001</v>
      </c>
      <c r="G7" s="14">
        <f>ABS(E7-F7)</f>
        <v>2.4792050000000074</v>
      </c>
      <c r="H7" s="26">
        <f>AVERAGE(E7:F7)</f>
        <v>154.76195849999999</v>
      </c>
      <c r="I7" s="7">
        <f>ABS(G7/H7*100)</f>
        <v>1.6019472899084612</v>
      </c>
      <c r="J7" s="3" t="s">
        <v>21</v>
      </c>
      <c r="K7" s="37" t="s">
        <v>120</v>
      </c>
    </row>
    <row r="8" spans="1:16" x14ac:dyDescent="0.25">
      <c r="A8" s="19">
        <v>40483</v>
      </c>
      <c r="B8" s="122" t="s">
        <v>250</v>
      </c>
      <c r="C8" s="3" t="s">
        <v>117</v>
      </c>
      <c r="D8" s="95" t="s">
        <v>98</v>
      </c>
      <c r="E8" s="28">
        <v>5.6240389999999998</v>
      </c>
      <c r="F8" s="28">
        <v>5.7183020000000004</v>
      </c>
      <c r="G8" s="35">
        <f>ABS(E8-F8)</f>
        <v>9.4263000000000652E-2</v>
      </c>
      <c r="H8" s="28">
        <f>AVERAGE(E8:F8)</f>
        <v>5.6711705000000006</v>
      </c>
      <c r="I8" s="7">
        <f>ABS(G8/H8*100)</f>
        <v>1.6621436438915147</v>
      </c>
      <c r="J8" s="3" t="s">
        <v>21</v>
      </c>
      <c r="K8" s="37" t="s">
        <v>120</v>
      </c>
    </row>
    <row r="9" spans="1:16" x14ac:dyDescent="0.25">
      <c r="A9" s="19">
        <v>40483</v>
      </c>
      <c r="B9" s="122" t="s">
        <v>250</v>
      </c>
      <c r="C9" s="3" t="s">
        <v>117</v>
      </c>
      <c r="D9" s="95" t="s">
        <v>121</v>
      </c>
      <c r="E9" s="27">
        <v>18.477374000000001</v>
      </c>
      <c r="F9" s="27">
        <v>18.692872999999999</v>
      </c>
      <c r="G9" s="35">
        <f>ABS(E9-F9)</f>
        <v>0.21549899999999766</v>
      </c>
      <c r="H9" s="27">
        <f>AVERAGE(E9:F9)</f>
        <v>18.585123500000002</v>
      </c>
      <c r="I9" s="7">
        <f>ABS(G9/H9*100)</f>
        <v>1.1595241753437779</v>
      </c>
      <c r="J9" s="3" t="s">
        <v>21</v>
      </c>
      <c r="K9" s="37" t="s">
        <v>120</v>
      </c>
    </row>
    <row r="10" spans="1:16" x14ac:dyDescent="0.25">
      <c r="A10" s="19"/>
      <c r="B10" s="86"/>
      <c r="C10" s="3"/>
      <c r="D10" s="3"/>
      <c r="E10" s="27"/>
      <c r="F10" s="27"/>
      <c r="G10" s="35"/>
      <c r="H10" s="27"/>
      <c r="I10" s="7"/>
      <c r="J10" s="3"/>
      <c r="K10" s="37"/>
    </row>
    <row r="11" spans="1:16" x14ac:dyDescent="0.25">
      <c r="A11" s="19">
        <v>40483</v>
      </c>
      <c r="B11" s="122" t="s">
        <v>251</v>
      </c>
      <c r="C11" s="3" t="s">
        <v>117</v>
      </c>
      <c r="D11" s="95" t="s">
        <v>128</v>
      </c>
      <c r="E11" s="27">
        <v>19.303832</v>
      </c>
      <c r="F11" s="27">
        <v>19.196158</v>
      </c>
      <c r="G11" s="35">
        <f>ABS(E11-F11)</f>
        <v>0.10767399999999938</v>
      </c>
      <c r="H11" s="27">
        <f>AVERAGE(E11:F11)</f>
        <v>19.249994999999998</v>
      </c>
      <c r="I11" s="7">
        <f>ABS(G11/H11*100)</f>
        <v>0.55934559983002274</v>
      </c>
      <c r="J11" s="3" t="s">
        <v>21</v>
      </c>
      <c r="K11" s="37" t="s">
        <v>120</v>
      </c>
    </row>
    <row r="12" spans="1:16" x14ac:dyDescent="0.25">
      <c r="A12" s="19">
        <v>40483</v>
      </c>
      <c r="B12" s="122" t="s">
        <v>251</v>
      </c>
      <c r="C12" s="3" t="s">
        <v>117</v>
      </c>
      <c r="D12" s="3" t="s">
        <v>99</v>
      </c>
      <c r="E12" s="26">
        <v>149.87434999999999</v>
      </c>
      <c r="F12" s="26">
        <v>151.09267199999999</v>
      </c>
      <c r="G12" s="14">
        <f>ABS(E12-F12)</f>
        <v>1.2183220000000006</v>
      </c>
      <c r="H12" s="26">
        <f>AVERAGE(E12:F12)</f>
        <v>150.48351099999999</v>
      </c>
      <c r="I12" s="7">
        <f>ABS(G12/H12*100)</f>
        <v>0.80960498057491537</v>
      </c>
      <c r="J12" s="3" t="s">
        <v>21</v>
      </c>
      <c r="K12" s="37" t="s">
        <v>120</v>
      </c>
    </row>
    <row r="13" spans="1:16" x14ac:dyDescent="0.25">
      <c r="A13" s="19">
        <v>40483</v>
      </c>
      <c r="B13" s="122" t="s">
        <v>251</v>
      </c>
      <c r="C13" s="3" t="s">
        <v>117</v>
      </c>
      <c r="D13" s="3" t="s">
        <v>98</v>
      </c>
      <c r="E13" s="28">
        <v>5.9322980000000003</v>
      </c>
      <c r="F13" s="28">
        <v>5.9482140000000001</v>
      </c>
      <c r="G13" s="35">
        <f>ABS(E13-F13)</f>
        <v>1.5915999999999819E-2</v>
      </c>
      <c r="H13" s="28">
        <f>AVERAGE(E13:F13)</f>
        <v>5.9402559999999998</v>
      </c>
      <c r="I13" s="7">
        <f>ABS(G13/H13*100)</f>
        <v>0.26793458059719683</v>
      </c>
      <c r="J13" s="3" t="s">
        <v>21</v>
      </c>
      <c r="K13" s="37" t="s">
        <v>120</v>
      </c>
    </row>
    <row r="14" spans="1:16" x14ac:dyDescent="0.25">
      <c r="A14" s="19">
        <v>40483</v>
      </c>
      <c r="B14" s="122" t="s">
        <v>251</v>
      </c>
      <c r="C14" s="3" t="s">
        <v>117</v>
      </c>
      <c r="D14" s="3" t="s">
        <v>121</v>
      </c>
      <c r="E14" s="27">
        <v>20.191258000000001</v>
      </c>
      <c r="F14" s="27">
        <v>20.290462999999999</v>
      </c>
      <c r="G14" s="35">
        <f>ABS(E14-F14)</f>
        <v>9.9204999999997767E-2</v>
      </c>
      <c r="H14" s="27">
        <f>AVERAGE(E14:F14)</f>
        <v>20.2408605</v>
      </c>
      <c r="I14" s="7">
        <f>ABS(G14/H14*100)</f>
        <v>0.49012244316390485</v>
      </c>
      <c r="J14" s="3" t="s">
        <v>21</v>
      </c>
      <c r="K14" s="37" t="s">
        <v>120</v>
      </c>
    </row>
    <row r="15" spans="1:16" x14ac:dyDescent="0.25">
      <c r="A15" s="19"/>
      <c r="B15" s="96"/>
      <c r="C15" s="3"/>
      <c r="D15" s="3"/>
      <c r="E15" s="27"/>
      <c r="F15" s="27"/>
      <c r="G15" s="35"/>
      <c r="H15" s="27"/>
      <c r="I15" s="7"/>
      <c r="J15" s="3"/>
      <c r="K15" s="37"/>
    </row>
    <row r="16" spans="1:16" x14ac:dyDescent="0.25">
      <c r="A16" s="19">
        <v>40491</v>
      </c>
      <c r="B16" s="122" t="s">
        <v>281</v>
      </c>
      <c r="C16" s="3" t="s">
        <v>117</v>
      </c>
      <c r="D16" s="95" t="s">
        <v>128</v>
      </c>
      <c r="E16" s="27">
        <v>18.787786000000001</v>
      </c>
      <c r="F16" s="27">
        <v>18.540616</v>
      </c>
      <c r="G16" s="35">
        <f>ABS(E16-F16)</f>
        <v>0.24717000000000056</v>
      </c>
      <c r="H16" s="27">
        <f>AVERAGE(E16:F16)</f>
        <v>18.664200999999998</v>
      </c>
      <c r="I16" s="7">
        <f>ABS(G16/H16*100)</f>
        <v>1.3242999258312775</v>
      </c>
      <c r="J16" s="3" t="s">
        <v>21</v>
      </c>
      <c r="K16" s="37" t="s">
        <v>120</v>
      </c>
    </row>
    <row r="17" spans="1:11" x14ac:dyDescent="0.25">
      <c r="A17" s="19">
        <v>40491</v>
      </c>
      <c r="B17" s="122" t="s">
        <v>281</v>
      </c>
      <c r="C17" s="3" t="s">
        <v>117</v>
      </c>
      <c r="D17" s="3" t="s">
        <v>99</v>
      </c>
      <c r="E17" s="26">
        <v>147.227226</v>
      </c>
      <c r="F17" s="26">
        <v>147.037935</v>
      </c>
      <c r="G17" s="14">
        <f>ABS(E17-F17)</f>
        <v>0.18929099999999721</v>
      </c>
      <c r="H17" s="26">
        <f>AVERAGE(E17:F17)</f>
        <v>147.13258050000002</v>
      </c>
      <c r="I17" s="7">
        <f>ABS(G17/H17*100)</f>
        <v>0.12865335424467539</v>
      </c>
      <c r="J17" s="3" t="s">
        <v>21</v>
      </c>
      <c r="K17" s="37" t="s">
        <v>120</v>
      </c>
    </row>
    <row r="18" spans="1:11" x14ac:dyDescent="0.25">
      <c r="A18" s="19">
        <v>40491</v>
      </c>
      <c r="B18" s="122" t="s">
        <v>281</v>
      </c>
      <c r="C18" s="3" t="s">
        <v>117</v>
      </c>
      <c r="D18" s="3" t="s">
        <v>98</v>
      </c>
      <c r="E18" s="28">
        <v>6.1512390000000003</v>
      </c>
      <c r="F18" s="28">
        <v>6.0836329999999998</v>
      </c>
      <c r="G18" s="35">
        <f>ABS(E18-F18)</f>
        <v>6.7606000000000499E-2</v>
      </c>
      <c r="H18" s="28">
        <f>AVERAGE(E18:F18)</f>
        <v>6.1174359999999997</v>
      </c>
      <c r="I18" s="7">
        <f>ABS(G18/H18*100)</f>
        <v>1.1051362041221273</v>
      </c>
      <c r="J18" s="3" t="s">
        <v>21</v>
      </c>
      <c r="K18" s="37" t="s">
        <v>120</v>
      </c>
    </row>
    <row r="19" spans="1:11" x14ac:dyDescent="0.25">
      <c r="A19" s="19">
        <v>40491</v>
      </c>
      <c r="B19" s="122" t="s">
        <v>281</v>
      </c>
      <c r="C19" s="3" t="s">
        <v>117</v>
      </c>
      <c r="D19" s="3" t="s">
        <v>121</v>
      </c>
      <c r="E19" s="27">
        <v>18.390398000000001</v>
      </c>
      <c r="F19" s="27">
        <v>18.425498999999999</v>
      </c>
      <c r="G19" s="35">
        <f>ABS(E19-F19)</f>
        <v>3.5100999999997384E-2</v>
      </c>
      <c r="H19" s="27">
        <f>AVERAGE(E19:F19)</f>
        <v>18.4079485</v>
      </c>
      <c r="I19" s="7">
        <f>ABS(G19/H19*100)</f>
        <v>0.19068393199816583</v>
      </c>
      <c r="J19" s="3" t="s">
        <v>21</v>
      </c>
      <c r="K19" s="37" t="s">
        <v>120</v>
      </c>
    </row>
    <row r="20" spans="1:11" x14ac:dyDescent="0.25">
      <c r="A20" s="19"/>
      <c r="B20" s="96"/>
      <c r="C20" s="3"/>
      <c r="D20" s="3"/>
      <c r="E20" s="27"/>
      <c r="F20" s="27"/>
      <c r="G20" s="35"/>
      <c r="H20" s="27"/>
      <c r="I20" s="7"/>
      <c r="J20" s="3"/>
      <c r="K20" s="37"/>
    </row>
    <row r="21" spans="1:11" x14ac:dyDescent="0.25">
      <c r="A21" s="19">
        <v>40491</v>
      </c>
      <c r="B21" s="122" t="s">
        <v>282</v>
      </c>
      <c r="C21" s="3" t="s">
        <v>117</v>
      </c>
      <c r="D21" s="95" t="s">
        <v>128</v>
      </c>
      <c r="E21" s="27">
        <v>19.766314000000001</v>
      </c>
      <c r="F21" s="27">
        <v>19.702069000000002</v>
      </c>
      <c r="G21" s="35">
        <f>ABS(E21-F21)</f>
        <v>6.4244999999999663E-2</v>
      </c>
      <c r="H21" s="27">
        <f>AVERAGE(E21:F21)</f>
        <v>19.734191500000001</v>
      </c>
      <c r="I21" s="7">
        <f>ABS(G21/H21*100)</f>
        <v>0.32555172072795413</v>
      </c>
      <c r="J21" s="3" t="s">
        <v>21</v>
      </c>
      <c r="K21" s="37" t="s">
        <v>120</v>
      </c>
    </row>
    <row r="22" spans="1:11" x14ac:dyDescent="0.25">
      <c r="A22" s="19">
        <v>40491</v>
      </c>
      <c r="B22" s="122" t="s">
        <v>282</v>
      </c>
      <c r="C22" s="3" t="s">
        <v>117</v>
      </c>
      <c r="D22" s="3" t="s">
        <v>99</v>
      </c>
      <c r="E22" s="26">
        <v>153.95721599999999</v>
      </c>
      <c r="F22" s="26">
        <v>153.30548300000001</v>
      </c>
      <c r="G22" s="14">
        <f>ABS(E22-F22)</f>
        <v>0.6517329999999788</v>
      </c>
      <c r="H22" s="26">
        <f>AVERAGE(E22:F22)</f>
        <v>153.6313495</v>
      </c>
      <c r="I22" s="7">
        <f>ABS(G22/H22*100)</f>
        <v>0.42421875621158872</v>
      </c>
      <c r="J22" s="3" t="s">
        <v>21</v>
      </c>
      <c r="K22" s="37" t="s">
        <v>120</v>
      </c>
    </row>
    <row r="23" spans="1:11" x14ac:dyDescent="0.25">
      <c r="A23" s="19">
        <v>40491</v>
      </c>
      <c r="B23" s="122" t="s">
        <v>282</v>
      </c>
      <c r="C23" s="3" t="s">
        <v>117</v>
      </c>
      <c r="D23" s="3" t="s">
        <v>98</v>
      </c>
      <c r="E23" s="28">
        <v>6.1111279999999999</v>
      </c>
      <c r="F23" s="28">
        <v>6.0876640000000002</v>
      </c>
      <c r="G23" s="35">
        <f>ABS(E23-F23)</f>
        <v>2.3463999999999707E-2</v>
      </c>
      <c r="H23" s="28">
        <f>AVERAGE(E23:F23)</f>
        <v>6.0993960000000005</v>
      </c>
      <c r="I23" s="7">
        <f>ABS(G23/H23*100)</f>
        <v>0.38469382870041074</v>
      </c>
      <c r="J23" s="3" t="s">
        <v>21</v>
      </c>
      <c r="K23" s="37" t="s">
        <v>120</v>
      </c>
    </row>
    <row r="24" spans="1:11" x14ac:dyDescent="0.25">
      <c r="A24" s="19">
        <v>40491</v>
      </c>
      <c r="B24" s="122" t="s">
        <v>282</v>
      </c>
      <c r="C24" s="3" t="s">
        <v>117</v>
      </c>
      <c r="D24" s="3" t="s">
        <v>121</v>
      </c>
      <c r="E24" s="27">
        <v>19.484897</v>
      </c>
      <c r="F24" s="27">
        <v>19.43618</v>
      </c>
      <c r="G24" s="35">
        <f>ABS(E24-F24)</f>
        <v>4.8716999999999899E-2</v>
      </c>
      <c r="H24" s="27">
        <f>AVERAGE(E24:F24)</f>
        <v>19.460538499999998</v>
      </c>
      <c r="I24" s="7">
        <f>ABS(G24/H24*100)</f>
        <v>0.25033736861906419</v>
      </c>
      <c r="J24" s="3" t="s">
        <v>21</v>
      </c>
      <c r="K24" s="37" t="s">
        <v>120</v>
      </c>
    </row>
    <row r="25" spans="1:11" x14ac:dyDescent="0.25">
      <c r="A25" s="19"/>
      <c r="B25" s="96"/>
      <c r="C25" s="3"/>
      <c r="D25" s="3"/>
      <c r="E25" s="27"/>
      <c r="F25" s="27"/>
      <c r="G25" s="35"/>
      <c r="H25" s="27"/>
      <c r="I25" s="7"/>
      <c r="J25" s="3"/>
      <c r="K25" s="37"/>
    </row>
    <row r="26" spans="1:11" x14ac:dyDescent="0.25">
      <c r="A26" s="19">
        <v>40491</v>
      </c>
      <c r="B26" s="122" t="s">
        <v>283</v>
      </c>
      <c r="C26" s="3" t="s">
        <v>117</v>
      </c>
      <c r="D26" s="95" t="s">
        <v>128</v>
      </c>
      <c r="E26" s="27">
        <v>18.911918</v>
      </c>
      <c r="F26" s="27">
        <v>18.932894000000001</v>
      </c>
      <c r="G26" s="35">
        <f>ABS(E26-F26)</f>
        <v>2.0976000000000994E-2</v>
      </c>
      <c r="H26" s="27">
        <f>AVERAGE(E26:F26)</f>
        <v>18.922406000000002</v>
      </c>
      <c r="I26" s="7">
        <f>ABS(G26/H26*100)</f>
        <v>0.11085271080221507</v>
      </c>
      <c r="J26" s="3" t="s">
        <v>21</v>
      </c>
      <c r="K26" s="37" t="s">
        <v>120</v>
      </c>
    </row>
    <row r="27" spans="1:11" x14ac:dyDescent="0.25">
      <c r="A27" s="19">
        <v>40491</v>
      </c>
      <c r="B27" s="122" t="s">
        <v>283</v>
      </c>
      <c r="C27" s="3" t="s">
        <v>117</v>
      </c>
      <c r="D27" s="3" t="s">
        <v>99</v>
      </c>
      <c r="E27" s="26">
        <v>153.595946</v>
      </c>
      <c r="F27" s="26">
        <v>153.67108400000001</v>
      </c>
      <c r="G27" s="35">
        <f>ABS(E27-F27)</f>
        <v>7.5138000000009697E-2</v>
      </c>
      <c r="H27" s="26">
        <f>AVERAGE(E27:F27)</f>
        <v>153.63351499999999</v>
      </c>
      <c r="I27" s="14">
        <f>ABS(G27/H27*100)</f>
        <v>4.8907297343297587E-2</v>
      </c>
      <c r="J27" s="3" t="s">
        <v>21</v>
      </c>
      <c r="K27" s="37" t="s">
        <v>120</v>
      </c>
    </row>
    <row r="28" spans="1:11" x14ac:dyDescent="0.25">
      <c r="A28" s="19">
        <v>40491</v>
      </c>
      <c r="B28" s="122" t="s">
        <v>283</v>
      </c>
      <c r="C28" s="3" t="s">
        <v>117</v>
      </c>
      <c r="D28" s="3" t="s">
        <v>98</v>
      </c>
      <c r="E28" s="28">
        <v>5.8815580000000001</v>
      </c>
      <c r="F28" s="28">
        <v>5.8892720000000001</v>
      </c>
      <c r="G28" s="35">
        <f>ABS(E28-F28)</f>
        <v>7.7139999999999986E-3</v>
      </c>
      <c r="H28" s="28">
        <f>AVERAGE(E28:F28)</f>
        <v>5.8854150000000001</v>
      </c>
      <c r="I28" s="7">
        <f>ABS(G28/H28*100)</f>
        <v>0.13106977163037778</v>
      </c>
      <c r="J28" s="3" t="s">
        <v>21</v>
      </c>
      <c r="K28" s="37" t="s">
        <v>120</v>
      </c>
    </row>
    <row r="29" spans="1:11" x14ac:dyDescent="0.25">
      <c r="A29" s="19">
        <v>40491</v>
      </c>
      <c r="B29" s="122" t="s">
        <v>283</v>
      </c>
      <c r="C29" s="3" t="s">
        <v>117</v>
      </c>
      <c r="D29" s="3" t="s">
        <v>121</v>
      </c>
      <c r="E29" s="27">
        <v>19.092967000000002</v>
      </c>
      <c r="F29" s="27">
        <v>19.060169999999999</v>
      </c>
      <c r="G29" s="35">
        <f>ABS(E29-F29)</f>
        <v>3.2797000000002186E-2</v>
      </c>
      <c r="H29" s="27">
        <f>AVERAGE(E29:F29)</f>
        <v>19.0765685</v>
      </c>
      <c r="I29" s="7">
        <f>ABS(G29/H29*100)</f>
        <v>0.17192295354377904</v>
      </c>
      <c r="J29" s="3" t="s">
        <v>21</v>
      </c>
      <c r="K29" s="37" t="s">
        <v>120</v>
      </c>
    </row>
    <row r="30" spans="1:11" x14ac:dyDescent="0.25">
      <c r="A30" s="19"/>
      <c r="B30" s="96"/>
      <c r="C30" s="3"/>
      <c r="D30" s="3"/>
      <c r="E30" s="27"/>
      <c r="F30" s="27"/>
      <c r="G30" s="35"/>
      <c r="H30" s="27"/>
      <c r="I30" s="7"/>
      <c r="J30" s="3"/>
      <c r="K30" s="37"/>
    </row>
    <row r="31" spans="1:11" x14ac:dyDescent="0.25">
      <c r="A31" s="19">
        <v>40491</v>
      </c>
      <c r="B31" s="122" t="s">
        <v>284</v>
      </c>
      <c r="C31" s="3" t="s">
        <v>117</v>
      </c>
      <c r="D31" s="95" t="s">
        <v>128</v>
      </c>
      <c r="E31" s="27">
        <v>18.618834</v>
      </c>
      <c r="F31" s="27">
        <v>18.720859999999998</v>
      </c>
      <c r="G31" s="35">
        <f>ABS(E31-F31)</f>
        <v>0.10202599999999862</v>
      </c>
      <c r="H31" s="27">
        <f>AVERAGE(E31:F31)</f>
        <v>18.669846999999997</v>
      </c>
      <c r="I31" s="7">
        <f>ABS(G31/H31*100)</f>
        <v>0.54647475150706182</v>
      </c>
      <c r="J31" s="3" t="s">
        <v>21</v>
      </c>
      <c r="K31" s="37" t="s">
        <v>120</v>
      </c>
    </row>
    <row r="32" spans="1:11" x14ac:dyDescent="0.25">
      <c r="A32" s="19">
        <v>40491</v>
      </c>
      <c r="B32" s="122" t="s">
        <v>284</v>
      </c>
      <c r="C32" s="3" t="s">
        <v>117</v>
      </c>
      <c r="D32" s="3" t="s">
        <v>99</v>
      </c>
      <c r="E32" s="26">
        <v>146.27729199999999</v>
      </c>
      <c r="F32" s="26">
        <v>146.93179699999999</v>
      </c>
      <c r="G32" s="14">
        <f>ABS(E32-F32)</f>
        <v>0.65450500000000034</v>
      </c>
      <c r="H32" s="26">
        <f>AVERAGE(E32:F32)</f>
        <v>146.60454449999997</v>
      </c>
      <c r="I32" s="7">
        <f>ABS(G32/H32*100)</f>
        <v>0.44644250437952859</v>
      </c>
      <c r="J32" s="3" t="s">
        <v>21</v>
      </c>
      <c r="K32" s="37" t="s">
        <v>120</v>
      </c>
    </row>
    <row r="33" spans="1:11" x14ac:dyDescent="0.25">
      <c r="A33" s="19">
        <v>40491</v>
      </c>
      <c r="B33" s="122" t="s">
        <v>284</v>
      </c>
      <c r="C33" s="3" t="s">
        <v>117</v>
      </c>
      <c r="D33" s="3" t="s">
        <v>98</v>
      </c>
      <c r="E33" s="28">
        <v>5.7373060000000002</v>
      </c>
      <c r="F33" s="28">
        <v>5.8003299999999998</v>
      </c>
      <c r="G33" s="35">
        <f>ABS(E33-F33)</f>
        <v>6.3023999999999525E-2</v>
      </c>
      <c r="H33" s="28">
        <f>AVERAGE(E33:F33)</f>
        <v>5.7688179999999996</v>
      </c>
      <c r="I33" s="7">
        <f>ABS(G33/H33*100)</f>
        <v>1.0924941643158013</v>
      </c>
      <c r="J33" s="3" t="s">
        <v>21</v>
      </c>
      <c r="K33" s="37" t="s">
        <v>120</v>
      </c>
    </row>
    <row r="34" spans="1:11" x14ac:dyDescent="0.25">
      <c r="A34" s="19">
        <v>40491</v>
      </c>
      <c r="B34" s="122" t="s">
        <v>284</v>
      </c>
      <c r="C34" s="3" t="s">
        <v>117</v>
      </c>
      <c r="D34" s="3" t="s">
        <v>121</v>
      </c>
      <c r="E34" s="27">
        <v>19.640536000000001</v>
      </c>
      <c r="F34" s="27">
        <v>19.683591</v>
      </c>
      <c r="G34" s="35">
        <f>ABS(E34-F34)</f>
        <v>4.3054999999998955E-2</v>
      </c>
      <c r="H34" s="27">
        <f>AVERAGE(E34:F34)</f>
        <v>19.662063500000002</v>
      </c>
      <c r="I34" s="7">
        <f>ABS(G34/H34*100)</f>
        <v>0.21897498194937146</v>
      </c>
      <c r="J34" s="3" t="s">
        <v>21</v>
      </c>
      <c r="K34" s="37" t="s">
        <v>120</v>
      </c>
    </row>
    <row r="35" spans="1:11" x14ac:dyDescent="0.25">
      <c r="A35" s="4"/>
      <c r="B35" s="4"/>
      <c r="C35" s="4"/>
      <c r="D35" s="4"/>
      <c r="E35" s="38"/>
      <c r="F35" s="38"/>
      <c r="G35" s="39"/>
      <c r="H35" s="57"/>
      <c r="I35" s="40"/>
      <c r="J35" s="16"/>
      <c r="K35" s="41"/>
    </row>
    <row r="36" spans="1:11" x14ac:dyDescent="0.25">
      <c r="E36" s="29"/>
      <c r="F36" s="29"/>
      <c r="G36" s="42"/>
      <c r="H36" s="58"/>
      <c r="I36" s="43"/>
      <c r="J36" s="10"/>
      <c r="K36" s="44"/>
    </row>
    <row r="37" spans="1:11" ht="14.5" x14ac:dyDescent="0.25">
      <c r="A37" s="13" t="s">
        <v>60</v>
      </c>
      <c r="B37" s="13"/>
      <c r="E37" s="6"/>
      <c r="F37" s="6"/>
      <c r="G37" s="15"/>
      <c r="H37" s="45"/>
      <c r="I37" s="46"/>
      <c r="J37" s="3"/>
      <c r="K37" s="37"/>
    </row>
    <row r="38" spans="1:11" x14ac:dyDescent="0.25">
      <c r="B38" s="37" t="s">
        <v>61</v>
      </c>
      <c r="E38" s="6"/>
      <c r="F38" s="6"/>
      <c r="G38" s="59"/>
      <c r="H38" s="45"/>
      <c r="I38" s="60"/>
      <c r="J38" s="3"/>
      <c r="K38" s="37"/>
    </row>
    <row r="39" spans="1:11" ht="14.5" x14ac:dyDescent="0.25">
      <c r="A39" s="13" t="s">
        <v>62</v>
      </c>
      <c r="B39" s="13"/>
    </row>
    <row r="40" spans="1:11" ht="14.5" x14ac:dyDescent="0.25">
      <c r="A40" s="13" t="s">
        <v>63</v>
      </c>
      <c r="B40" s="13"/>
    </row>
    <row r="41" spans="1:11" ht="14.5" x14ac:dyDescent="0.25">
      <c r="A41" s="13" t="s">
        <v>90</v>
      </c>
      <c r="B41" s="13"/>
    </row>
    <row r="42" spans="1:11" x14ac:dyDescent="0.25">
      <c r="C42" s="37"/>
    </row>
    <row r="43" spans="1:11" ht="14.5" x14ac:dyDescent="0.25">
      <c r="A43" s="13" t="s">
        <v>0</v>
      </c>
      <c r="B43" s="13"/>
    </row>
  </sheetData>
  <phoneticPr fontId="0" type="noConversion"/>
  <pageMargins left="0.98" right="0.86" top="0.99" bottom="0.18" header="0.52" footer="0.23"/>
  <pageSetup firstPageNumber="1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  <col min="17" max="17" width="43.7265625" customWidth="1"/>
  </cols>
  <sheetData>
    <row r="1" spans="1:14" ht="15.5" x14ac:dyDescent="0.35">
      <c r="A1" s="2" t="s">
        <v>569</v>
      </c>
      <c r="B1" s="2"/>
      <c r="N1" s="5"/>
    </row>
    <row r="2" spans="1:14" ht="15.5" x14ac:dyDescent="0.35">
      <c r="A2" s="2"/>
      <c r="B2" s="2" t="s">
        <v>561</v>
      </c>
      <c r="M2" s="65"/>
      <c r="N2" s="69"/>
    </row>
    <row r="3" spans="1:14" ht="15.5" x14ac:dyDescent="0.35">
      <c r="A3" s="2"/>
      <c r="B3" s="2"/>
      <c r="N3" s="5"/>
    </row>
    <row r="4" spans="1:14" ht="14.5" x14ac:dyDescent="0.25">
      <c r="A4" s="3" t="s">
        <v>18</v>
      </c>
      <c r="B4" s="3" t="s">
        <v>56</v>
      </c>
      <c r="C4" s="3" t="s">
        <v>10</v>
      </c>
      <c r="D4" s="3" t="s">
        <v>1</v>
      </c>
      <c r="E4" s="3" t="s">
        <v>30</v>
      </c>
      <c r="F4" s="3" t="s">
        <v>31</v>
      </c>
      <c r="G4" s="3" t="s">
        <v>57</v>
      </c>
      <c r="H4" s="3" t="s">
        <v>7</v>
      </c>
      <c r="I4" s="3" t="s">
        <v>58</v>
      </c>
      <c r="J4" s="3" t="s">
        <v>59</v>
      </c>
      <c r="K4" s="3" t="s">
        <v>53</v>
      </c>
      <c r="N4" s="5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16"/>
      <c r="K5" s="4"/>
      <c r="N5" s="5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9"/>
      <c r="N6" s="5"/>
    </row>
    <row r="7" spans="1:14" x14ac:dyDescent="0.25">
      <c r="A7" s="19">
        <v>40493</v>
      </c>
      <c r="B7" s="122" t="s">
        <v>314</v>
      </c>
      <c r="C7" s="3" t="s">
        <v>117</v>
      </c>
      <c r="D7" s="3" t="s">
        <v>128</v>
      </c>
      <c r="E7" s="27">
        <v>19.469065000000001</v>
      </c>
      <c r="F7" s="27">
        <v>19.934501000000001</v>
      </c>
      <c r="G7" s="14">
        <f>ABS(E7-F7)</f>
        <v>0.4654360000000004</v>
      </c>
      <c r="H7" s="27">
        <f>AVERAGE(E7:F7)</f>
        <v>19.701782999999999</v>
      </c>
      <c r="I7" s="7">
        <f>ABS(G7/H7*100)</f>
        <v>2.3624054736568789</v>
      </c>
      <c r="J7" s="3" t="s">
        <v>21</v>
      </c>
      <c r="K7" s="37" t="s">
        <v>120</v>
      </c>
      <c r="N7" s="12"/>
    </row>
    <row r="8" spans="1:14" ht="13.5" customHeight="1" x14ac:dyDescent="0.25">
      <c r="A8" s="19">
        <v>40493</v>
      </c>
      <c r="B8" s="122" t="s">
        <v>314</v>
      </c>
      <c r="C8" s="3" t="s">
        <v>117</v>
      </c>
      <c r="D8" s="95" t="s">
        <v>99</v>
      </c>
      <c r="E8" s="26">
        <v>154.59137200000001</v>
      </c>
      <c r="F8" s="26">
        <v>156.951393</v>
      </c>
      <c r="G8" s="14">
        <f>ABS(E8-F8)</f>
        <v>2.360020999999989</v>
      </c>
      <c r="H8" s="26">
        <f>AVERAGE(E8:F8)</f>
        <v>155.77138250000002</v>
      </c>
      <c r="I8" s="7">
        <f>ABS(G8/H8*100)</f>
        <v>1.5150542815526393</v>
      </c>
      <c r="J8" s="3" t="s">
        <v>21</v>
      </c>
      <c r="K8" s="37" t="s">
        <v>120</v>
      </c>
    </row>
    <row r="9" spans="1:14" ht="12" customHeight="1" x14ac:dyDescent="0.25">
      <c r="A9" s="19">
        <v>40493</v>
      </c>
      <c r="B9" s="122" t="s">
        <v>314</v>
      </c>
      <c r="C9" s="3" t="s">
        <v>117</v>
      </c>
      <c r="D9" s="95" t="s">
        <v>98</v>
      </c>
      <c r="E9" s="28">
        <v>5.9676080000000002</v>
      </c>
      <c r="F9" s="28">
        <v>6.0546030000000002</v>
      </c>
      <c r="G9" s="35">
        <f>ABS(E9-F9)</f>
        <v>8.6994999999999933E-2</v>
      </c>
      <c r="H9" s="28">
        <f>AVERAGE(E9:F9)</f>
        <v>6.0111055000000002</v>
      </c>
      <c r="I9" s="7">
        <f>ABS(G9/H9*100)</f>
        <v>1.4472379498247023</v>
      </c>
      <c r="J9" s="3" t="s">
        <v>21</v>
      </c>
      <c r="K9" s="37" t="s">
        <v>120</v>
      </c>
      <c r="M9" s="65"/>
    </row>
    <row r="10" spans="1:14" ht="12" customHeight="1" x14ac:dyDescent="0.25">
      <c r="A10" s="19">
        <v>40493</v>
      </c>
      <c r="B10" s="122" t="s">
        <v>314</v>
      </c>
      <c r="C10" s="3" t="s">
        <v>117</v>
      </c>
      <c r="D10" s="95" t="s">
        <v>121</v>
      </c>
      <c r="E10" s="27">
        <v>18.922515000000001</v>
      </c>
      <c r="F10" s="27">
        <v>19.123155000000001</v>
      </c>
      <c r="G10" s="14">
        <f>ABS(E10-F10)</f>
        <v>0.20063999999999993</v>
      </c>
      <c r="H10" s="27">
        <f>AVERAGE(E10:F10)</f>
        <v>19.022835000000001</v>
      </c>
      <c r="I10" s="7">
        <f>ABS(G10/H10*100)</f>
        <v>1.0547323782180726</v>
      </c>
      <c r="J10" s="3" t="s">
        <v>21</v>
      </c>
      <c r="K10" s="37" t="s">
        <v>120</v>
      </c>
    </row>
    <row r="11" spans="1:14" ht="12" customHeight="1" x14ac:dyDescent="0.25">
      <c r="A11" s="19"/>
      <c r="B11" s="86"/>
      <c r="C11" s="3"/>
      <c r="D11" s="3"/>
      <c r="E11" s="27"/>
      <c r="F11" s="27"/>
      <c r="G11" s="35"/>
      <c r="H11" s="27"/>
      <c r="I11" s="7"/>
      <c r="J11" s="3"/>
      <c r="K11" s="37"/>
    </row>
    <row r="12" spans="1:14" ht="12" customHeight="1" x14ac:dyDescent="0.25">
      <c r="A12" s="19">
        <v>40493</v>
      </c>
      <c r="B12" s="122" t="s">
        <v>315</v>
      </c>
      <c r="C12" s="3" t="s">
        <v>117</v>
      </c>
      <c r="D12" s="95" t="s">
        <v>128</v>
      </c>
      <c r="E12" s="27">
        <v>19.866040000000002</v>
      </c>
      <c r="F12" s="27">
        <v>20.007452000000001</v>
      </c>
      <c r="G12" s="14">
        <f>ABS(E12-F12)</f>
        <v>0.14141199999999898</v>
      </c>
      <c r="H12" s="27">
        <f>AVERAGE(E12:F12)</f>
        <v>19.936745999999999</v>
      </c>
      <c r="I12" s="7">
        <f>ABS(G12/H12*100)</f>
        <v>0.70930331358988563</v>
      </c>
      <c r="J12" s="3" t="s">
        <v>21</v>
      </c>
      <c r="K12" s="37" t="s">
        <v>120</v>
      </c>
    </row>
    <row r="13" spans="1:14" ht="12" customHeight="1" x14ac:dyDescent="0.25">
      <c r="A13" s="19">
        <v>40493</v>
      </c>
      <c r="B13" s="122" t="s">
        <v>315</v>
      </c>
      <c r="C13" s="3" t="s">
        <v>117</v>
      </c>
      <c r="D13" s="3" t="s">
        <v>99</v>
      </c>
      <c r="E13" s="26">
        <v>149.07588699999999</v>
      </c>
      <c r="F13" s="26">
        <v>150.219021</v>
      </c>
      <c r="G13" s="14">
        <f>ABS(E13-F13)</f>
        <v>1.1431340000000034</v>
      </c>
      <c r="H13" s="26">
        <f>AVERAGE(E13:F13)</f>
        <v>149.64745399999998</v>
      </c>
      <c r="I13" s="7">
        <f>ABS(G13/H13*100)</f>
        <v>0.7638846966283861</v>
      </c>
      <c r="J13" s="3" t="s">
        <v>21</v>
      </c>
      <c r="K13" s="37" t="s">
        <v>120</v>
      </c>
    </row>
    <row r="14" spans="1:14" ht="12" customHeight="1" x14ac:dyDescent="0.25">
      <c r="A14" s="19">
        <v>40493</v>
      </c>
      <c r="B14" s="122" t="s">
        <v>315</v>
      </c>
      <c r="C14" s="3" t="s">
        <v>117</v>
      </c>
      <c r="D14" s="3" t="s">
        <v>98</v>
      </c>
      <c r="E14" s="28">
        <v>5.6583500000000004</v>
      </c>
      <c r="F14" s="28">
        <v>5.6941300000000004</v>
      </c>
      <c r="G14" s="35">
        <f>ABS(E14-F14)</f>
        <v>3.5779999999999923E-2</v>
      </c>
      <c r="H14" s="28">
        <f>AVERAGE(E14:F14)</f>
        <v>5.67624</v>
      </c>
      <c r="I14" s="7">
        <f>ABS(G14/H14*100)</f>
        <v>0.63034684932278984</v>
      </c>
      <c r="J14" s="3" t="s">
        <v>21</v>
      </c>
      <c r="K14" s="37" t="s">
        <v>120</v>
      </c>
      <c r="M14" s="65"/>
    </row>
    <row r="15" spans="1:14" ht="12" customHeight="1" x14ac:dyDescent="0.25">
      <c r="A15" s="19">
        <v>40493</v>
      </c>
      <c r="B15" s="122" t="s">
        <v>315</v>
      </c>
      <c r="C15" s="3" t="s">
        <v>117</v>
      </c>
      <c r="D15" s="3" t="s">
        <v>121</v>
      </c>
      <c r="E15" s="27">
        <v>18.200171999999998</v>
      </c>
      <c r="F15" s="27">
        <v>18.284519</v>
      </c>
      <c r="G15" s="35">
        <f>ABS(E15-F15)</f>
        <v>8.434700000000106E-2</v>
      </c>
      <c r="H15" s="27">
        <f>AVERAGE(E15:F15)</f>
        <v>18.242345499999999</v>
      </c>
      <c r="I15" s="7">
        <f>ABS(G15/H15*100)</f>
        <v>0.46236927153912893</v>
      </c>
      <c r="J15" s="3" t="s">
        <v>21</v>
      </c>
      <c r="K15" s="37" t="s">
        <v>120</v>
      </c>
    </row>
    <row r="16" spans="1:14" ht="12" customHeight="1" x14ac:dyDescent="0.25">
      <c r="A16" s="19"/>
      <c r="B16" s="96"/>
      <c r="C16" s="3"/>
      <c r="D16" s="3"/>
      <c r="E16" s="27"/>
      <c r="F16" s="27"/>
      <c r="G16" s="35"/>
      <c r="H16" s="27"/>
      <c r="I16" s="7"/>
      <c r="J16" s="3"/>
      <c r="K16" s="37"/>
    </row>
    <row r="17" spans="1:11" ht="12" customHeight="1" x14ac:dyDescent="0.25">
      <c r="A17" s="19">
        <v>40493</v>
      </c>
      <c r="B17" s="122" t="s">
        <v>316</v>
      </c>
      <c r="C17" s="3" t="s">
        <v>117</v>
      </c>
      <c r="D17" s="3" t="s">
        <v>128</v>
      </c>
      <c r="E17" s="27">
        <v>18.540258999999999</v>
      </c>
      <c r="F17" s="27">
        <v>18.786155000000001</v>
      </c>
      <c r="G17" s="14">
        <f>ABS(E17-F17)</f>
        <v>0.24589600000000189</v>
      </c>
      <c r="H17" s="27">
        <f>AVERAGE(E17:F17)</f>
        <v>18.663207</v>
      </c>
      <c r="I17" s="7">
        <f>ABS(G17/H17*100)</f>
        <v>1.3175441926995821</v>
      </c>
      <c r="J17" s="3" t="s">
        <v>21</v>
      </c>
      <c r="K17" s="37" t="s">
        <v>120</v>
      </c>
    </row>
    <row r="18" spans="1:11" ht="12" customHeight="1" x14ac:dyDescent="0.25">
      <c r="A18" s="19">
        <v>40493</v>
      </c>
      <c r="B18" s="122" t="s">
        <v>316</v>
      </c>
      <c r="C18" s="3" t="s">
        <v>117</v>
      </c>
      <c r="D18" s="95" t="s">
        <v>99</v>
      </c>
      <c r="E18" s="26">
        <v>151.327562</v>
      </c>
      <c r="F18" s="26">
        <v>153.507743</v>
      </c>
      <c r="G18" s="14">
        <f>ABS(E18-F18)</f>
        <v>2.1801810000000046</v>
      </c>
      <c r="H18" s="26">
        <f>AVERAGE(E18:F18)</f>
        <v>152.4176525</v>
      </c>
      <c r="I18" s="7">
        <f>ABS(G18/H18*100)</f>
        <v>1.4303992774065357</v>
      </c>
      <c r="J18" s="3" t="s">
        <v>21</v>
      </c>
      <c r="K18" s="37" t="s">
        <v>120</v>
      </c>
    </row>
    <row r="19" spans="1:11" ht="12" customHeight="1" x14ac:dyDescent="0.25">
      <c r="A19" s="19">
        <v>40493</v>
      </c>
      <c r="B19" s="122" t="s">
        <v>316</v>
      </c>
      <c r="C19" s="3" t="s">
        <v>117</v>
      </c>
      <c r="D19" s="95" t="s">
        <v>98</v>
      </c>
      <c r="E19" s="28">
        <v>5.6095829999999998</v>
      </c>
      <c r="F19" s="28">
        <v>5.6921520000000001</v>
      </c>
      <c r="G19" s="35">
        <f>ABS(E19-F19)</f>
        <v>8.2569000000000337E-2</v>
      </c>
      <c r="H19" s="28">
        <f>AVERAGE(E19:F19)</f>
        <v>5.6508675000000004</v>
      </c>
      <c r="I19" s="7">
        <f>ABS(G19/H19*100)</f>
        <v>1.4611738817093185</v>
      </c>
      <c r="J19" s="3" t="s">
        <v>21</v>
      </c>
      <c r="K19" s="37" t="s">
        <v>120</v>
      </c>
    </row>
    <row r="20" spans="1:11" ht="12" customHeight="1" x14ac:dyDescent="0.25">
      <c r="A20" s="19">
        <v>40493</v>
      </c>
      <c r="B20" s="122" t="s">
        <v>316</v>
      </c>
      <c r="C20" s="3" t="s">
        <v>117</v>
      </c>
      <c r="D20" s="95" t="s">
        <v>121</v>
      </c>
      <c r="E20" s="27">
        <v>18.026057999999999</v>
      </c>
      <c r="F20" s="27">
        <v>18.340627999999999</v>
      </c>
      <c r="G20" s="14">
        <f>ABS(E20-F20)</f>
        <v>0.31456999999999979</v>
      </c>
      <c r="H20" s="27">
        <f>AVERAGE(E20:F20)</f>
        <v>18.183343000000001</v>
      </c>
      <c r="I20" s="7">
        <f>ABS(G20/H20*100)</f>
        <v>1.7299899143958279</v>
      </c>
      <c r="J20" s="3" t="s">
        <v>21</v>
      </c>
      <c r="K20" s="37" t="s">
        <v>120</v>
      </c>
    </row>
    <row r="21" spans="1:11" ht="12" customHeight="1" x14ac:dyDescent="0.25">
      <c r="A21" s="19"/>
      <c r="B21" s="86"/>
      <c r="C21" s="3"/>
      <c r="D21" s="3"/>
      <c r="E21" s="27"/>
      <c r="F21" s="27"/>
      <c r="G21" s="35"/>
      <c r="H21" s="27"/>
      <c r="I21" s="7"/>
      <c r="J21" s="3"/>
      <c r="K21" s="37"/>
    </row>
    <row r="22" spans="1:11" ht="12" customHeight="1" x14ac:dyDescent="0.25">
      <c r="A22" s="19">
        <v>40496</v>
      </c>
      <c r="B22" s="122" t="s">
        <v>328</v>
      </c>
      <c r="C22" s="3" t="s">
        <v>117</v>
      </c>
      <c r="D22" s="95" t="s">
        <v>128</v>
      </c>
      <c r="E22" s="27">
        <v>20.066323000000001</v>
      </c>
      <c r="F22" s="27">
        <v>19.968678000000001</v>
      </c>
      <c r="G22" s="35">
        <f>ABS(E22-F22)</f>
        <v>9.7644999999999982E-2</v>
      </c>
      <c r="H22" s="27">
        <f>AVERAGE(E22:F22)</f>
        <v>20.017500500000001</v>
      </c>
      <c r="I22" s="7">
        <f>ABS(G22/H22*100)</f>
        <v>0.48779816441118601</v>
      </c>
      <c r="J22" s="3" t="s">
        <v>21</v>
      </c>
      <c r="K22" s="37" t="s">
        <v>120</v>
      </c>
    </row>
    <row r="23" spans="1:11" ht="12" customHeight="1" x14ac:dyDescent="0.25">
      <c r="A23" s="19">
        <v>40496</v>
      </c>
      <c r="B23" s="122" t="s">
        <v>328</v>
      </c>
      <c r="C23" s="3" t="s">
        <v>117</v>
      </c>
      <c r="D23" s="3" t="s">
        <v>99</v>
      </c>
      <c r="E23" s="26">
        <v>154.142259</v>
      </c>
      <c r="F23" s="26">
        <v>153.96929399999999</v>
      </c>
      <c r="G23" s="14">
        <f>ABS(E23-F23)</f>
        <v>0.17296500000000492</v>
      </c>
      <c r="H23" s="26">
        <f>AVERAGE(E23:F23)</f>
        <v>154.05577649999998</v>
      </c>
      <c r="I23" s="7">
        <f>ABS(G23/H23*100)</f>
        <v>0.11227427100080531</v>
      </c>
      <c r="J23" s="3" t="s">
        <v>21</v>
      </c>
      <c r="K23" s="37" t="s">
        <v>120</v>
      </c>
    </row>
    <row r="24" spans="1:11" ht="12" customHeight="1" x14ac:dyDescent="0.25">
      <c r="A24" s="19">
        <v>40496</v>
      </c>
      <c r="B24" s="122" t="s">
        <v>328</v>
      </c>
      <c r="C24" s="3" t="s">
        <v>117</v>
      </c>
      <c r="D24" s="3" t="s">
        <v>98</v>
      </c>
      <c r="E24" s="28">
        <v>6.085763</v>
      </c>
      <c r="F24" s="28">
        <v>6.0793239999999997</v>
      </c>
      <c r="G24" s="35">
        <f>ABS(E24-F24)</f>
        <v>6.4390000000003056E-3</v>
      </c>
      <c r="H24" s="28">
        <f>AVERAGE(E24:F24)</f>
        <v>6.0825434999999999</v>
      </c>
      <c r="I24" s="7">
        <f>ABS(G24/H24*100)</f>
        <v>0.10586031978234607</v>
      </c>
      <c r="J24" s="3" t="s">
        <v>21</v>
      </c>
      <c r="K24" s="37" t="s">
        <v>120</v>
      </c>
    </row>
    <row r="25" spans="1:11" ht="12" customHeight="1" x14ac:dyDescent="0.25">
      <c r="A25" s="19">
        <v>40496</v>
      </c>
      <c r="B25" s="122" t="s">
        <v>328</v>
      </c>
      <c r="C25" s="3" t="s">
        <v>117</v>
      </c>
      <c r="D25" s="3" t="s">
        <v>121</v>
      </c>
      <c r="E25" s="27">
        <v>19.754155000000001</v>
      </c>
      <c r="F25" s="27">
        <v>19.699767999999999</v>
      </c>
      <c r="G25" s="14">
        <f>ABS(E25-F25)</f>
        <v>5.4387000000001962E-2</v>
      </c>
      <c r="H25" s="27">
        <f>AVERAGE(E25:F25)</f>
        <v>19.726961500000002</v>
      </c>
      <c r="I25" s="7">
        <f>ABS(G25/H25*100)</f>
        <v>0.27569881960788517</v>
      </c>
      <c r="J25" s="3" t="s">
        <v>21</v>
      </c>
      <c r="K25" s="37" t="s">
        <v>120</v>
      </c>
    </row>
    <row r="26" spans="1:11" ht="12" customHeight="1" x14ac:dyDescent="0.25">
      <c r="A26" s="19"/>
      <c r="B26" s="96"/>
      <c r="C26" s="3"/>
      <c r="D26" s="3"/>
      <c r="E26" s="27"/>
      <c r="F26" s="27"/>
      <c r="G26" s="35"/>
      <c r="H26" s="27"/>
      <c r="I26" s="7"/>
      <c r="J26" s="3"/>
      <c r="K26" s="37"/>
    </row>
    <row r="27" spans="1:11" ht="12" customHeight="1" x14ac:dyDescent="0.25">
      <c r="A27" s="19">
        <v>40496</v>
      </c>
      <c r="B27" s="122" t="s">
        <v>329</v>
      </c>
      <c r="C27" s="3" t="s">
        <v>117</v>
      </c>
      <c r="D27" s="3" t="s">
        <v>128</v>
      </c>
      <c r="E27" s="27">
        <v>19.323076</v>
      </c>
      <c r="F27" s="27">
        <v>19.329792999999999</v>
      </c>
      <c r="G27" s="35">
        <f>ABS(E27-F27)</f>
        <v>6.7169999999983077E-3</v>
      </c>
      <c r="H27" s="27">
        <f>AVERAGE(E27:F27)</f>
        <v>19.326434499999998</v>
      </c>
      <c r="I27" s="14">
        <f>ABS(G27/H27*100)</f>
        <v>3.4755505471008162E-2</v>
      </c>
      <c r="J27" s="3" t="s">
        <v>21</v>
      </c>
      <c r="K27" s="37" t="s">
        <v>120</v>
      </c>
    </row>
    <row r="28" spans="1:11" ht="12" customHeight="1" x14ac:dyDescent="0.25">
      <c r="A28" s="19">
        <v>40496</v>
      </c>
      <c r="B28" s="122" t="s">
        <v>329</v>
      </c>
      <c r="C28" s="3" t="s">
        <v>117</v>
      </c>
      <c r="D28" s="95" t="s">
        <v>99</v>
      </c>
      <c r="E28" s="26">
        <v>151.044456</v>
      </c>
      <c r="F28" s="26">
        <v>152.01808800000001</v>
      </c>
      <c r="G28" s="14">
        <f>ABS(E28-F28)</f>
        <v>0.97363200000000916</v>
      </c>
      <c r="H28" s="26">
        <f>AVERAGE(E28:F28)</f>
        <v>151.531272</v>
      </c>
      <c r="I28" s="7">
        <f>ABS(G28/H28*100)</f>
        <v>0.64252875802429033</v>
      </c>
      <c r="J28" s="3" t="s">
        <v>21</v>
      </c>
      <c r="K28" s="37" t="s">
        <v>120</v>
      </c>
    </row>
    <row r="29" spans="1:11" x14ac:dyDescent="0.25">
      <c r="A29" s="19">
        <v>40496</v>
      </c>
      <c r="B29" s="122" t="s">
        <v>329</v>
      </c>
      <c r="C29" s="3" t="s">
        <v>117</v>
      </c>
      <c r="D29" s="95" t="s">
        <v>98</v>
      </c>
      <c r="E29" s="28">
        <v>5.9347079999999997</v>
      </c>
      <c r="F29" s="28">
        <v>5.9406860000000004</v>
      </c>
      <c r="G29" s="35">
        <f>ABS(E29-F29)</f>
        <v>5.978000000000705E-3</v>
      </c>
      <c r="H29" s="28">
        <f>AVERAGE(E29:F29)</f>
        <v>5.937697</v>
      </c>
      <c r="I29" s="7">
        <f>ABS(G29/H29*100)</f>
        <v>0.10067876484772978</v>
      </c>
      <c r="J29" s="3" t="s">
        <v>21</v>
      </c>
      <c r="K29" s="37" t="s">
        <v>120</v>
      </c>
    </row>
    <row r="30" spans="1:11" x14ac:dyDescent="0.25">
      <c r="A30" s="19">
        <v>40496</v>
      </c>
      <c r="B30" s="122" t="s">
        <v>329</v>
      </c>
      <c r="C30" s="3" t="s">
        <v>117</v>
      </c>
      <c r="D30" s="95" t="s">
        <v>121</v>
      </c>
      <c r="E30" s="27">
        <v>20.228162999999999</v>
      </c>
      <c r="F30" s="27">
        <v>20.084582000000001</v>
      </c>
      <c r="G30" s="35">
        <f>ABS(E30-F30)</f>
        <v>0.14358099999999752</v>
      </c>
      <c r="H30" s="27">
        <f>AVERAGE(E30:F30)</f>
        <v>20.1563725</v>
      </c>
      <c r="I30" s="7">
        <f>ABS(G30/H30*100)</f>
        <v>0.71233551572832621</v>
      </c>
      <c r="J30" s="3" t="s">
        <v>21</v>
      </c>
      <c r="K30" s="37" t="s">
        <v>120</v>
      </c>
    </row>
    <row r="31" spans="1:11" x14ac:dyDescent="0.25">
      <c r="A31" s="19"/>
      <c r="B31" s="86"/>
      <c r="C31" s="3"/>
      <c r="D31" s="3"/>
      <c r="E31" s="27"/>
      <c r="F31" s="27"/>
      <c r="G31" s="35"/>
      <c r="H31" s="27"/>
      <c r="I31" s="7"/>
      <c r="J31" s="3"/>
      <c r="K31" s="37"/>
    </row>
    <row r="32" spans="1:11" x14ac:dyDescent="0.25">
      <c r="A32" s="19">
        <v>40497</v>
      </c>
      <c r="B32" s="122" t="s">
        <v>349</v>
      </c>
      <c r="C32" s="3" t="s">
        <v>117</v>
      </c>
      <c r="D32" s="95" t="s">
        <v>128</v>
      </c>
      <c r="E32" s="27">
        <v>20.590267999999998</v>
      </c>
      <c r="F32" s="27">
        <v>20.455445000000001</v>
      </c>
      <c r="G32" s="14">
        <f>ABS(E32-F32)</f>
        <v>0.13482299999999725</v>
      </c>
      <c r="H32" s="27">
        <f>AVERAGE(E32:F32)</f>
        <v>20.5228565</v>
      </c>
      <c r="I32" s="7">
        <f>ABS(G32/H32*100)</f>
        <v>0.65694071388160435</v>
      </c>
      <c r="J32" s="3" t="s">
        <v>21</v>
      </c>
      <c r="K32" s="37" t="s">
        <v>120</v>
      </c>
    </row>
    <row r="33" spans="1:11" x14ac:dyDescent="0.25">
      <c r="A33" s="19">
        <v>40497</v>
      </c>
      <c r="B33" s="122" t="s">
        <v>349</v>
      </c>
      <c r="C33" s="3" t="s">
        <v>117</v>
      </c>
      <c r="D33" s="3" t="s">
        <v>99</v>
      </c>
      <c r="E33" s="26">
        <v>160.9537</v>
      </c>
      <c r="F33" s="26">
        <v>160.90436</v>
      </c>
      <c r="G33" s="35">
        <f>ABS(E33-F33)</f>
        <v>4.9340000000000828E-2</v>
      </c>
      <c r="H33" s="26">
        <f>AVERAGE(E33:F33)</f>
        <v>160.92903000000001</v>
      </c>
      <c r="I33" s="14">
        <f>ABS(G33/H33*100)</f>
        <v>3.065947765918978E-2</v>
      </c>
      <c r="J33" s="3" t="s">
        <v>21</v>
      </c>
      <c r="K33" s="37" t="s">
        <v>120</v>
      </c>
    </row>
    <row r="34" spans="1:11" x14ac:dyDescent="0.25">
      <c r="A34" s="19">
        <v>40497</v>
      </c>
      <c r="B34" s="122" t="s">
        <v>349</v>
      </c>
      <c r="C34" s="3" t="s">
        <v>117</v>
      </c>
      <c r="D34" s="3" t="s">
        <v>98</v>
      </c>
      <c r="E34" s="28">
        <v>6.0284930000000001</v>
      </c>
      <c r="F34" s="28">
        <v>6.0890129999999996</v>
      </c>
      <c r="G34" s="35">
        <f>ABS(E34-F34)</f>
        <v>6.0519999999999463E-2</v>
      </c>
      <c r="H34" s="28">
        <f>AVERAGE(E34:F34)</f>
        <v>6.0587529999999994</v>
      </c>
      <c r="I34" s="7">
        <f>ABS(G34/H34*100)</f>
        <v>0.99888541420981303</v>
      </c>
      <c r="J34" s="3" t="s">
        <v>21</v>
      </c>
      <c r="K34" s="37" t="s">
        <v>120</v>
      </c>
    </row>
    <row r="35" spans="1:11" x14ac:dyDescent="0.25">
      <c r="A35" s="19">
        <v>40497</v>
      </c>
      <c r="B35" s="122" t="s">
        <v>349</v>
      </c>
      <c r="C35" s="3" t="s">
        <v>117</v>
      </c>
      <c r="D35" s="3" t="s">
        <v>121</v>
      </c>
      <c r="E35" s="27">
        <v>19.392633</v>
      </c>
      <c r="F35" s="27">
        <v>19.425197000000001</v>
      </c>
      <c r="G35" s="35">
        <f>ABS(E35-F35)</f>
        <v>3.2564000000000703E-2</v>
      </c>
      <c r="H35" s="27">
        <f>AVERAGE(E35:F35)</f>
        <v>19.408915</v>
      </c>
      <c r="I35" s="7">
        <f>ABS(G35/H35*100)</f>
        <v>0.16777856979640904</v>
      </c>
      <c r="J35" s="3" t="s">
        <v>21</v>
      </c>
      <c r="K35" s="37" t="s">
        <v>120</v>
      </c>
    </row>
    <row r="36" spans="1:11" x14ac:dyDescent="0.25">
      <c r="A36" s="4"/>
      <c r="B36" s="4"/>
      <c r="C36" s="4"/>
      <c r="D36" s="4"/>
      <c r="E36" s="38"/>
      <c r="F36" s="38"/>
      <c r="G36" s="39"/>
      <c r="H36" s="57"/>
      <c r="I36" s="40"/>
      <c r="J36" s="16"/>
      <c r="K36" s="41"/>
    </row>
    <row r="37" spans="1:11" x14ac:dyDescent="0.25">
      <c r="E37" s="29"/>
      <c r="F37" s="29"/>
      <c r="G37" s="42"/>
      <c r="H37" s="58"/>
      <c r="I37" s="43"/>
      <c r="J37" s="10"/>
      <c r="K37" s="44"/>
    </row>
    <row r="38" spans="1:11" ht="14.5" x14ac:dyDescent="0.25">
      <c r="A38" s="13" t="s">
        <v>60</v>
      </c>
      <c r="B38" s="13"/>
      <c r="E38" s="6"/>
      <c r="F38" s="6"/>
      <c r="G38" s="15"/>
      <c r="H38" s="45"/>
      <c r="I38" s="46"/>
      <c r="J38" s="3"/>
      <c r="K38" s="37"/>
    </row>
    <row r="39" spans="1:11" x14ac:dyDescent="0.25">
      <c r="B39" s="37" t="s">
        <v>61</v>
      </c>
      <c r="E39" s="6"/>
      <c r="F39" s="6"/>
      <c r="G39" s="59"/>
      <c r="H39" s="45"/>
      <c r="I39" s="60"/>
      <c r="J39" s="3"/>
      <c r="K39" s="37"/>
    </row>
    <row r="40" spans="1:11" ht="14.5" x14ac:dyDescent="0.25">
      <c r="A40" s="13" t="s">
        <v>62</v>
      </c>
      <c r="B40" s="13"/>
    </row>
    <row r="41" spans="1:11" ht="14.5" x14ac:dyDescent="0.25">
      <c r="A41" s="13" t="s">
        <v>63</v>
      </c>
      <c r="B41" s="13"/>
    </row>
    <row r="42" spans="1:11" ht="14.5" x14ac:dyDescent="0.25">
      <c r="A42" s="13" t="s">
        <v>90</v>
      </c>
      <c r="B42" s="13"/>
    </row>
    <row r="43" spans="1:11" x14ac:dyDescent="0.25">
      <c r="C43" s="37"/>
    </row>
    <row r="44" spans="1:11" ht="14.5" x14ac:dyDescent="0.25">
      <c r="A44" s="13" t="s">
        <v>0</v>
      </c>
      <c r="B44" s="13"/>
    </row>
  </sheetData>
  <phoneticPr fontId="0" type="noConversion"/>
  <pageMargins left="0.98" right="0.86" top="0.99" bottom="0.18" header="0.52" footer="0.23"/>
  <pageSetup firstPageNumber="1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  <col min="17" max="17" width="43.7265625" customWidth="1"/>
  </cols>
  <sheetData>
    <row r="1" spans="1:14" ht="15.5" x14ac:dyDescent="0.35">
      <c r="A1" s="2" t="s">
        <v>569</v>
      </c>
      <c r="B1" s="2"/>
      <c r="N1" s="5"/>
    </row>
    <row r="2" spans="1:14" ht="15.5" x14ac:dyDescent="0.35">
      <c r="A2" s="2"/>
      <c r="B2" s="2" t="s">
        <v>561</v>
      </c>
      <c r="M2" s="65"/>
      <c r="N2" s="69"/>
    </row>
    <row r="3" spans="1:14" ht="15.5" x14ac:dyDescent="0.35">
      <c r="A3" s="2"/>
      <c r="B3" s="2"/>
      <c r="N3" s="5"/>
    </row>
    <row r="4" spans="1:14" ht="14.5" x14ac:dyDescent="0.25">
      <c r="A4" s="3" t="s">
        <v>18</v>
      </c>
      <c r="B4" s="3" t="s">
        <v>56</v>
      </c>
      <c r="C4" s="3" t="s">
        <v>10</v>
      </c>
      <c r="D4" s="3" t="s">
        <v>1</v>
      </c>
      <c r="E4" s="3" t="s">
        <v>30</v>
      </c>
      <c r="F4" s="3" t="s">
        <v>31</v>
      </c>
      <c r="G4" s="3" t="s">
        <v>57</v>
      </c>
      <c r="H4" s="3" t="s">
        <v>7</v>
      </c>
      <c r="I4" s="3" t="s">
        <v>58</v>
      </c>
      <c r="J4" s="3" t="s">
        <v>59</v>
      </c>
      <c r="K4" s="3" t="s">
        <v>53</v>
      </c>
      <c r="N4" s="5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16"/>
      <c r="K5" s="4"/>
      <c r="N5" s="5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9"/>
      <c r="N6" s="5"/>
    </row>
    <row r="7" spans="1:14" x14ac:dyDescent="0.25">
      <c r="A7" s="19">
        <v>40497</v>
      </c>
      <c r="B7" s="122" t="s">
        <v>350</v>
      </c>
      <c r="C7" s="3" t="s">
        <v>117</v>
      </c>
      <c r="D7" s="3" t="s">
        <v>128</v>
      </c>
      <c r="E7" s="27">
        <v>20.265405000000001</v>
      </c>
      <c r="F7" s="27">
        <v>20.099377</v>
      </c>
      <c r="G7" s="14">
        <f>ABS(E7-F7)</f>
        <v>0.16602800000000073</v>
      </c>
      <c r="H7" s="27">
        <f>AVERAGE(E7:F7)</f>
        <v>20.182391000000003</v>
      </c>
      <c r="I7" s="7">
        <f>ABS(G7/H7*100)</f>
        <v>0.82263791242574136</v>
      </c>
      <c r="J7" s="3" t="s">
        <v>21</v>
      </c>
      <c r="K7" s="37" t="s">
        <v>120</v>
      </c>
      <c r="N7" s="12"/>
    </row>
    <row r="8" spans="1:14" ht="13.5" customHeight="1" x14ac:dyDescent="0.25">
      <c r="A8" s="19">
        <v>40497</v>
      </c>
      <c r="B8" s="122" t="s">
        <v>350</v>
      </c>
      <c r="C8" s="3" t="s">
        <v>117</v>
      </c>
      <c r="D8" s="95" t="s">
        <v>99</v>
      </c>
      <c r="E8" s="26">
        <v>163.59859499999999</v>
      </c>
      <c r="F8" s="26">
        <v>164.269666</v>
      </c>
      <c r="G8" s="14">
        <f>ABS(E8-F8)</f>
        <v>0.67107100000001196</v>
      </c>
      <c r="H8" s="26">
        <f>AVERAGE(E8:F8)</f>
        <v>163.93413049999998</v>
      </c>
      <c r="I8" s="7">
        <f>ABS(G8/H8*100)</f>
        <v>0.409354048454243</v>
      </c>
      <c r="J8" s="3" t="s">
        <v>21</v>
      </c>
      <c r="K8" s="37" t="s">
        <v>120</v>
      </c>
    </row>
    <row r="9" spans="1:14" ht="12" customHeight="1" x14ac:dyDescent="0.25">
      <c r="A9" s="19">
        <v>40497</v>
      </c>
      <c r="B9" s="122" t="s">
        <v>350</v>
      </c>
      <c r="C9" s="3" t="s">
        <v>117</v>
      </c>
      <c r="D9" s="95" t="s">
        <v>98</v>
      </c>
      <c r="E9" s="28">
        <v>5.8873749999999996</v>
      </c>
      <c r="F9" s="28">
        <v>5.8976759999999997</v>
      </c>
      <c r="G9" s="35">
        <f>ABS(E9-F9)</f>
        <v>1.0301000000000116E-2</v>
      </c>
      <c r="H9" s="28">
        <f>AVERAGE(E9:F9)</f>
        <v>5.8925254999999996</v>
      </c>
      <c r="I9" s="7">
        <f>ABS(G9/H9*100)</f>
        <v>0.17481468684352944</v>
      </c>
      <c r="J9" s="3" t="s">
        <v>21</v>
      </c>
      <c r="K9" s="37" t="s">
        <v>120</v>
      </c>
      <c r="M9" s="65"/>
    </row>
    <row r="10" spans="1:14" ht="12" customHeight="1" x14ac:dyDescent="0.25">
      <c r="A10" s="19">
        <v>40497</v>
      </c>
      <c r="B10" s="122" t="s">
        <v>350</v>
      </c>
      <c r="C10" s="3" t="s">
        <v>117</v>
      </c>
      <c r="D10" s="95" t="s">
        <v>121</v>
      </c>
      <c r="E10" s="27">
        <v>19.037044999999999</v>
      </c>
      <c r="F10" s="27">
        <v>19.223811999999999</v>
      </c>
      <c r="G10" s="14">
        <f>ABS(E10-F10)</f>
        <v>0.18676699999999968</v>
      </c>
      <c r="H10" s="27">
        <f>AVERAGE(E10:F10)</f>
        <v>19.130428500000001</v>
      </c>
      <c r="I10" s="7">
        <f>ABS(G10/H10*100)</f>
        <v>0.9762823660745481</v>
      </c>
      <c r="J10" s="3" t="s">
        <v>21</v>
      </c>
      <c r="K10" s="37" t="s">
        <v>120</v>
      </c>
    </row>
    <row r="11" spans="1:14" ht="12" customHeight="1" x14ac:dyDescent="0.25">
      <c r="A11" s="19"/>
      <c r="B11" s="86"/>
      <c r="C11" s="3"/>
      <c r="D11" s="3"/>
      <c r="E11" s="27"/>
      <c r="F11" s="27"/>
      <c r="G11" s="35"/>
      <c r="H11" s="27"/>
      <c r="I11" s="7"/>
      <c r="J11" s="3"/>
      <c r="K11" s="37"/>
    </row>
    <row r="12" spans="1:14" ht="12" customHeight="1" x14ac:dyDescent="0.25">
      <c r="A12" s="19">
        <v>40497</v>
      </c>
      <c r="B12" s="122" t="s">
        <v>351</v>
      </c>
      <c r="C12" s="3" t="s">
        <v>117</v>
      </c>
      <c r="D12" s="95" t="s">
        <v>128</v>
      </c>
      <c r="E12" s="27">
        <v>19.798113000000001</v>
      </c>
      <c r="F12" s="27">
        <v>19.811826</v>
      </c>
      <c r="G12" s="35">
        <f>ABS(E12-F12)</f>
        <v>1.3712999999999198E-2</v>
      </c>
      <c r="H12" s="27">
        <f>AVERAGE(E12:F12)</f>
        <v>19.804969499999999</v>
      </c>
      <c r="I12" s="7">
        <f>ABS(G12/H12*100)</f>
        <v>6.924019751708882E-2</v>
      </c>
      <c r="J12" s="3" t="s">
        <v>21</v>
      </c>
      <c r="K12" s="37" t="s">
        <v>120</v>
      </c>
    </row>
    <row r="13" spans="1:14" ht="12" customHeight="1" x14ac:dyDescent="0.25">
      <c r="A13" s="19">
        <v>40497</v>
      </c>
      <c r="B13" s="122" t="s">
        <v>351</v>
      </c>
      <c r="C13" s="3" t="s">
        <v>117</v>
      </c>
      <c r="D13" s="3" t="s">
        <v>99</v>
      </c>
      <c r="E13" s="26">
        <v>157.015672</v>
      </c>
      <c r="F13" s="26">
        <v>157.56631899999999</v>
      </c>
      <c r="G13" s="14">
        <f>ABS(E13-F13)</f>
        <v>0.55064699999999789</v>
      </c>
      <c r="H13" s="26">
        <f>AVERAGE(E13:F13)</f>
        <v>157.29099550000001</v>
      </c>
      <c r="I13" s="7">
        <f>ABS(G13/H13*100)</f>
        <v>0.35008170572612202</v>
      </c>
      <c r="J13" s="3" t="s">
        <v>21</v>
      </c>
      <c r="K13" s="37" t="s">
        <v>120</v>
      </c>
    </row>
    <row r="14" spans="1:14" ht="12" customHeight="1" x14ac:dyDescent="0.25">
      <c r="A14" s="19">
        <v>40497</v>
      </c>
      <c r="B14" s="122" t="s">
        <v>351</v>
      </c>
      <c r="C14" s="3" t="s">
        <v>117</v>
      </c>
      <c r="D14" s="3" t="s">
        <v>98</v>
      </c>
      <c r="E14" s="28">
        <v>5.8577500000000002</v>
      </c>
      <c r="F14" s="28">
        <v>5.9196569999999999</v>
      </c>
      <c r="G14" s="35">
        <f>ABS(E14-F14)</f>
        <v>6.1906999999999712E-2</v>
      </c>
      <c r="H14" s="28">
        <f>AVERAGE(E14:F14)</f>
        <v>5.8887035000000001</v>
      </c>
      <c r="I14" s="7">
        <f>ABS(G14/H14*100)</f>
        <v>1.0512840390079023</v>
      </c>
      <c r="J14" s="3" t="s">
        <v>21</v>
      </c>
      <c r="K14" s="37" t="s">
        <v>120</v>
      </c>
      <c r="M14" s="65"/>
    </row>
    <row r="15" spans="1:14" ht="12" customHeight="1" x14ac:dyDescent="0.25">
      <c r="A15" s="19">
        <v>40497</v>
      </c>
      <c r="B15" s="122" t="s">
        <v>351</v>
      </c>
      <c r="C15" s="3" t="s">
        <v>117</v>
      </c>
      <c r="D15" s="3" t="s">
        <v>121</v>
      </c>
      <c r="E15" s="27">
        <v>18.862658</v>
      </c>
      <c r="F15" s="27">
        <v>18.848856000000001</v>
      </c>
      <c r="G15" s="35">
        <f>ABS(E15-F15)</f>
        <v>1.3801999999998316E-2</v>
      </c>
      <c r="H15" s="27">
        <f>AVERAGE(E15:F15)</f>
        <v>18.855757000000001</v>
      </c>
      <c r="I15" s="7">
        <f>ABS(G15/H15*100)</f>
        <v>7.3197803726460384E-2</v>
      </c>
      <c r="J15" s="3" t="s">
        <v>21</v>
      </c>
      <c r="K15" s="37" t="s">
        <v>120</v>
      </c>
    </row>
    <row r="16" spans="1:14" ht="12" customHeight="1" x14ac:dyDescent="0.25">
      <c r="A16" s="19"/>
      <c r="B16" s="96"/>
      <c r="C16" s="3"/>
      <c r="D16" s="3"/>
      <c r="E16" s="27"/>
      <c r="F16" s="27"/>
      <c r="G16" s="35"/>
      <c r="H16" s="27"/>
      <c r="I16" s="7"/>
      <c r="J16" s="3"/>
      <c r="K16" s="37"/>
    </row>
    <row r="17" spans="1:11" ht="12" customHeight="1" x14ac:dyDescent="0.25">
      <c r="A17" s="19">
        <v>40497</v>
      </c>
      <c r="B17" s="122" t="s">
        <v>352</v>
      </c>
      <c r="C17" s="3" t="s">
        <v>117</v>
      </c>
      <c r="D17" s="3" t="s">
        <v>128</v>
      </c>
      <c r="E17" s="27">
        <v>19.548037000000001</v>
      </c>
      <c r="F17" s="27">
        <v>20.078612</v>
      </c>
      <c r="G17" s="14">
        <f>ABS(E17-F17)</f>
        <v>0.53057499999999891</v>
      </c>
      <c r="H17" s="27">
        <f>AVERAGE(E17:F17)</f>
        <v>19.8133245</v>
      </c>
      <c r="I17" s="7">
        <f>ABS(G17/H17*100)</f>
        <v>2.6778696326302982</v>
      </c>
      <c r="J17" s="3" t="s">
        <v>21</v>
      </c>
      <c r="K17" s="37" t="s">
        <v>120</v>
      </c>
    </row>
    <row r="18" spans="1:11" ht="12" customHeight="1" x14ac:dyDescent="0.25">
      <c r="A18" s="19">
        <v>40497</v>
      </c>
      <c r="B18" s="122" t="s">
        <v>352</v>
      </c>
      <c r="C18" s="3" t="s">
        <v>117</v>
      </c>
      <c r="D18" s="95" t="s">
        <v>99</v>
      </c>
      <c r="E18" s="26">
        <v>154.33624800000001</v>
      </c>
      <c r="F18" s="26">
        <v>158.82864900000001</v>
      </c>
      <c r="G18" s="14">
        <f>ABS(E18-F18)</f>
        <v>4.492401000000001</v>
      </c>
      <c r="H18" s="26">
        <f>AVERAGE(E18:F18)</f>
        <v>156.5824485</v>
      </c>
      <c r="I18" s="7">
        <f>ABS(G18/H18*100)</f>
        <v>2.8690322849307091</v>
      </c>
      <c r="J18" s="3" t="s">
        <v>21</v>
      </c>
      <c r="K18" s="37" t="s">
        <v>120</v>
      </c>
    </row>
    <row r="19" spans="1:11" ht="12" customHeight="1" x14ac:dyDescent="0.25">
      <c r="A19" s="19">
        <v>40497</v>
      </c>
      <c r="B19" s="122" t="s">
        <v>352</v>
      </c>
      <c r="C19" s="3" t="s">
        <v>117</v>
      </c>
      <c r="D19" s="95" t="s">
        <v>98</v>
      </c>
      <c r="E19" s="28">
        <v>5.7631009999999998</v>
      </c>
      <c r="F19" s="28">
        <v>5.9061950000000003</v>
      </c>
      <c r="G19" s="14">
        <f>ABS(E19-F19)</f>
        <v>0.1430940000000005</v>
      </c>
      <c r="H19" s="28">
        <f>AVERAGE(E19:F19)</f>
        <v>5.8346479999999996</v>
      </c>
      <c r="I19" s="7">
        <f>ABS(G19/H19*100)</f>
        <v>2.4524872794382886</v>
      </c>
      <c r="J19" s="3" t="s">
        <v>21</v>
      </c>
      <c r="K19" s="37" t="s">
        <v>120</v>
      </c>
    </row>
    <row r="20" spans="1:11" ht="12" customHeight="1" x14ac:dyDescent="0.25">
      <c r="A20" s="19">
        <v>40497</v>
      </c>
      <c r="B20" s="122" t="s">
        <v>352</v>
      </c>
      <c r="C20" s="3" t="s">
        <v>117</v>
      </c>
      <c r="D20" s="95" t="s">
        <v>121</v>
      </c>
      <c r="E20" s="27">
        <v>19.387865000000001</v>
      </c>
      <c r="F20" s="27">
        <v>19.973687999999999</v>
      </c>
      <c r="G20" s="14">
        <f>ABS(E20-F20)</f>
        <v>0.58582299999999776</v>
      </c>
      <c r="H20" s="27">
        <f>AVERAGE(E20:F20)</f>
        <v>19.6807765</v>
      </c>
      <c r="I20" s="7">
        <f>ABS(G20/H20*100)</f>
        <v>2.9766254395500997</v>
      </c>
      <c r="J20" s="3" t="s">
        <v>21</v>
      </c>
      <c r="K20" s="37" t="s">
        <v>120</v>
      </c>
    </row>
    <row r="21" spans="1:11" ht="12" customHeight="1" x14ac:dyDescent="0.25">
      <c r="A21" s="19"/>
      <c r="B21" s="86"/>
      <c r="C21" s="3"/>
      <c r="D21" s="3"/>
      <c r="E21" s="27"/>
      <c r="F21" s="27"/>
      <c r="G21" s="35"/>
      <c r="H21" s="27"/>
      <c r="I21" s="7"/>
      <c r="J21" s="3"/>
      <c r="K21" s="37"/>
    </row>
    <row r="22" spans="1:11" ht="12" customHeight="1" x14ac:dyDescent="0.25">
      <c r="A22" s="19">
        <v>40503</v>
      </c>
      <c r="B22" s="122" t="s">
        <v>372</v>
      </c>
      <c r="C22" s="3" t="s">
        <v>117</v>
      </c>
      <c r="D22" s="95" t="s">
        <v>128</v>
      </c>
      <c r="E22" s="27">
        <v>20.388836999999999</v>
      </c>
      <c r="F22" s="27">
        <v>20.600176999999999</v>
      </c>
      <c r="G22" s="14">
        <f>ABS(E22-F22)</f>
        <v>0.21133999999999986</v>
      </c>
      <c r="H22" s="27">
        <f>AVERAGE(E22:F22)</f>
        <v>20.494506999999999</v>
      </c>
      <c r="I22" s="14">
        <f>ABS(G22/H22*100)</f>
        <v>1.0312031414075971</v>
      </c>
      <c r="J22" s="3" t="s">
        <v>21</v>
      </c>
      <c r="K22" s="37" t="s">
        <v>120</v>
      </c>
    </row>
    <row r="23" spans="1:11" ht="12" customHeight="1" x14ac:dyDescent="0.25">
      <c r="A23" s="19">
        <v>40503</v>
      </c>
      <c r="B23" s="122" t="s">
        <v>372</v>
      </c>
      <c r="C23" s="3" t="s">
        <v>117</v>
      </c>
      <c r="D23" s="3" t="s">
        <v>99</v>
      </c>
      <c r="E23" s="26">
        <v>157.17891599999999</v>
      </c>
      <c r="F23" s="26">
        <v>159.888823</v>
      </c>
      <c r="G23" s="14">
        <f>ABS(E23-F23)</f>
        <v>2.7099070000000154</v>
      </c>
      <c r="H23" s="26">
        <f>AVERAGE(E23:F23)</f>
        <v>158.53386949999998</v>
      </c>
      <c r="I23" s="7">
        <f>ABS(G23/H23*100)</f>
        <v>1.7093552365477434</v>
      </c>
      <c r="J23" s="3" t="s">
        <v>21</v>
      </c>
      <c r="K23" s="37" t="s">
        <v>120</v>
      </c>
    </row>
    <row r="24" spans="1:11" ht="12" customHeight="1" x14ac:dyDescent="0.25">
      <c r="A24" s="19">
        <v>40503</v>
      </c>
      <c r="B24" s="122" t="s">
        <v>372</v>
      </c>
      <c r="C24" s="3" t="s">
        <v>117</v>
      </c>
      <c r="D24" s="3" t="s">
        <v>98</v>
      </c>
      <c r="E24" s="28">
        <v>6.0191220000000003</v>
      </c>
      <c r="F24" s="28">
        <v>6.0475909999999997</v>
      </c>
      <c r="G24" s="35">
        <f>ABS(E24-F24)</f>
        <v>2.8468999999999411E-2</v>
      </c>
      <c r="H24" s="28">
        <f>AVERAGE(E24:F24)</f>
        <v>6.0333565</v>
      </c>
      <c r="I24" s="7">
        <f>ABS(G24/H24*100)</f>
        <v>0.47186006661465152</v>
      </c>
      <c r="J24" s="3" t="s">
        <v>21</v>
      </c>
      <c r="K24" s="37" t="s">
        <v>120</v>
      </c>
    </row>
    <row r="25" spans="1:11" ht="12" customHeight="1" x14ac:dyDescent="0.25">
      <c r="A25" s="19">
        <v>40503</v>
      </c>
      <c r="B25" s="122" t="s">
        <v>372</v>
      </c>
      <c r="C25" s="3" t="s">
        <v>117</v>
      </c>
      <c r="D25" s="3" t="s">
        <v>121</v>
      </c>
      <c r="E25" s="27">
        <v>19.488499999999998</v>
      </c>
      <c r="F25" s="27">
        <v>19.626683</v>
      </c>
      <c r="G25" s="14">
        <f>ABS(E25-F25)</f>
        <v>0.1381830000000015</v>
      </c>
      <c r="H25" s="27">
        <f>AVERAGE(E25:F25)</f>
        <v>19.557591500000001</v>
      </c>
      <c r="I25" s="7">
        <f>ABS(G25/H25*100)</f>
        <v>0.70654405477280524</v>
      </c>
      <c r="J25" s="3" t="s">
        <v>21</v>
      </c>
      <c r="K25" s="37" t="s">
        <v>120</v>
      </c>
    </row>
    <row r="26" spans="1:11" ht="12" customHeight="1" x14ac:dyDescent="0.25">
      <c r="A26" s="19"/>
      <c r="B26" s="96"/>
      <c r="C26" s="3"/>
      <c r="D26" s="3"/>
      <c r="E26" s="27"/>
      <c r="F26" s="27"/>
      <c r="G26" s="35"/>
      <c r="H26" s="27"/>
      <c r="I26" s="7"/>
      <c r="J26" s="3"/>
      <c r="K26" s="37"/>
    </row>
    <row r="27" spans="1:11" ht="12" customHeight="1" x14ac:dyDescent="0.25">
      <c r="A27" s="19">
        <v>40503</v>
      </c>
      <c r="B27" s="122" t="s">
        <v>373</v>
      </c>
      <c r="C27" s="3" t="s">
        <v>117</v>
      </c>
      <c r="D27" s="3" t="s">
        <v>128</v>
      </c>
      <c r="E27" s="27">
        <v>19.619658999999999</v>
      </c>
      <c r="F27" s="27">
        <v>20.010964999999999</v>
      </c>
      <c r="G27" s="14">
        <f>ABS(E27-F27)</f>
        <v>0.39130600000000015</v>
      </c>
      <c r="H27" s="27">
        <f>AVERAGE(E27:F27)</f>
        <v>19.815311999999999</v>
      </c>
      <c r="I27" s="7">
        <f>ABS(G27/H27*100)</f>
        <v>1.9747657770919791</v>
      </c>
      <c r="J27" s="3" t="s">
        <v>21</v>
      </c>
      <c r="K27" s="37" t="s">
        <v>120</v>
      </c>
    </row>
    <row r="28" spans="1:11" ht="12" customHeight="1" x14ac:dyDescent="0.25">
      <c r="A28" s="19">
        <v>40503</v>
      </c>
      <c r="B28" s="122" t="s">
        <v>373</v>
      </c>
      <c r="C28" s="3" t="s">
        <v>117</v>
      </c>
      <c r="D28" s="95" t="s">
        <v>99</v>
      </c>
      <c r="E28" s="26">
        <v>157.59436199999999</v>
      </c>
      <c r="F28" s="26">
        <v>160.83162899999999</v>
      </c>
      <c r="G28" s="14">
        <f>ABS(E28-F28)</f>
        <v>3.2372670000000028</v>
      </c>
      <c r="H28" s="26">
        <f>AVERAGE(E28:F28)</f>
        <v>159.21299549999998</v>
      </c>
      <c r="I28" s="7">
        <f>ABS(G28/H28*100)</f>
        <v>2.0332931930798348</v>
      </c>
      <c r="J28" s="3" t="s">
        <v>21</v>
      </c>
      <c r="K28" s="37" t="s">
        <v>120</v>
      </c>
    </row>
    <row r="29" spans="1:11" x14ac:dyDescent="0.25">
      <c r="A29" s="19">
        <v>40503</v>
      </c>
      <c r="B29" s="122" t="s">
        <v>373</v>
      </c>
      <c r="C29" s="3" t="s">
        <v>117</v>
      </c>
      <c r="D29" s="95" t="s">
        <v>98</v>
      </c>
      <c r="E29" s="28">
        <v>5.8104560000000003</v>
      </c>
      <c r="F29" s="28">
        <v>5.9090689999999997</v>
      </c>
      <c r="G29" s="35">
        <f>ABS(E29-F29)</f>
        <v>9.8612999999999396E-2</v>
      </c>
      <c r="H29" s="28">
        <f>AVERAGE(E29:F29)</f>
        <v>5.8597625000000004</v>
      </c>
      <c r="I29" s="7">
        <f>ABS(G29/H29*100)</f>
        <v>1.6828839052777205</v>
      </c>
      <c r="J29" s="3" t="s">
        <v>21</v>
      </c>
      <c r="K29" s="37" t="s">
        <v>120</v>
      </c>
    </row>
    <row r="30" spans="1:11" x14ac:dyDescent="0.25">
      <c r="A30" s="19">
        <v>40503</v>
      </c>
      <c r="B30" s="122" t="s">
        <v>373</v>
      </c>
      <c r="C30" s="3" t="s">
        <v>117</v>
      </c>
      <c r="D30" s="95" t="s">
        <v>121</v>
      </c>
      <c r="E30" s="27">
        <v>18.915225</v>
      </c>
      <c r="F30" s="27">
        <v>19.220756999999999</v>
      </c>
      <c r="G30" s="14">
        <f>ABS(E30-F30)</f>
        <v>0.30553199999999947</v>
      </c>
      <c r="H30" s="27">
        <f>AVERAGE(E30:F30)</f>
        <v>19.067990999999999</v>
      </c>
      <c r="I30" s="7">
        <f>ABS(G30/H30*100)</f>
        <v>1.6023292647872525</v>
      </c>
      <c r="J30" s="3" t="s">
        <v>21</v>
      </c>
      <c r="K30" s="37" t="s">
        <v>120</v>
      </c>
    </row>
    <row r="31" spans="1:11" x14ac:dyDescent="0.25">
      <c r="A31" s="19"/>
      <c r="B31" s="86"/>
      <c r="C31" s="3"/>
      <c r="D31" s="3"/>
      <c r="E31" s="27"/>
      <c r="F31" s="27"/>
      <c r="G31" s="35"/>
      <c r="H31" s="27"/>
      <c r="I31" s="7"/>
      <c r="J31" s="3"/>
      <c r="K31" s="37"/>
    </row>
    <row r="32" spans="1:11" x14ac:dyDescent="0.25">
      <c r="A32" s="19">
        <v>40503</v>
      </c>
      <c r="B32" s="122" t="s">
        <v>374</v>
      </c>
      <c r="C32" s="3" t="s">
        <v>117</v>
      </c>
      <c r="D32" s="95" t="s">
        <v>128</v>
      </c>
      <c r="E32" s="27">
        <v>19.368766000000001</v>
      </c>
      <c r="F32" s="27">
        <v>19.380050000000001</v>
      </c>
      <c r="G32" s="35">
        <f>ABS(E32-F32)</f>
        <v>1.128399999999985E-2</v>
      </c>
      <c r="H32" s="27">
        <f>AVERAGE(E32:F32)</f>
        <v>19.374408000000003</v>
      </c>
      <c r="I32" s="14">
        <f>ABS(G32/H32*100)</f>
        <v>5.824177956818008E-2</v>
      </c>
      <c r="J32" s="3" t="s">
        <v>21</v>
      </c>
      <c r="K32" s="37" t="s">
        <v>120</v>
      </c>
    </row>
    <row r="33" spans="1:11" x14ac:dyDescent="0.25">
      <c r="A33" s="19">
        <v>40503</v>
      </c>
      <c r="B33" s="122" t="s">
        <v>374</v>
      </c>
      <c r="C33" s="3" t="s">
        <v>117</v>
      </c>
      <c r="D33" s="3" t="s">
        <v>99</v>
      </c>
      <c r="E33" s="26">
        <v>151.810506</v>
      </c>
      <c r="F33" s="26">
        <v>149.92195899999999</v>
      </c>
      <c r="G33" s="14">
        <f>ABS(E33-F33)</f>
        <v>1.8885470000000169</v>
      </c>
      <c r="H33" s="26">
        <f>AVERAGE(E33:F33)</f>
        <v>150.8662325</v>
      </c>
      <c r="I33" s="14">
        <f>ABS(G33/H33*100)</f>
        <v>1.2518023209733278</v>
      </c>
      <c r="J33" s="3" t="s">
        <v>21</v>
      </c>
      <c r="K33" s="37" t="s">
        <v>120</v>
      </c>
    </row>
    <row r="34" spans="1:11" x14ac:dyDescent="0.25">
      <c r="A34" s="19">
        <v>40503</v>
      </c>
      <c r="B34" s="122" t="s">
        <v>374</v>
      </c>
      <c r="C34" s="3" t="s">
        <v>117</v>
      </c>
      <c r="D34" s="3" t="s">
        <v>98</v>
      </c>
      <c r="E34" s="28">
        <v>5.8904509999999997</v>
      </c>
      <c r="F34" s="28">
        <v>5.8935310000000003</v>
      </c>
      <c r="G34" s="35">
        <f>ABS(E34-F34)</f>
        <v>3.0800000000006378E-3</v>
      </c>
      <c r="H34" s="28">
        <f>AVERAGE(E34:F34)</f>
        <v>5.891991</v>
      </c>
      <c r="I34" s="7">
        <f>ABS(G34/H34*100)</f>
        <v>5.2274350045691483E-2</v>
      </c>
      <c r="J34" s="3" t="s">
        <v>21</v>
      </c>
      <c r="K34" s="37" t="s">
        <v>120</v>
      </c>
    </row>
    <row r="35" spans="1:11" x14ac:dyDescent="0.25">
      <c r="A35" s="19">
        <v>40503</v>
      </c>
      <c r="B35" s="122" t="s">
        <v>374</v>
      </c>
      <c r="C35" s="3" t="s">
        <v>117</v>
      </c>
      <c r="D35" s="3" t="s">
        <v>121</v>
      </c>
      <c r="E35" s="27">
        <v>19.129904</v>
      </c>
      <c r="F35" s="27">
        <v>19.028946000000001</v>
      </c>
      <c r="G35" s="14">
        <f>ABS(E35-F35)</f>
        <v>0.10095799999999855</v>
      </c>
      <c r="H35" s="27">
        <f>AVERAGE(E35:F35)</f>
        <v>19.079425000000001</v>
      </c>
      <c r="I35" s="7">
        <f>ABS(G35/H35*100)</f>
        <v>0.52914592551923634</v>
      </c>
      <c r="J35" s="3" t="s">
        <v>21</v>
      </c>
      <c r="K35" s="37" t="s">
        <v>120</v>
      </c>
    </row>
    <row r="36" spans="1:11" x14ac:dyDescent="0.25">
      <c r="A36" s="4"/>
      <c r="B36" s="4"/>
      <c r="C36" s="4"/>
      <c r="D36" s="4"/>
      <c r="E36" s="38"/>
      <c r="F36" s="38"/>
      <c r="G36" s="39"/>
      <c r="H36" s="57"/>
      <c r="I36" s="40"/>
      <c r="J36" s="16"/>
      <c r="K36" s="41"/>
    </row>
    <row r="37" spans="1:11" x14ac:dyDescent="0.25">
      <c r="E37" s="29"/>
      <c r="F37" s="29"/>
      <c r="G37" s="42"/>
      <c r="H37" s="58"/>
      <c r="I37" s="43"/>
      <c r="J37" s="10"/>
      <c r="K37" s="44"/>
    </row>
    <row r="38" spans="1:11" ht="14.5" x14ac:dyDescent="0.25">
      <c r="A38" s="13" t="s">
        <v>60</v>
      </c>
      <c r="B38" s="13"/>
      <c r="E38" s="6"/>
      <c r="F38" s="6"/>
      <c r="G38" s="15"/>
      <c r="H38" s="45"/>
      <c r="I38" s="46"/>
      <c r="J38" s="3"/>
      <c r="K38" s="37"/>
    </row>
    <row r="39" spans="1:11" x14ac:dyDescent="0.25">
      <c r="B39" s="37" t="s">
        <v>61</v>
      </c>
      <c r="E39" s="6"/>
      <c r="F39" s="6"/>
      <c r="G39" s="59"/>
      <c r="H39" s="45"/>
      <c r="I39" s="60"/>
      <c r="J39" s="3"/>
      <c r="K39" s="37"/>
    </row>
    <row r="40" spans="1:11" ht="14.5" x14ac:dyDescent="0.25">
      <c r="A40" s="13" t="s">
        <v>62</v>
      </c>
      <c r="B40" s="13"/>
    </row>
    <row r="41" spans="1:11" ht="14.5" x14ac:dyDescent="0.25">
      <c r="A41" s="13" t="s">
        <v>63</v>
      </c>
      <c r="B41" s="13"/>
    </row>
    <row r="42" spans="1:11" ht="14.5" x14ac:dyDescent="0.25">
      <c r="A42" s="13" t="s">
        <v>90</v>
      </c>
      <c r="B42" s="13"/>
    </row>
    <row r="43" spans="1:11" x14ac:dyDescent="0.25">
      <c r="C43" s="37"/>
    </row>
    <row r="44" spans="1:11" ht="14.5" x14ac:dyDescent="0.25">
      <c r="A44" s="13" t="s">
        <v>0</v>
      </c>
      <c r="B44" s="13"/>
    </row>
  </sheetData>
  <phoneticPr fontId="33" type="noConversion"/>
  <pageMargins left="0.98" right="0.86" top="0.99" bottom="0.18" header="0.52" footer="0.23"/>
  <pageSetup firstPageNumber="1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  <col min="17" max="17" width="43.7265625" customWidth="1"/>
  </cols>
  <sheetData>
    <row r="1" spans="1:14" ht="15.5" x14ac:dyDescent="0.35">
      <c r="A1" s="2" t="s">
        <v>569</v>
      </c>
      <c r="B1" s="2"/>
      <c r="N1" s="5"/>
    </row>
    <row r="2" spans="1:14" ht="15.5" x14ac:dyDescent="0.35">
      <c r="A2" s="2"/>
      <c r="B2" s="2" t="s">
        <v>561</v>
      </c>
      <c r="M2" s="65"/>
      <c r="N2" s="69"/>
    </row>
    <row r="3" spans="1:14" ht="15.5" x14ac:dyDescent="0.35">
      <c r="A3" s="2"/>
      <c r="B3" s="2"/>
      <c r="N3" s="5"/>
    </row>
    <row r="4" spans="1:14" ht="14.5" x14ac:dyDescent="0.25">
      <c r="A4" s="3" t="s">
        <v>18</v>
      </c>
      <c r="B4" s="3" t="s">
        <v>56</v>
      </c>
      <c r="C4" s="3" t="s">
        <v>10</v>
      </c>
      <c r="D4" s="3" t="s">
        <v>1</v>
      </c>
      <c r="E4" s="3" t="s">
        <v>30</v>
      </c>
      <c r="F4" s="3" t="s">
        <v>31</v>
      </c>
      <c r="G4" s="3" t="s">
        <v>57</v>
      </c>
      <c r="H4" s="3" t="s">
        <v>7</v>
      </c>
      <c r="I4" s="3" t="s">
        <v>58</v>
      </c>
      <c r="J4" s="3" t="s">
        <v>59</v>
      </c>
      <c r="K4" s="3" t="s">
        <v>53</v>
      </c>
      <c r="N4" s="5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16"/>
      <c r="K5" s="4"/>
      <c r="N5" s="5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9"/>
      <c r="N6" s="5"/>
    </row>
    <row r="7" spans="1:14" x14ac:dyDescent="0.25">
      <c r="A7" s="19">
        <v>40503</v>
      </c>
      <c r="B7" s="122" t="s">
        <v>375</v>
      </c>
      <c r="C7" s="3" t="s">
        <v>117</v>
      </c>
      <c r="D7" s="3" t="s">
        <v>128</v>
      </c>
      <c r="E7" s="27">
        <v>18.952338999999998</v>
      </c>
      <c r="F7" s="27">
        <v>19.084256</v>
      </c>
      <c r="G7" s="14">
        <f>ABS(E7-F7)</f>
        <v>0.13191700000000139</v>
      </c>
      <c r="H7" s="27">
        <f>AVERAGE(E7:F7)</f>
        <v>19.018297499999999</v>
      </c>
      <c r="I7" s="7">
        <f>ABS(G7/H7*100)</f>
        <v>0.69363201411693876</v>
      </c>
      <c r="J7" s="3" t="s">
        <v>21</v>
      </c>
      <c r="K7" s="37" t="s">
        <v>120</v>
      </c>
      <c r="N7" s="12"/>
    </row>
    <row r="8" spans="1:14" ht="13.5" customHeight="1" x14ac:dyDescent="0.25">
      <c r="A8" s="19">
        <v>40503</v>
      </c>
      <c r="B8" s="122" t="s">
        <v>375</v>
      </c>
      <c r="C8" s="3" t="s">
        <v>117</v>
      </c>
      <c r="D8" s="95" t="s">
        <v>99</v>
      </c>
      <c r="E8" s="26">
        <v>147.991376</v>
      </c>
      <c r="F8" s="26">
        <v>147.77893900000001</v>
      </c>
      <c r="G8" s="14">
        <f>ABS(E8-F8)</f>
        <v>0.21243699999999421</v>
      </c>
      <c r="H8" s="26">
        <f>AVERAGE(E8:F8)</f>
        <v>147.88515749999999</v>
      </c>
      <c r="I8" s="7">
        <f>ABS(G8/H8*100)</f>
        <v>0.14364998056008035</v>
      </c>
      <c r="J8" s="3" t="s">
        <v>21</v>
      </c>
      <c r="K8" s="37" t="s">
        <v>120</v>
      </c>
    </row>
    <row r="9" spans="1:14" ht="12" customHeight="1" x14ac:dyDescent="0.25">
      <c r="A9" s="19">
        <v>40503</v>
      </c>
      <c r="B9" s="122" t="s">
        <v>375</v>
      </c>
      <c r="C9" s="3" t="s">
        <v>117</v>
      </c>
      <c r="D9" s="95" t="s">
        <v>98</v>
      </c>
      <c r="E9" s="28">
        <v>5.8505710000000004</v>
      </c>
      <c r="F9" s="28">
        <v>5.8566349999999998</v>
      </c>
      <c r="G9" s="35">
        <f>ABS(E9-F9)</f>
        <v>6.0639999999994032E-3</v>
      </c>
      <c r="H9" s="28">
        <f>AVERAGE(E9:F9)</f>
        <v>5.8536029999999997</v>
      </c>
      <c r="I9" s="7">
        <f>ABS(G9/H9*100)</f>
        <v>0.10359431618439795</v>
      </c>
      <c r="J9" s="3" t="s">
        <v>21</v>
      </c>
      <c r="K9" s="37" t="s">
        <v>120</v>
      </c>
      <c r="M9" s="65"/>
    </row>
    <row r="10" spans="1:14" ht="12" customHeight="1" x14ac:dyDescent="0.25">
      <c r="A10" s="19">
        <v>40503</v>
      </c>
      <c r="B10" s="122" t="s">
        <v>375</v>
      </c>
      <c r="C10" s="3" t="s">
        <v>117</v>
      </c>
      <c r="D10" s="95" t="s">
        <v>121</v>
      </c>
      <c r="E10" s="27">
        <v>19.111113</v>
      </c>
      <c r="F10" s="27">
        <v>19.177548000000002</v>
      </c>
      <c r="G10" s="35">
        <f>ABS(E10-F10)</f>
        <v>6.643500000000202E-2</v>
      </c>
      <c r="H10" s="27">
        <f>AVERAGE(E10:F10)</f>
        <v>19.144330500000002</v>
      </c>
      <c r="I10" s="7">
        <f>ABS(G10/H10*100)</f>
        <v>0.34702179843793446</v>
      </c>
      <c r="J10" s="3" t="s">
        <v>21</v>
      </c>
      <c r="K10" s="37" t="s">
        <v>120</v>
      </c>
    </row>
    <row r="11" spans="1:14" ht="12" customHeight="1" x14ac:dyDescent="0.25">
      <c r="A11" s="19"/>
      <c r="B11" s="86"/>
      <c r="C11" s="3"/>
      <c r="D11" s="3"/>
      <c r="E11" s="27"/>
      <c r="F11" s="27"/>
      <c r="G11" s="35"/>
      <c r="H11" s="27"/>
      <c r="I11" s="7"/>
      <c r="J11" s="3"/>
      <c r="K11" s="37"/>
    </row>
    <row r="12" spans="1:14" ht="12" customHeight="1" x14ac:dyDescent="0.25">
      <c r="A12" s="19">
        <v>40513</v>
      </c>
      <c r="B12" s="122" t="s">
        <v>391</v>
      </c>
      <c r="C12" s="3" t="s">
        <v>117</v>
      </c>
      <c r="D12" s="95" t="s">
        <v>128</v>
      </c>
      <c r="E12" s="27">
        <v>18.843295999999999</v>
      </c>
      <c r="F12" s="27">
        <v>18.911691000000001</v>
      </c>
      <c r="G12" s="35">
        <f>ABS(E12-F12)</f>
        <v>6.8395000000002426E-2</v>
      </c>
      <c r="H12" s="27">
        <f>AVERAGE(E12:F12)</f>
        <v>18.8774935</v>
      </c>
      <c r="I12" s="7">
        <f>ABS(G12/H12*100)</f>
        <v>0.36230975261626991</v>
      </c>
      <c r="J12" s="3" t="s">
        <v>21</v>
      </c>
      <c r="K12" s="37" t="s">
        <v>120</v>
      </c>
    </row>
    <row r="13" spans="1:14" ht="12" customHeight="1" x14ac:dyDescent="0.25">
      <c r="A13" s="19">
        <v>40513</v>
      </c>
      <c r="B13" s="122" t="s">
        <v>391</v>
      </c>
      <c r="C13" s="3" t="s">
        <v>117</v>
      </c>
      <c r="D13" s="3" t="s">
        <v>99</v>
      </c>
      <c r="E13" s="26">
        <v>144.927606</v>
      </c>
      <c r="F13" s="26">
        <v>144.71572499999999</v>
      </c>
      <c r="G13" s="14">
        <f>ABS(E13-F13)</f>
        <v>0.21188100000000532</v>
      </c>
      <c r="H13" s="26">
        <f>AVERAGE(E13:F13)</f>
        <v>144.82166549999999</v>
      </c>
      <c r="I13" s="7">
        <f>ABS(G13/H13*100)</f>
        <v>0.1463047668099117</v>
      </c>
      <c r="J13" s="3" t="s">
        <v>21</v>
      </c>
      <c r="K13" s="37" t="s">
        <v>120</v>
      </c>
    </row>
    <row r="14" spans="1:14" ht="12" customHeight="1" x14ac:dyDescent="0.25">
      <c r="A14" s="19">
        <v>40513</v>
      </c>
      <c r="B14" s="122" t="s">
        <v>391</v>
      </c>
      <c r="C14" s="3" t="s">
        <v>117</v>
      </c>
      <c r="D14" s="3" t="s">
        <v>98</v>
      </c>
      <c r="E14" s="28">
        <v>5.6787919999999996</v>
      </c>
      <c r="F14" s="28">
        <v>5.7077179999999998</v>
      </c>
      <c r="G14" s="35">
        <f>ABS(E14-F14)</f>
        <v>2.8926000000000229E-2</v>
      </c>
      <c r="H14" s="28">
        <f>AVERAGE(E14:F14)</f>
        <v>5.6932549999999997</v>
      </c>
      <c r="I14" s="7">
        <f>ABS(G14/H14*100)</f>
        <v>0.50807490618284679</v>
      </c>
      <c r="J14" s="3" t="s">
        <v>21</v>
      </c>
      <c r="K14" s="37" t="s">
        <v>120</v>
      </c>
      <c r="M14" s="65"/>
    </row>
    <row r="15" spans="1:14" ht="12" customHeight="1" x14ac:dyDescent="0.25">
      <c r="A15" s="19">
        <v>40513</v>
      </c>
      <c r="B15" s="122" t="s">
        <v>391</v>
      </c>
      <c r="C15" s="3" t="s">
        <v>117</v>
      </c>
      <c r="D15" s="3" t="s">
        <v>121</v>
      </c>
      <c r="E15" s="27">
        <v>18.758821000000001</v>
      </c>
      <c r="F15" s="27">
        <v>18.753655999999999</v>
      </c>
      <c r="G15" s="35">
        <f>ABS(E15-F15)</f>
        <v>5.1650000000016405E-3</v>
      </c>
      <c r="H15" s="27">
        <f>AVERAGE(E15:F15)</f>
        <v>18.756238500000002</v>
      </c>
      <c r="I15" s="7">
        <f>ABS(G15/H15*100)</f>
        <v>2.7537504388215367E-2</v>
      </c>
      <c r="J15" s="3" t="s">
        <v>21</v>
      </c>
      <c r="K15" s="37" t="s">
        <v>120</v>
      </c>
    </row>
    <row r="16" spans="1:14" ht="12" customHeight="1" x14ac:dyDescent="0.25">
      <c r="A16" s="19"/>
      <c r="B16" s="96"/>
      <c r="C16" s="3"/>
      <c r="D16" s="3"/>
      <c r="E16" s="27"/>
      <c r="F16" s="27"/>
      <c r="G16" s="35"/>
      <c r="H16" s="27"/>
      <c r="I16" s="7"/>
      <c r="J16" s="3"/>
      <c r="K16" s="37"/>
    </row>
    <row r="17" spans="1:11" ht="12" customHeight="1" x14ac:dyDescent="0.25">
      <c r="A17" s="19">
        <v>40513</v>
      </c>
      <c r="B17" s="122" t="s">
        <v>391</v>
      </c>
      <c r="C17" s="3" t="s">
        <v>117</v>
      </c>
      <c r="D17" s="3" t="s">
        <v>128</v>
      </c>
      <c r="E17" s="27">
        <v>18.367298999999999</v>
      </c>
      <c r="F17" s="27">
        <v>18.580342999999999</v>
      </c>
      <c r="G17" s="14">
        <f>ABS(E17-F17)</f>
        <v>0.21304400000000001</v>
      </c>
      <c r="H17" s="27">
        <f>AVERAGE(E17:F17)</f>
        <v>18.473821000000001</v>
      </c>
      <c r="I17" s="7">
        <f>ABS(G17/H17*100)</f>
        <v>1.1532210905367113</v>
      </c>
      <c r="J17" s="3" t="s">
        <v>21</v>
      </c>
      <c r="K17" s="37" t="s">
        <v>120</v>
      </c>
    </row>
    <row r="18" spans="1:11" ht="12" customHeight="1" x14ac:dyDescent="0.25">
      <c r="A18" s="19">
        <v>40513</v>
      </c>
      <c r="B18" s="122" t="s">
        <v>391</v>
      </c>
      <c r="C18" s="3" t="s">
        <v>117</v>
      </c>
      <c r="D18" s="95" t="s">
        <v>99</v>
      </c>
      <c r="E18" s="26">
        <v>148.434459</v>
      </c>
      <c r="F18" s="26">
        <v>149.65723800000001</v>
      </c>
      <c r="G18" s="14">
        <f>ABS(E18-F18)</f>
        <v>1.2227790000000027</v>
      </c>
      <c r="H18" s="26">
        <f>AVERAGE(E18:F18)</f>
        <v>149.04584850000001</v>
      </c>
      <c r="I18" s="7">
        <f>ABS(G18/H18*100)</f>
        <v>0.82040460187658482</v>
      </c>
      <c r="J18" s="3" t="s">
        <v>21</v>
      </c>
      <c r="K18" s="37" t="s">
        <v>120</v>
      </c>
    </row>
    <row r="19" spans="1:11" ht="12" customHeight="1" x14ac:dyDescent="0.25">
      <c r="A19" s="19">
        <v>40513</v>
      </c>
      <c r="B19" s="122" t="s">
        <v>391</v>
      </c>
      <c r="C19" s="3" t="s">
        <v>117</v>
      </c>
      <c r="D19" s="95" t="s">
        <v>98</v>
      </c>
      <c r="E19" s="28">
        <v>5.8220660000000004</v>
      </c>
      <c r="F19" s="28">
        <v>5.8185549999999999</v>
      </c>
      <c r="G19" s="35">
        <f>ABS(E19-F19)</f>
        <v>3.511000000000486E-3</v>
      </c>
      <c r="H19" s="28">
        <f>AVERAGE(E19:F19)</f>
        <v>5.8203104999999997</v>
      </c>
      <c r="I19" s="7">
        <f>ABS(G19/H19*100)</f>
        <v>6.0323242205041913E-2</v>
      </c>
      <c r="J19" s="3" t="s">
        <v>21</v>
      </c>
      <c r="K19" s="37" t="s">
        <v>120</v>
      </c>
    </row>
    <row r="20" spans="1:11" ht="12" customHeight="1" x14ac:dyDescent="0.25">
      <c r="A20" s="19">
        <v>40513</v>
      </c>
      <c r="B20" s="122" t="s">
        <v>391</v>
      </c>
      <c r="C20" s="3" t="s">
        <v>117</v>
      </c>
      <c r="D20" s="95" t="s">
        <v>121</v>
      </c>
      <c r="E20" s="27">
        <v>18.920024000000002</v>
      </c>
      <c r="F20" s="27">
        <v>19.176569000000001</v>
      </c>
      <c r="G20" s="14">
        <f>ABS(E20-F20)</f>
        <v>0.25654499999999913</v>
      </c>
      <c r="H20" s="27">
        <f>AVERAGE(E20:F20)</f>
        <v>19.048296499999999</v>
      </c>
      <c r="I20" s="7">
        <f>ABS(G20/H20*100)</f>
        <v>1.3468133488997251</v>
      </c>
      <c r="J20" s="3" t="s">
        <v>21</v>
      </c>
      <c r="K20" s="37" t="s">
        <v>120</v>
      </c>
    </row>
    <row r="21" spans="1:11" ht="12" customHeight="1" x14ac:dyDescent="0.25">
      <c r="A21" s="19"/>
      <c r="B21" s="86"/>
      <c r="C21" s="3"/>
      <c r="D21" s="3"/>
      <c r="E21" s="27"/>
      <c r="F21" s="27"/>
      <c r="G21" s="35"/>
      <c r="H21" s="27"/>
      <c r="I21" s="7"/>
      <c r="J21" s="3"/>
      <c r="K21" s="37"/>
    </row>
    <row r="22" spans="1:11" ht="12" customHeight="1" x14ac:dyDescent="0.25">
      <c r="A22" s="19">
        <v>40513</v>
      </c>
      <c r="B22" s="122" t="s">
        <v>391</v>
      </c>
      <c r="C22" s="3" t="s">
        <v>117</v>
      </c>
      <c r="D22" s="95" t="s">
        <v>128</v>
      </c>
      <c r="E22" s="27">
        <v>18.716878999999999</v>
      </c>
      <c r="F22" s="27">
        <v>19.347622999999999</v>
      </c>
      <c r="G22" s="14">
        <f>ABS(E22-F22)</f>
        <v>0.63074399999999997</v>
      </c>
      <c r="H22" s="27">
        <f>AVERAGE(E22:F22)</f>
        <v>19.032250999999999</v>
      </c>
      <c r="I22" s="7">
        <f>ABS(G22/H22*100)</f>
        <v>3.3140798742093094</v>
      </c>
      <c r="J22" s="3" t="s">
        <v>21</v>
      </c>
      <c r="K22" s="37" t="s">
        <v>120</v>
      </c>
    </row>
    <row r="23" spans="1:11" ht="12" customHeight="1" x14ac:dyDescent="0.25">
      <c r="A23" s="19">
        <v>40513</v>
      </c>
      <c r="B23" s="122" t="s">
        <v>391</v>
      </c>
      <c r="C23" s="3" t="s">
        <v>117</v>
      </c>
      <c r="D23" s="3" t="s">
        <v>99</v>
      </c>
      <c r="E23" s="26">
        <v>146.99031400000001</v>
      </c>
      <c r="F23" s="26">
        <v>149.62365700000001</v>
      </c>
      <c r="G23" s="14">
        <f>ABS(E23-F23)</f>
        <v>2.6333429999999964</v>
      </c>
      <c r="H23" s="26">
        <f>AVERAGE(E23:F23)</f>
        <v>148.3069855</v>
      </c>
      <c r="I23" s="7">
        <f>ABS(G23/H23*100)</f>
        <v>1.7756028086755204</v>
      </c>
      <c r="J23" s="3" t="s">
        <v>21</v>
      </c>
      <c r="K23" s="37" t="s">
        <v>120</v>
      </c>
    </row>
    <row r="24" spans="1:11" ht="12" customHeight="1" x14ac:dyDescent="0.25">
      <c r="A24" s="19">
        <v>40513</v>
      </c>
      <c r="B24" s="122" t="s">
        <v>391</v>
      </c>
      <c r="C24" s="3" t="s">
        <v>117</v>
      </c>
      <c r="D24" s="3" t="s">
        <v>98</v>
      </c>
      <c r="E24" s="28">
        <v>5.8475299999999999</v>
      </c>
      <c r="F24" s="28">
        <v>5.9054529999999996</v>
      </c>
      <c r="G24" s="35">
        <f>ABS(E24-F24)</f>
        <v>5.7922999999999725E-2</v>
      </c>
      <c r="H24" s="28">
        <f>AVERAGE(E24:F24)</f>
        <v>5.8764915000000002</v>
      </c>
      <c r="I24" s="7">
        <f>ABS(G24/H24*100)</f>
        <v>0.98567316910098024</v>
      </c>
      <c r="J24" s="3" t="s">
        <v>21</v>
      </c>
      <c r="K24" s="37" t="s">
        <v>120</v>
      </c>
    </row>
    <row r="25" spans="1:11" ht="12" customHeight="1" x14ac:dyDescent="0.25">
      <c r="A25" s="19">
        <v>40513</v>
      </c>
      <c r="B25" s="122" t="s">
        <v>391</v>
      </c>
      <c r="C25" s="3" t="s">
        <v>117</v>
      </c>
      <c r="D25" s="3" t="s">
        <v>121</v>
      </c>
      <c r="E25" s="27">
        <v>19.118188</v>
      </c>
      <c r="F25" s="27">
        <v>19.336331000000001</v>
      </c>
      <c r="G25" s="14">
        <f>ABS(E25-F25)</f>
        <v>0.21814300000000131</v>
      </c>
      <c r="H25" s="27">
        <f>AVERAGE(E25:F25)</f>
        <v>19.227259500000002</v>
      </c>
      <c r="I25" s="7">
        <f>ABS(G25/H25*100)</f>
        <v>1.1345506623031809</v>
      </c>
      <c r="J25" s="3" t="s">
        <v>21</v>
      </c>
      <c r="K25" s="37" t="s">
        <v>120</v>
      </c>
    </row>
    <row r="26" spans="1:11" ht="12" customHeight="1" x14ac:dyDescent="0.25">
      <c r="A26" s="19"/>
      <c r="B26" s="96"/>
      <c r="C26" s="3"/>
      <c r="D26" s="3"/>
      <c r="E26" s="27"/>
      <c r="F26" s="27"/>
      <c r="G26" s="35"/>
      <c r="H26" s="27"/>
      <c r="I26" s="7"/>
      <c r="J26" s="3"/>
      <c r="K26" s="37"/>
    </row>
    <row r="27" spans="1:11" ht="12" customHeight="1" x14ac:dyDescent="0.25">
      <c r="A27" s="19">
        <v>40513</v>
      </c>
      <c r="B27" s="122" t="s">
        <v>391</v>
      </c>
      <c r="C27" s="3" t="s">
        <v>117</v>
      </c>
      <c r="D27" s="3" t="s">
        <v>128</v>
      </c>
      <c r="E27" s="27">
        <v>18.894414999999999</v>
      </c>
      <c r="F27" s="27">
        <v>18.992439000000001</v>
      </c>
      <c r="G27" s="35">
        <f>ABS(E27-F27)</f>
        <v>9.8024000000002331E-2</v>
      </c>
      <c r="H27" s="27">
        <f>AVERAGE(E27:F27)</f>
        <v>18.943427</v>
      </c>
      <c r="I27" s="7">
        <f>ABS(G27/H27*100)</f>
        <v>0.517456529908777</v>
      </c>
      <c r="J27" s="3" t="s">
        <v>21</v>
      </c>
      <c r="K27" s="37" t="s">
        <v>120</v>
      </c>
    </row>
    <row r="28" spans="1:11" ht="12" customHeight="1" x14ac:dyDescent="0.25">
      <c r="A28" s="19">
        <v>40513</v>
      </c>
      <c r="B28" s="122" t="s">
        <v>391</v>
      </c>
      <c r="C28" s="3" t="s">
        <v>117</v>
      </c>
      <c r="D28" s="95" t="s">
        <v>99</v>
      </c>
      <c r="E28" s="26">
        <v>148.35220899999999</v>
      </c>
      <c r="F28" s="26">
        <v>149.03644399999999</v>
      </c>
      <c r="G28" s="14">
        <f>ABS(E28-F28)</f>
        <v>0.68423500000000104</v>
      </c>
      <c r="H28" s="26">
        <f>AVERAGE(E28:F28)</f>
        <v>148.69432649999999</v>
      </c>
      <c r="I28" s="7">
        <f>ABS(G28/H28*100)</f>
        <v>0.46016214344264245</v>
      </c>
      <c r="J28" s="3" t="s">
        <v>21</v>
      </c>
      <c r="K28" s="37" t="s">
        <v>120</v>
      </c>
    </row>
    <row r="29" spans="1:11" x14ac:dyDescent="0.25">
      <c r="A29" s="19">
        <v>40513</v>
      </c>
      <c r="B29" s="122" t="s">
        <v>391</v>
      </c>
      <c r="C29" s="3" t="s">
        <v>117</v>
      </c>
      <c r="D29" s="95" t="s">
        <v>98</v>
      </c>
      <c r="E29" s="28">
        <v>5.9021499999999998</v>
      </c>
      <c r="F29" s="28">
        <v>5.831194</v>
      </c>
      <c r="G29" s="35">
        <f>ABS(E29-F29)</f>
        <v>7.0955999999999797E-2</v>
      </c>
      <c r="H29" s="28">
        <f>AVERAGE(E29:F29)</f>
        <v>5.8666719999999994</v>
      </c>
      <c r="I29" s="7">
        <f>ABS(G29/H29*100)</f>
        <v>1.2094761732034756</v>
      </c>
      <c r="J29" s="3" t="s">
        <v>21</v>
      </c>
      <c r="K29" s="37" t="s">
        <v>120</v>
      </c>
    </row>
    <row r="30" spans="1:11" x14ac:dyDescent="0.25">
      <c r="A30" s="19">
        <v>40513</v>
      </c>
      <c r="B30" s="122" t="s">
        <v>391</v>
      </c>
      <c r="C30" s="3" t="s">
        <v>117</v>
      </c>
      <c r="D30" s="95" t="s">
        <v>121</v>
      </c>
      <c r="E30" s="27">
        <v>19.770281000000001</v>
      </c>
      <c r="F30" s="27">
        <v>19.675431</v>
      </c>
      <c r="G30" s="35">
        <f>ABS(E30-F30)</f>
        <v>9.4850000000000989E-2</v>
      </c>
      <c r="H30" s="27">
        <f>AVERAGE(E30:F30)</f>
        <v>19.722856</v>
      </c>
      <c r="I30" s="7">
        <f>ABS(G30/H30*100)</f>
        <v>0.48091412318784349</v>
      </c>
      <c r="J30" s="3" t="s">
        <v>21</v>
      </c>
      <c r="K30" s="37" t="s">
        <v>120</v>
      </c>
    </row>
    <row r="31" spans="1:11" x14ac:dyDescent="0.25">
      <c r="A31" s="19"/>
      <c r="B31" s="86"/>
      <c r="C31" s="3"/>
      <c r="D31" s="3"/>
      <c r="E31" s="27"/>
      <c r="F31" s="27"/>
      <c r="G31" s="35"/>
      <c r="H31" s="27"/>
      <c r="I31" s="7"/>
      <c r="J31" s="3"/>
      <c r="K31" s="37"/>
    </row>
    <row r="32" spans="1:11" x14ac:dyDescent="0.25">
      <c r="A32" s="82">
        <v>40523</v>
      </c>
      <c r="B32" s="122" t="s">
        <v>397</v>
      </c>
      <c r="C32" s="3" t="s">
        <v>117</v>
      </c>
      <c r="D32" s="95" t="s">
        <v>128</v>
      </c>
      <c r="E32" s="27">
        <v>19.282026999999999</v>
      </c>
      <c r="F32" s="27">
        <v>19.297892000000001</v>
      </c>
      <c r="G32" s="14">
        <f>ABS(E32-F32)</f>
        <v>1.5865000000001572E-2</v>
      </c>
      <c r="H32" s="27">
        <f>AVERAGE(E32:F32)</f>
        <v>19.289959500000002</v>
      </c>
      <c r="I32" s="7">
        <f>ABS(G32/H32*100)</f>
        <v>8.2244859041832458E-2</v>
      </c>
      <c r="J32" s="3" t="s">
        <v>21</v>
      </c>
      <c r="K32" s="37" t="s">
        <v>120</v>
      </c>
    </row>
    <row r="33" spans="1:11" x14ac:dyDescent="0.25">
      <c r="A33" s="82">
        <v>40523</v>
      </c>
      <c r="B33" s="122" t="s">
        <v>397</v>
      </c>
      <c r="C33" s="3" t="s">
        <v>117</v>
      </c>
      <c r="D33" s="3" t="s">
        <v>99</v>
      </c>
      <c r="E33" s="26">
        <v>149.743469</v>
      </c>
      <c r="F33" s="26">
        <v>149.965825</v>
      </c>
      <c r="G33" s="14">
        <f>ABS(E33-F33)</f>
        <v>0.22235599999999067</v>
      </c>
      <c r="H33" s="26">
        <f>AVERAGE(E33:F33)</f>
        <v>149.854647</v>
      </c>
      <c r="I33" s="7">
        <f>ABS(G33/H33*100)</f>
        <v>0.14838111760390765</v>
      </c>
      <c r="J33" s="3" t="s">
        <v>21</v>
      </c>
      <c r="K33" s="37" t="s">
        <v>120</v>
      </c>
    </row>
    <row r="34" spans="1:11" x14ac:dyDescent="0.25">
      <c r="A34" s="82">
        <v>40523</v>
      </c>
      <c r="B34" s="122" t="s">
        <v>397</v>
      </c>
      <c r="C34" s="3" t="s">
        <v>117</v>
      </c>
      <c r="D34" s="3" t="s">
        <v>98</v>
      </c>
      <c r="E34" s="28">
        <v>5.8404870000000004</v>
      </c>
      <c r="F34" s="28">
        <v>5.8446119999999997</v>
      </c>
      <c r="G34" s="35">
        <f>ABS(E34-F34)</f>
        <v>4.1249999999992681E-3</v>
      </c>
      <c r="H34" s="28">
        <f>AVERAGE(E34:F34)</f>
        <v>5.8425495000000005</v>
      </c>
      <c r="I34" s="7">
        <f>ABS(G34/H34*100)</f>
        <v>7.0602739437625101E-2</v>
      </c>
      <c r="J34" s="3" t="s">
        <v>21</v>
      </c>
      <c r="K34" s="37" t="s">
        <v>120</v>
      </c>
    </row>
    <row r="35" spans="1:11" x14ac:dyDescent="0.25">
      <c r="A35" s="82">
        <v>40523</v>
      </c>
      <c r="B35" s="122" t="s">
        <v>397</v>
      </c>
      <c r="C35" s="3" t="s">
        <v>117</v>
      </c>
      <c r="D35" s="3" t="s">
        <v>121</v>
      </c>
      <c r="E35" s="27">
        <v>18.957974</v>
      </c>
      <c r="F35" s="27">
        <v>19.052644999999998</v>
      </c>
      <c r="G35" s="35">
        <f>ABS(E35-F35)</f>
        <v>9.4670999999998173E-2</v>
      </c>
      <c r="H35" s="27">
        <f>AVERAGE(E35:F35)</f>
        <v>19.005309499999999</v>
      </c>
      <c r="I35" s="7">
        <f>ABS(G35/H35*100)</f>
        <v>0.49812922015291666</v>
      </c>
      <c r="J35" s="3" t="s">
        <v>21</v>
      </c>
      <c r="K35" s="37" t="s">
        <v>120</v>
      </c>
    </row>
    <row r="36" spans="1:11" x14ac:dyDescent="0.25">
      <c r="A36" s="4"/>
      <c r="B36" s="4"/>
      <c r="C36" s="4"/>
      <c r="D36" s="4"/>
      <c r="E36" s="38"/>
      <c r="F36" s="38"/>
      <c r="G36" s="39"/>
      <c r="H36" s="57"/>
      <c r="I36" s="40"/>
      <c r="J36" s="16"/>
      <c r="K36" s="41"/>
    </row>
    <row r="37" spans="1:11" x14ac:dyDescent="0.25">
      <c r="E37" s="29"/>
      <c r="F37" s="29"/>
      <c r="G37" s="42"/>
      <c r="H37" s="58"/>
      <c r="I37" s="43"/>
      <c r="J37" s="10"/>
      <c r="K37" s="44"/>
    </row>
    <row r="38" spans="1:11" ht="14.5" x14ac:dyDescent="0.25">
      <c r="A38" s="13" t="s">
        <v>60</v>
      </c>
      <c r="B38" s="13"/>
      <c r="E38" s="6"/>
      <c r="F38" s="6"/>
      <c r="G38" s="15"/>
      <c r="H38" s="45"/>
      <c r="I38" s="46"/>
      <c r="J38" s="3"/>
      <c r="K38" s="37"/>
    </row>
    <row r="39" spans="1:11" x14ac:dyDescent="0.25">
      <c r="B39" s="37" t="s">
        <v>61</v>
      </c>
      <c r="E39" s="6"/>
      <c r="F39" s="6"/>
      <c r="G39" s="59"/>
      <c r="H39" s="45"/>
      <c r="I39" s="60"/>
      <c r="J39" s="3"/>
      <c r="K39" s="37"/>
    </row>
    <row r="40" spans="1:11" ht="14.5" x14ac:dyDescent="0.25">
      <c r="A40" s="13" t="s">
        <v>62</v>
      </c>
      <c r="B40" s="13"/>
    </row>
    <row r="41" spans="1:11" ht="14.5" x14ac:dyDescent="0.25">
      <c r="A41" s="13" t="s">
        <v>63</v>
      </c>
      <c r="B41" s="13"/>
    </row>
    <row r="42" spans="1:11" ht="14.5" x14ac:dyDescent="0.25">
      <c r="A42" s="13" t="s">
        <v>90</v>
      </c>
      <c r="B42" s="13"/>
    </row>
    <row r="43" spans="1:11" x14ac:dyDescent="0.25">
      <c r="C43" s="37"/>
    </row>
    <row r="44" spans="1:11" ht="14.5" x14ac:dyDescent="0.25">
      <c r="A44" s="13" t="s">
        <v>0</v>
      </c>
      <c r="B44" s="13"/>
    </row>
  </sheetData>
  <phoneticPr fontId="35" type="noConversion"/>
  <pageMargins left="0.98" right="0.86" top="0.99" bottom="0.18" header="0.52" footer="0.23"/>
  <pageSetup firstPageNumber="1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  <col min="17" max="17" width="43.7265625" customWidth="1"/>
  </cols>
  <sheetData>
    <row r="1" spans="1:14" ht="15.5" x14ac:dyDescent="0.35">
      <c r="A1" s="2" t="s">
        <v>569</v>
      </c>
      <c r="B1" s="2"/>
      <c r="N1" s="5"/>
    </row>
    <row r="2" spans="1:14" ht="15.5" x14ac:dyDescent="0.35">
      <c r="A2" s="2"/>
      <c r="B2" s="2" t="s">
        <v>561</v>
      </c>
      <c r="M2" s="65"/>
      <c r="N2" s="69"/>
    </row>
    <row r="3" spans="1:14" ht="15.5" x14ac:dyDescent="0.35">
      <c r="A3" s="2"/>
      <c r="B3" s="2"/>
      <c r="N3" s="5"/>
    </row>
    <row r="4" spans="1:14" ht="14.5" x14ac:dyDescent="0.25">
      <c r="A4" s="3" t="s">
        <v>18</v>
      </c>
      <c r="B4" s="3" t="s">
        <v>56</v>
      </c>
      <c r="C4" s="3" t="s">
        <v>10</v>
      </c>
      <c r="D4" s="3" t="s">
        <v>1</v>
      </c>
      <c r="E4" s="3" t="s">
        <v>30</v>
      </c>
      <c r="F4" s="3" t="s">
        <v>31</v>
      </c>
      <c r="G4" s="3" t="s">
        <v>57</v>
      </c>
      <c r="H4" s="3" t="s">
        <v>7</v>
      </c>
      <c r="I4" s="3" t="s">
        <v>58</v>
      </c>
      <c r="J4" s="3" t="s">
        <v>59</v>
      </c>
      <c r="K4" s="3" t="s">
        <v>53</v>
      </c>
      <c r="N4" s="5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16"/>
      <c r="K5" s="4"/>
      <c r="N5" s="5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9"/>
      <c r="N6" s="5"/>
    </row>
    <row r="7" spans="1:14" x14ac:dyDescent="0.25">
      <c r="A7" s="19">
        <v>40523</v>
      </c>
      <c r="B7" s="122" t="s">
        <v>398</v>
      </c>
      <c r="C7" s="3" t="s">
        <v>117</v>
      </c>
      <c r="D7" s="3" t="s">
        <v>128</v>
      </c>
      <c r="E7" s="27">
        <v>18.728027000000001</v>
      </c>
      <c r="F7" s="27">
        <v>18.91863</v>
      </c>
      <c r="G7" s="35">
        <f>ABS(E7-F7)</f>
        <v>0.19060299999999941</v>
      </c>
      <c r="H7" s="27">
        <f>AVERAGE(E7:F7)</f>
        <v>18.823328500000002</v>
      </c>
      <c r="I7" s="7">
        <f>ABS(G7/H7*100)</f>
        <v>1.0125892453080199</v>
      </c>
      <c r="J7" s="3" t="s">
        <v>21</v>
      </c>
      <c r="K7" s="37" t="s">
        <v>120</v>
      </c>
      <c r="N7" s="12"/>
    </row>
    <row r="8" spans="1:14" ht="13.5" customHeight="1" x14ac:dyDescent="0.25">
      <c r="A8" s="19">
        <v>40523</v>
      </c>
      <c r="B8" s="122" t="s">
        <v>398</v>
      </c>
      <c r="C8" s="3" t="s">
        <v>117</v>
      </c>
      <c r="D8" s="95" t="s">
        <v>99</v>
      </c>
      <c r="E8" s="26">
        <v>147.897707</v>
      </c>
      <c r="F8" s="26">
        <v>148.091903</v>
      </c>
      <c r="G8" s="14">
        <f>ABS(E8-F8)</f>
        <v>0.19419600000000514</v>
      </c>
      <c r="H8" s="26">
        <f>AVERAGE(E8:F8)</f>
        <v>147.99480499999999</v>
      </c>
      <c r="I8" s="7">
        <f>ABS(G8/H8*100)</f>
        <v>0.13121811944683137</v>
      </c>
      <c r="J8" s="3" t="s">
        <v>21</v>
      </c>
      <c r="K8" s="37" t="s">
        <v>120</v>
      </c>
    </row>
    <row r="9" spans="1:14" ht="12" customHeight="1" x14ac:dyDescent="0.25">
      <c r="A9" s="19">
        <v>40523</v>
      </c>
      <c r="B9" s="122" t="s">
        <v>398</v>
      </c>
      <c r="C9" s="3" t="s">
        <v>117</v>
      </c>
      <c r="D9" s="95" t="s">
        <v>98</v>
      </c>
      <c r="E9" s="28">
        <v>5.7494370000000004</v>
      </c>
      <c r="F9" s="28">
        <v>5.8001180000000003</v>
      </c>
      <c r="G9" s="35">
        <f>ABS(E9-F9)</f>
        <v>5.0680999999999976E-2</v>
      </c>
      <c r="H9" s="28">
        <f>AVERAGE(E9:F9)</f>
        <v>5.7747775000000008</v>
      </c>
      <c r="I9" s="7">
        <f>ABS(G9/H9*100)</f>
        <v>0.87762688692334845</v>
      </c>
      <c r="J9" s="3" t="s">
        <v>21</v>
      </c>
      <c r="K9" s="37" t="s">
        <v>120</v>
      </c>
      <c r="M9" s="65"/>
    </row>
    <row r="10" spans="1:14" ht="12" customHeight="1" x14ac:dyDescent="0.25">
      <c r="A10" s="19">
        <v>40523</v>
      </c>
      <c r="B10" s="122" t="s">
        <v>398</v>
      </c>
      <c r="C10" s="3" t="s">
        <v>117</v>
      </c>
      <c r="D10" s="95" t="s">
        <v>121</v>
      </c>
      <c r="E10" s="27">
        <v>18.907791</v>
      </c>
      <c r="F10" s="27">
        <v>18.880424000000001</v>
      </c>
      <c r="G10" s="35">
        <f>ABS(E10-F10)</f>
        <v>2.7366999999998143E-2</v>
      </c>
      <c r="H10" s="27">
        <f>AVERAGE(E10:F10)</f>
        <v>18.8941075</v>
      </c>
      <c r="I10" s="7">
        <f>ABS(G10/H10*100)</f>
        <v>0.14484410020424696</v>
      </c>
      <c r="J10" s="3" t="s">
        <v>21</v>
      </c>
      <c r="K10" s="37" t="s">
        <v>120</v>
      </c>
    </row>
    <row r="11" spans="1:14" ht="12" customHeight="1" x14ac:dyDescent="0.25">
      <c r="A11" s="19"/>
      <c r="B11" s="86"/>
      <c r="C11" s="3"/>
      <c r="D11" s="3"/>
      <c r="E11" s="27"/>
      <c r="F11" s="27"/>
      <c r="G11" s="35"/>
      <c r="H11" s="27"/>
      <c r="I11" s="7"/>
      <c r="J11" s="3"/>
      <c r="K11" s="37"/>
    </row>
    <row r="12" spans="1:14" ht="12" customHeight="1" x14ac:dyDescent="0.25">
      <c r="A12" s="19">
        <v>40526</v>
      </c>
      <c r="B12" s="122" t="s">
        <v>422</v>
      </c>
      <c r="C12" s="3" t="s">
        <v>117</v>
      </c>
      <c r="D12" s="95" t="s">
        <v>128</v>
      </c>
      <c r="E12" s="27">
        <v>20.475504000000001</v>
      </c>
      <c r="F12" s="27">
        <v>20.51313</v>
      </c>
      <c r="G12" s="35">
        <f>ABS(E12-F12)</f>
        <v>3.7625999999999493E-2</v>
      </c>
      <c r="H12" s="27">
        <f>AVERAGE(E12:F12)</f>
        <v>20.494317000000002</v>
      </c>
      <c r="I12" s="7">
        <f>ABS(G12/H12*100)</f>
        <v>0.18359235879878061</v>
      </c>
      <c r="J12" s="3" t="s">
        <v>21</v>
      </c>
      <c r="K12" s="37" t="s">
        <v>120</v>
      </c>
    </row>
    <row r="13" spans="1:14" ht="12" customHeight="1" x14ac:dyDescent="0.25">
      <c r="A13" s="19">
        <v>40526</v>
      </c>
      <c r="B13" s="122" t="s">
        <v>422</v>
      </c>
      <c r="C13" s="3" t="s">
        <v>117</v>
      </c>
      <c r="D13" s="3" t="s">
        <v>99</v>
      </c>
      <c r="E13" s="26">
        <v>148.43202299999999</v>
      </c>
      <c r="F13" s="26">
        <v>149.602362</v>
      </c>
      <c r="G13" s="14">
        <f>ABS(E13-F13)</f>
        <v>1.1703390000000127</v>
      </c>
      <c r="H13" s="26">
        <f>AVERAGE(E13:F13)</f>
        <v>149.01719249999999</v>
      </c>
      <c r="I13" s="7">
        <f>ABS(G13/H13*100)</f>
        <v>0.78537179527121515</v>
      </c>
      <c r="J13" s="3" t="s">
        <v>21</v>
      </c>
      <c r="K13" s="37" t="s">
        <v>120</v>
      </c>
    </row>
    <row r="14" spans="1:14" ht="12" customHeight="1" x14ac:dyDescent="0.25">
      <c r="A14" s="19">
        <v>40526</v>
      </c>
      <c r="B14" s="122" t="s">
        <v>422</v>
      </c>
      <c r="C14" s="3" t="s">
        <v>117</v>
      </c>
      <c r="D14" s="3" t="s">
        <v>98</v>
      </c>
      <c r="E14" s="28">
        <v>5.7746449999999996</v>
      </c>
      <c r="F14" s="28">
        <v>5.7874850000000002</v>
      </c>
      <c r="G14" s="35">
        <f>ABS(E14-F14)</f>
        <v>1.2840000000000629E-2</v>
      </c>
      <c r="H14" s="28">
        <f>AVERAGE(E14:F14)</f>
        <v>5.7810649999999999</v>
      </c>
      <c r="I14" s="7">
        <f>ABS(G14/H14*100)</f>
        <v>0.22210440463825659</v>
      </c>
      <c r="J14" s="3" t="s">
        <v>21</v>
      </c>
      <c r="K14" s="37" t="s">
        <v>120</v>
      </c>
      <c r="M14" s="65"/>
    </row>
    <row r="15" spans="1:14" ht="12" customHeight="1" x14ac:dyDescent="0.25">
      <c r="A15" s="19">
        <v>40526</v>
      </c>
      <c r="B15" s="122" t="s">
        <v>422</v>
      </c>
      <c r="C15" s="3" t="s">
        <v>117</v>
      </c>
      <c r="D15" s="3" t="s">
        <v>121</v>
      </c>
      <c r="E15" s="27">
        <v>18.834340999999998</v>
      </c>
      <c r="F15" s="27">
        <v>18.751836000000001</v>
      </c>
      <c r="G15" s="35">
        <f>ABS(E15-F15)</f>
        <v>8.2504999999997608E-2</v>
      </c>
      <c r="H15" s="27">
        <f>AVERAGE(E15:F15)</f>
        <v>18.7930885</v>
      </c>
      <c r="I15" s="7">
        <f>ABS(G15/H15*100)</f>
        <v>0.43901778039302913</v>
      </c>
      <c r="J15" s="3" t="s">
        <v>21</v>
      </c>
      <c r="K15" s="37" t="s">
        <v>120</v>
      </c>
    </row>
    <row r="16" spans="1:14" ht="12" customHeight="1" x14ac:dyDescent="0.25">
      <c r="A16" s="19"/>
      <c r="B16" s="96"/>
      <c r="C16" s="3"/>
      <c r="D16" s="3"/>
      <c r="E16" s="27"/>
      <c r="F16" s="27"/>
      <c r="G16" s="35"/>
      <c r="H16" s="27"/>
      <c r="I16" s="7"/>
      <c r="J16" s="3"/>
      <c r="K16" s="37"/>
    </row>
    <row r="17" spans="1:11" ht="12" customHeight="1" x14ac:dyDescent="0.25">
      <c r="A17" s="19">
        <v>40526</v>
      </c>
      <c r="B17" s="122" t="s">
        <v>423</v>
      </c>
      <c r="C17" s="3" t="s">
        <v>117</v>
      </c>
      <c r="D17" s="3" t="s">
        <v>128</v>
      </c>
      <c r="E17" s="27">
        <v>19.011206000000001</v>
      </c>
      <c r="F17" s="27">
        <v>19.05217</v>
      </c>
      <c r="G17" s="35">
        <f>ABS(E17-F17)</f>
        <v>4.096399999999889E-2</v>
      </c>
      <c r="H17" s="27">
        <f>AVERAGE(E17:F17)</f>
        <v>19.031688000000003</v>
      </c>
      <c r="I17" s="7">
        <f>ABS(G17/H17*100)</f>
        <v>0.21524102328705097</v>
      </c>
      <c r="J17" s="3" t="s">
        <v>21</v>
      </c>
      <c r="K17" s="37" t="s">
        <v>120</v>
      </c>
    </row>
    <row r="18" spans="1:11" ht="12" customHeight="1" x14ac:dyDescent="0.25">
      <c r="A18" s="19">
        <v>40526</v>
      </c>
      <c r="B18" s="122" t="s">
        <v>423</v>
      </c>
      <c r="C18" s="3" t="s">
        <v>117</v>
      </c>
      <c r="D18" s="95" t="s">
        <v>99</v>
      </c>
      <c r="E18" s="26">
        <v>160.54913400000001</v>
      </c>
      <c r="F18" s="26">
        <v>161.01220000000001</v>
      </c>
      <c r="G18" s="14">
        <f>ABS(E18-F18)</f>
        <v>0.46306599999999776</v>
      </c>
      <c r="H18" s="26">
        <f>AVERAGE(E18:F18)</f>
        <v>160.78066699999999</v>
      </c>
      <c r="I18" s="7">
        <f>ABS(G18/H18*100)</f>
        <v>0.28801099574987943</v>
      </c>
      <c r="J18" s="3" t="s">
        <v>21</v>
      </c>
      <c r="K18" s="37" t="s">
        <v>120</v>
      </c>
    </row>
    <row r="19" spans="1:11" ht="12" customHeight="1" x14ac:dyDescent="0.25">
      <c r="A19" s="19">
        <v>40526</v>
      </c>
      <c r="B19" s="122" t="s">
        <v>423</v>
      </c>
      <c r="C19" s="3" t="s">
        <v>117</v>
      </c>
      <c r="D19" s="95" t="s">
        <v>98</v>
      </c>
      <c r="E19" s="28">
        <v>5.7499089999999997</v>
      </c>
      <c r="F19" s="28">
        <v>5.8193419999999998</v>
      </c>
      <c r="G19" s="35">
        <f>ABS(E19-F19)</f>
        <v>6.9433000000000078E-2</v>
      </c>
      <c r="H19" s="28">
        <f>AVERAGE(E19:F19)</f>
        <v>5.7846254999999998</v>
      </c>
      <c r="I19" s="7">
        <f>ABS(G19/H19*100)</f>
        <v>1.2003024223435048</v>
      </c>
      <c r="J19" s="3" t="s">
        <v>21</v>
      </c>
      <c r="K19" s="37" t="s">
        <v>120</v>
      </c>
    </row>
    <row r="20" spans="1:11" ht="12" customHeight="1" x14ac:dyDescent="0.25">
      <c r="A20" s="19">
        <v>40526</v>
      </c>
      <c r="B20" s="122" t="s">
        <v>423</v>
      </c>
      <c r="C20" s="3" t="s">
        <v>117</v>
      </c>
      <c r="D20" s="95" t="s">
        <v>121</v>
      </c>
      <c r="E20" s="27">
        <v>18.573357000000001</v>
      </c>
      <c r="F20" s="27">
        <v>18.830473000000001</v>
      </c>
      <c r="G20" s="35">
        <f>ABS(E20-F20)</f>
        <v>0.2571159999999999</v>
      </c>
      <c r="H20" s="27">
        <f>AVERAGE(E20:F20)</f>
        <v>18.701915</v>
      </c>
      <c r="I20" s="7">
        <f>ABS(G20/H20*100)</f>
        <v>1.374811082180621</v>
      </c>
      <c r="J20" s="3" t="s">
        <v>21</v>
      </c>
      <c r="K20" s="37" t="s">
        <v>120</v>
      </c>
    </row>
    <row r="21" spans="1:11" ht="12" customHeight="1" x14ac:dyDescent="0.25">
      <c r="A21" s="19"/>
      <c r="B21" s="86"/>
      <c r="C21" s="3"/>
      <c r="D21" s="3"/>
      <c r="E21" s="27"/>
      <c r="F21" s="27"/>
      <c r="G21" s="35"/>
      <c r="H21" s="27"/>
      <c r="I21" s="7"/>
      <c r="J21" s="3"/>
      <c r="K21" s="37"/>
    </row>
    <row r="22" spans="1:11" ht="12" customHeight="1" x14ac:dyDescent="0.25">
      <c r="A22" s="19">
        <v>40526</v>
      </c>
      <c r="B22" s="122" t="s">
        <v>424</v>
      </c>
      <c r="C22" s="3" t="s">
        <v>117</v>
      </c>
      <c r="D22" s="95" t="s">
        <v>128</v>
      </c>
      <c r="E22" s="27">
        <v>18.794443000000001</v>
      </c>
      <c r="F22" s="27">
        <v>19.02187</v>
      </c>
      <c r="G22" s="14">
        <f>ABS(E22-F22)</f>
        <v>0.22742699999999871</v>
      </c>
      <c r="H22" s="27">
        <f>AVERAGE(E22:F22)</f>
        <v>18.9081565</v>
      </c>
      <c r="I22" s="7">
        <f>ABS(G22/H22*100)</f>
        <v>1.2027983796304982</v>
      </c>
      <c r="J22" s="3" t="s">
        <v>21</v>
      </c>
      <c r="K22" s="37" t="s">
        <v>120</v>
      </c>
    </row>
    <row r="23" spans="1:11" ht="12" customHeight="1" x14ac:dyDescent="0.25">
      <c r="A23" s="19">
        <v>40526</v>
      </c>
      <c r="B23" s="122" t="s">
        <v>424</v>
      </c>
      <c r="C23" s="3" t="s">
        <v>117</v>
      </c>
      <c r="D23" s="3" t="s">
        <v>99</v>
      </c>
      <c r="E23" s="26">
        <v>149.32468</v>
      </c>
      <c r="F23" s="26">
        <v>149.88323099999999</v>
      </c>
      <c r="G23" s="14">
        <f>ABS(E23-F23)</f>
        <v>0.55855099999999425</v>
      </c>
      <c r="H23" s="26">
        <f>AVERAGE(E23:F23)</f>
        <v>149.60395549999998</v>
      </c>
      <c r="I23" s="7">
        <f>ABS(G23/H23*100)</f>
        <v>0.37335309626889801</v>
      </c>
      <c r="J23" s="3" t="s">
        <v>21</v>
      </c>
      <c r="K23" s="37" t="s">
        <v>120</v>
      </c>
    </row>
    <row r="24" spans="1:11" ht="12" customHeight="1" x14ac:dyDescent="0.25">
      <c r="A24" s="19">
        <v>40526</v>
      </c>
      <c r="B24" s="122" t="s">
        <v>424</v>
      </c>
      <c r="C24" s="3" t="s">
        <v>117</v>
      </c>
      <c r="D24" s="3" t="s">
        <v>98</v>
      </c>
      <c r="E24" s="28">
        <v>5.8478000000000003</v>
      </c>
      <c r="F24" s="28">
        <v>5.8599680000000003</v>
      </c>
      <c r="G24" s="35">
        <f>ABS(E24-F24)</f>
        <v>1.2167999999999957E-2</v>
      </c>
      <c r="H24" s="28">
        <f>AVERAGE(E24:F24)</f>
        <v>5.8538840000000008</v>
      </c>
      <c r="I24" s="7">
        <f>ABS(G24/H24*100)</f>
        <v>0.2078619938488695</v>
      </c>
      <c r="J24" s="3" t="s">
        <v>21</v>
      </c>
      <c r="K24" s="37" t="s">
        <v>120</v>
      </c>
    </row>
    <row r="25" spans="1:11" ht="12" customHeight="1" x14ac:dyDescent="0.25">
      <c r="A25" s="19">
        <v>40526</v>
      </c>
      <c r="B25" s="122" t="s">
        <v>424</v>
      </c>
      <c r="C25" s="3" t="s">
        <v>117</v>
      </c>
      <c r="D25" s="3" t="s">
        <v>121</v>
      </c>
      <c r="E25" s="27">
        <v>18.832671999999999</v>
      </c>
      <c r="F25" s="27">
        <v>18.818645</v>
      </c>
      <c r="G25" s="35">
        <f>ABS(E25-F25)</f>
        <v>1.4026999999998679E-2</v>
      </c>
      <c r="H25" s="27">
        <f>AVERAGE(E25:F25)</f>
        <v>18.825658499999999</v>
      </c>
      <c r="I25" s="7">
        <f>ABS(G25/H25*100)</f>
        <v>7.4510009835771107E-2</v>
      </c>
      <c r="J25" s="3" t="s">
        <v>21</v>
      </c>
      <c r="K25" s="37" t="s">
        <v>120</v>
      </c>
    </row>
    <row r="26" spans="1:11" ht="12" customHeight="1" x14ac:dyDescent="0.25">
      <c r="A26" s="19"/>
      <c r="B26" s="96"/>
      <c r="C26" s="3"/>
      <c r="D26" s="3"/>
      <c r="E26" s="27"/>
      <c r="F26" s="27"/>
      <c r="G26" s="35"/>
      <c r="H26" s="27"/>
      <c r="I26" s="7"/>
      <c r="J26" s="3"/>
      <c r="K26" s="37"/>
    </row>
    <row r="27" spans="1:11" ht="12" customHeight="1" x14ac:dyDescent="0.25">
      <c r="A27" s="82">
        <v>40539</v>
      </c>
      <c r="B27" s="122" t="s">
        <v>431</v>
      </c>
      <c r="C27" s="3" t="s">
        <v>117</v>
      </c>
      <c r="D27" s="3" t="s">
        <v>128</v>
      </c>
      <c r="E27" s="27">
        <v>21.465019999999999</v>
      </c>
      <c r="F27" s="27">
        <v>21.623536000000001</v>
      </c>
      <c r="G27" s="35">
        <f>ABS(E27-F27)</f>
        <v>0.15851600000000232</v>
      </c>
      <c r="H27" s="27">
        <f>AVERAGE(E27:F27)</f>
        <v>21.544277999999998</v>
      </c>
      <c r="I27" s="7">
        <f>ABS(G27/H27*100)</f>
        <v>0.73576844858761259</v>
      </c>
      <c r="J27" s="3" t="s">
        <v>21</v>
      </c>
      <c r="K27" s="37" t="s">
        <v>120</v>
      </c>
    </row>
    <row r="28" spans="1:11" ht="12" customHeight="1" x14ac:dyDescent="0.25">
      <c r="A28" s="82">
        <v>40539</v>
      </c>
      <c r="B28" s="122" t="s">
        <v>431</v>
      </c>
      <c r="C28" s="3" t="s">
        <v>117</v>
      </c>
      <c r="D28" s="95" t="s">
        <v>99</v>
      </c>
      <c r="E28" s="26">
        <v>157.262427</v>
      </c>
      <c r="F28" s="26">
        <v>158.30328499999999</v>
      </c>
      <c r="G28" s="14">
        <f>ABS(E28-F28)</f>
        <v>1.0408579999999859</v>
      </c>
      <c r="H28" s="26">
        <f>AVERAGE(E28:F28)</f>
        <v>157.78285599999998</v>
      </c>
      <c r="I28" s="7">
        <f>ABS(G28/H28*100)</f>
        <v>0.65967750007008741</v>
      </c>
      <c r="J28" s="3" t="s">
        <v>21</v>
      </c>
      <c r="K28" s="37" t="s">
        <v>120</v>
      </c>
    </row>
    <row r="29" spans="1:11" x14ac:dyDescent="0.25">
      <c r="A29" s="82">
        <v>40539</v>
      </c>
      <c r="B29" s="122" t="s">
        <v>431</v>
      </c>
      <c r="C29" s="3" t="s">
        <v>117</v>
      </c>
      <c r="D29" s="95" t="s">
        <v>98</v>
      </c>
      <c r="E29" s="28">
        <v>5.7441250000000004</v>
      </c>
      <c r="F29" s="28">
        <v>5.7568999999999999</v>
      </c>
      <c r="G29" s="35">
        <f>ABS(E29-F29)</f>
        <v>1.2774999999999537E-2</v>
      </c>
      <c r="H29" s="28">
        <f>AVERAGE(E29:F29)</f>
        <v>5.7505125000000001</v>
      </c>
      <c r="I29" s="7">
        <f>ABS(G29/H29*100)</f>
        <v>0.22215411235084762</v>
      </c>
      <c r="J29" s="3" t="s">
        <v>21</v>
      </c>
      <c r="K29" s="37" t="s">
        <v>120</v>
      </c>
    </row>
    <row r="30" spans="1:11" x14ac:dyDescent="0.25">
      <c r="A30" s="82">
        <v>40539</v>
      </c>
      <c r="B30" s="122" t="s">
        <v>431</v>
      </c>
      <c r="C30" s="3" t="s">
        <v>117</v>
      </c>
      <c r="D30" s="95" t="s">
        <v>121</v>
      </c>
      <c r="E30" s="27">
        <v>18.957135999999998</v>
      </c>
      <c r="F30" s="27">
        <v>18.889935000000001</v>
      </c>
      <c r="G30" s="35">
        <f>ABS(E30-F30)</f>
        <v>6.720099999999718E-2</v>
      </c>
      <c r="H30" s="27">
        <f>AVERAGE(E30:F30)</f>
        <v>18.9235355</v>
      </c>
      <c r="I30" s="7">
        <f>ABS(G30/H30*100)</f>
        <v>0.35511862991985393</v>
      </c>
      <c r="J30" s="3" t="s">
        <v>21</v>
      </c>
      <c r="K30" s="37" t="s">
        <v>120</v>
      </c>
    </row>
    <row r="31" spans="1:11" x14ac:dyDescent="0.25">
      <c r="A31" s="19"/>
      <c r="B31" s="86"/>
      <c r="C31" s="3"/>
      <c r="D31" s="3"/>
      <c r="E31" s="27"/>
      <c r="F31" s="27"/>
      <c r="G31" s="35"/>
      <c r="H31" s="27"/>
      <c r="I31" s="7"/>
      <c r="J31" s="3"/>
      <c r="K31" s="37"/>
    </row>
    <row r="32" spans="1:11" x14ac:dyDescent="0.25">
      <c r="A32" s="82">
        <v>40539</v>
      </c>
      <c r="B32" s="122" t="s">
        <v>432</v>
      </c>
      <c r="C32" s="3" t="s">
        <v>117</v>
      </c>
      <c r="D32" s="95" t="s">
        <v>128</v>
      </c>
      <c r="E32" s="27">
        <v>18.909647</v>
      </c>
      <c r="F32" s="27">
        <v>19.050488999999999</v>
      </c>
      <c r="G32" s="14">
        <f>ABS(E32-F32)</f>
        <v>0.14084199999999925</v>
      </c>
      <c r="H32" s="27">
        <f>AVERAGE(E32:F32)</f>
        <v>18.980067999999999</v>
      </c>
      <c r="I32" s="7">
        <f>ABS(G32/H32*100)</f>
        <v>0.74205213595651631</v>
      </c>
      <c r="J32" s="3" t="s">
        <v>21</v>
      </c>
      <c r="K32" s="37" t="s">
        <v>120</v>
      </c>
    </row>
    <row r="33" spans="1:11" x14ac:dyDescent="0.25">
      <c r="A33" s="82">
        <v>40539</v>
      </c>
      <c r="B33" s="122" t="s">
        <v>432</v>
      </c>
      <c r="C33" s="3" t="s">
        <v>117</v>
      </c>
      <c r="D33" s="3" t="s">
        <v>99</v>
      </c>
      <c r="E33" s="26">
        <v>162.244832</v>
      </c>
      <c r="F33" s="26">
        <v>162.72139300000001</v>
      </c>
      <c r="G33" s="14">
        <f>ABS(E33-F33)</f>
        <v>0.47656100000000379</v>
      </c>
      <c r="H33" s="26">
        <f>AVERAGE(E33:F33)</f>
        <v>162.4831125</v>
      </c>
      <c r="I33" s="7">
        <f>ABS(G33/H33*100)</f>
        <v>0.29329878820483807</v>
      </c>
      <c r="J33" s="3" t="s">
        <v>21</v>
      </c>
      <c r="K33" s="37" t="s">
        <v>120</v>
      </c>
    </row>
    <row r="34" spans="1:11" x14ac:dyDescent="0.25">
      <c r="A34" s="82">
        <v>40539</v>
      </c>
      <c r="B34" s="122" t="s">
        <v>432</v>
      </c>
      <c r="C34" s="3" t="s">
        <v>117</v>
      </c>
      <c r="D34" s="3" t="s">
        <v>98</v>
      </c>
      <c r="E34" s="28">
        <v>5.8457299999999996</v>
      </c>
      <c r="F34" s="28">
        <v>5.8307580000000003</v>
      </c>
      <c r="G34" s="35">
        <f>ABS(E34-F34)</f>
        <v>1.4971999999999319E-2</v>
      </c>
      <c r="H34" s="28">
        <f>AVERAGE(E34:F34)</f>
        <v>5.8382439999999995</v>
      </c>
      <c r="I34" s="7">
        <f>ABS(G34/H34*100)</f>
        <v>0.2564469727541247</v>
      </c>
      <c r="J34" s="3" t="s">
        <v>21</v>
      </c>
      <c r="K34" s="37" t="s">
        <v>120</v>
      </c>
    </row>
    <row r="35" spans="1:11" x14ac:dyDescent="0.25">
      <c r="A35" s="82">
        <v>40539</v>
      </c>
      <c r="B35" s="122" t="s">
        <v>432</v>
      </c>
      <c r="C35" s="3" t="s">
        <v>117</v>
      </c>
      <c r="D35" s="3" t="s">
        <v>121</v>
      </c>
      <c r="E35" s="27">
        <v>18.985524000000002</v>
      </c>
      <c r="F35" s="27">
        <v>19.140274000000002</v>
      </c>
      <c r="G35" s="35">
        <f>ABS(E35-F35)</f>
        <v>0.15474999999999994</v>
      </c>
      <c r="H35" s="27">
        <f>AVERAGE(E35:F35)</f>
        <v>19.062899000000002</v>
      </c>
      <c r="I35" s="7">
        <f>ABS(G35/H35*100)</f>
        <v>0.8117862870699778</v>
      </c>
      <c r="J35" s="3" t="s">
        <v>21</v>
      </c>
      <c r="K35" s="37" t="s">
        <v>120</v>
      </c>
    </row>
    <row r="36" spans="1:11" x14ac:dyDescent="0.25">
      <c r="A36" s="4"/>
      <c r="B36" s="4"/>
      <c r="C36" s="4"/>
      <c r="D36" s="4"/>
      <c r="E36" s="38"/>
      <c r="F36" s="38"/>
      <c r="G36" s="39"/>
      <c r="H36" s="57"/>
      <c r="I36" s="40"/>
      <c r="J36" s="16"/>
      <c r="K36" s="41"/>
    </row>
    <row r="37" spans="1:11" x14ac:dyDescent="0.25">
      <c r="E37" s="29"/>
      <c r="F37" s="29"/>
      <c r="G37" s="42"/>
      <c r="H37" s="58"/>
      <c r="I37" s="43"/>
      <c r="J37" s="10"/>
      <c r="K37" s="44"/>
    </row>
    <row r="38" spans="1:11" ht="14.5" x14ac:dyDescent="0.25">
      <c r="A38" s="13" t="s">
        <v>60</v>
      </c>
      <c r="B38" s="13"/>
      <c r="E38" s="6"/>
      <c r="F38" s="6"/>
      <c r="G38" s="15"/>
      <c r="H38" s="45"/>
      <c r="I38" s="46"/>
      <c r="J38" s="3"/>
      <c r="K38" s="37"/>
    </row>
    <row r="39" spans="1:11" x14ac:dyDescent="0.25">
      <c r="B39" s="37" t="s">
        <v>61</v>
      </c>
      <c r="E39" s="6"/>
      <c r="F39" s="6"/>
      <c r="G39" s="59"/>
      <c r="H39" s="45"/>
      <c r="I39" s="60"/>
      <c r="J39" s="3"/>
      <c r="K39" s="37"/>
    </row>
    <row r="40" spans="1:11" ht="14.5" x14ac:dyDescent="0.25">
      <c r="A40" s="13" t="s">
        <v>62</v>
      </c>
      <c r="B40" s="13"/>
    </row>
    <row r="41" spans="1:11" ht="14.5" x14ac:dyDescent="0.25">
      <c r="A41" s="13" t="s">
        <v>63</v>
      </c>
      <c r="B41" s="13"/>
    </row>
    <row r="42" spans="1:11" ht="14.5" x14ac:dyDescent="0.25">
      <c r="A42" s="13" t="s">
        <v>90</v>
      </c>
      <c r="B42" s="13"/>
    </row>
    <row r="43" spans="1:11" x14ac:dyDescent="0.25">
      <c r="C43" s="37"/>
    </row>
    <row r="44" spans="1:11" ht="14.5" x14ac:dyDescent="0.25">
      <c r="A44" s="13" t="s">
        <v>0</v>
      </c>
      <c r="B44" s="13"/>
    </row>
  </sheetData>
  <phoneticPr fontId="35" type="noConversion"/>
  <pageMargins left="0.98" right="0.86" top="0.99" bottom="0.18" header="0.52" footer="0.23"/>
  <pageSetup firstPageNumber="1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  <col min="17" max="17" width="9.81640625" customWidth="1"/>
  </cols>
  <sheetData>
    <row r="1" spans="1:14" ht="15.5" x14ac:dyDescent="0.35">
      <c r="A1" s="2" t="s">
        <v>569</v>
      </c>
      <c r="B1" s="2"/>
    </row>
    <row r="2" spans="1:14" ht="15.5" x14ac:dyDescent="0.35">
      <c r="A2" s="2"/>
      <c r="B2" s="2" t="s">
        <v>561</v>
      </c>
      <c r="M2" s="65"/>
    </row>
    <row r="3" spans="1:14" ht="15.5" x14ac:dyDescent="0.35">
      <c r="A3" s="2"/>
      <c r="B3" s="2"/>
    </row>
    <row r="4" spans="1:14" ht="14.5" x14ac:dyDescent="0.25">
      <c r="A4" s="3" t="s">
        <v>18</v>
      </c>
      <c r="B4" s="3" t="s">
        <v>56</v>
      </c>
      <c r="C4" s="3" t="s">
        <v>10</v>
      </c>
      <c r="D4" s="3" t="s">
        <v>1</v>
      </c>
      <c r="E4" s="3" t="s">
        <v>30</v>
      </c>
      <c r="F4" s="3" t="s">
        <v>31</v>
      </c>
      <c r="G4" s="3" t="s">
        <v>57</v>
      </c>
      <c r="H4" s="3" t="s">
        <v>7</v>
      </c>
      <c r="I4" s="3" t="s">
        <v>58</v>
      </c>
      <c r="J4" s="3" t="s">
        <v>59</v>
      </c>
      <c r="K4" s="3" t="s">
        <v>53</v>
      </c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16"/>
      <c r="K5" s="4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9"/>
    </row>
    <row r="7" spans="1:14" x14ac:dyDescent="0.25">
      <c r="A7" s="82">
        <v>40539</v>
      </c>
      <c r="B7" s="122" t="s">
        <v>433</v>
      </c>
      <c r="C7" s="3" t="s">
        <v>117</v>
      </c>
      <c r="D7" s="3" t="s">
        <v>128</v>
      </c>
      <c r="E7" s="27">
        <v>19.771857000000001</v>
      </c>
      <c r="F7" s="27">
        <v>19.693861999999999</v>
      </c>
      <c r="G7" s="35">
        <f>ABS(E7-F7)</f>
        <v>7.7995000000001369E-2</v>
      </c>
      <c r="H7" s="27">
        <f>AVERAGE(E7:F7)</f>
        <v>19.7328595</v>
      </c>
      <c r="I7" s="7">
        <f>ABS(G7/H7*100)</f>
        <v>0.39525442321221294</v>
      </c>
      <c r="J7" s="3" t="s">
        <v>21</v>
      </c>
      <c r="K7" s="37" t="s">
        <v>120</v>
      </c>
    </row>
    <row r="8" spans="1:14" ht="13.5" customHeight="1" x14ac:dyDescent="0.25">
      <c r="A8" s="82">
        <v>40539</v>
      </c>
      <c r="B8" s="122" t="s">
        <v>433</v>
      </c>
      <c r="C8" s="3" t="s">
        <v>117</v>
      </c>
      <c r="D8" s="95" t="s">
        <v>99</v>
      </c>
      <c r="E8" s="26">
        <v>151.75799000000001</v>
      </c>
      <c r="F8" s="26">
        <v>152.98074299999999</v>
      </c>
      <c r="G8" s="14">
        <f>ABS(E8-F8)</f>
        <v>1.2227529999999831</v>
      </c>
      <c r="H8" s="26">
        <f>AVERAGE(E8:F8)</f>
        <v>152.36936650000001</v>
      </c>
      <c r="I8" s="7">
        <f>ABS(G8/H8*100)</f>
        <v>0.80249267164865645</v>
      </c>
      <c r="J8" s="3" t="s">
        <v>21</v>
      </c>
      <c r="K8" s="37" t="s">
        <v>120</v>
      </c>
      <c r="N8" s="5"/>
    </row>
    <row r="9" spans="1:14" ht="12" customHeight="1" x14ac:dyDescent="0.25">
      <c r="A9" s="82">
        <v>40539</v>
      </c>
      <c r="B9" s="122" t="s">
        <v>433</v>
      </c>
      <c r="C9" s="3" t="s">
        <v>117</v>
      </c>
      <c r="D9" s="95" t="s">
        <v>98</v>
      </c>
      <c r="E9" s="28">
        <v>6.0082430000000002</v>
      </c>
      <c r="F9" s="28">
        <v>6.1109450000000001</v>
      </c>
      <c r="G9" s="35">
        <f>ABS(E9-F9)</f>
        <v>0.10270199999999985</v>
      </c>
      <c r="H9" s="28">
        <f>AVERAGE(E9:F9)</f>
        <v>6.0595940000000006</v>
      </c>
      <c r="I9" s="7">
        <f>ABS(G9/H9*100)</f>
        <v>1.6948660256776253</v>
      </c>
      <c r="J9" s="3" t="s">
        <v>21</v>
      </c>
      <c r="K9" s="37" t="s">
        <v>120</v>
      </c>
      <c r="M9" s="65"/>
      <c r="N9" s="5"/>
    </row>
    <row r="10" spans="1:14" ht="12" customHeight="1" x14ac:dyDescent="0.25">
      <c r="A10" s="82">
        <v>40539</v>
      </c>
      <c r="B10" s="122" t="s">
        <v>433</v>
      </c>
      <c r="C10" s="3" t="s">
        <v>117</v>
      </c>
      <c r="D10" s="95" t="s">
        <v>121</v>
      </c>
      <c r="E10" s="27">
        <v>19.451021999999998</v>
      </c>
      <c r="F10" s="27">
        <v>19.626854999999999</v>
      </c>
      <c r="G10" s="35">
        <f>ABS(E10-F10)</f>
        <v>0.17583300000000079</v>
      </c>
      <c r="H10" s="27">
        <f>AVERAGE(E10:F10)</f>
        <v>19.5389385</v>
      </c>
      <c r="I10" s="7">
        <f>ABS(G10/H10*100)</f>
        <v>0.899910709069486</v>
      </c>
      <c r="J10" s="3" t="s">
        <v>21</v>
      </c>
      <c r="K10" s="37" t="s">
        <v>120</v>
      </c>
      <c r="N10" s="5"/>
    </row>
    <row r="11" spans="1:14" ht="12" customHeight="1" x14ac:dyDescent="0.25">
      <c r="A11" s="19"/>
      <c r="B11" s="86"/>
      <c r="C11" s="3"/>
      <c r="D11" s="3"/>
      <c r="E11" s="27"/>
      <c r="F11" s="27"/>
      <c r="G11" s="35"/>
      <c r="H11" s="27"/>
      <c r="I11" s="7"/>
      <c r="J11" s="3"/>
      <c r="K11" s="37"/>
      <c r="N11" s="12"/>
    </row>
    <row r="12" spans="1:14" ht="12" customHeight="1" x14ac:dyDescent="0.25">
      <c r="A12" s="82">
        <v>40545</v>
      </c>
      <c r="B12" s="122" t="s">
        <v>449</v>
      </c>
      <c r="C12" s="3" t="s">
        <v>117</v>
      </c>
      <c r="D12" s="95" t="s">
        <v>128</v>
      </c>
      <c r="E12" s="27">
        <v>20.142614999999999</v>
      </c>
      <c r="F12" s="27">
        <v>20.130344999999998</v>
      </c>
      <c r="G12" s="35">
        <f>ABS(E12-F12)</f>
        <v>1.2270000000000891E-2</v>
      </c>
      <c r="H12" s="27">
        <f>AVERAGE(E12:F12)</f>
        <v>20.136479999999999</v>
      </c>
      <c r="I12" s="7">
        <f>ABS(G12/H12*100)</f>
        <v>6.0934185120740524E-2</v>
      </c>
      <c r="J12" s="3" t="s">
        <v>21</v>
      </c>
      <c r="K12" s="37" t="s">
        <v>120</v>
      </c>
    </row>
    <row r="13" spans="1:14" ht="12" customHeight="1" x14ac:dyDescent="0.25">
      <c r="A13" s="82">
        <v>40545</v>
      </c>
      <c r="B13" s="122" t="s">
        <v>449</v>
      </c>
      <c r="C13" s="3" t="s">
        <v>117</v>
      </c>
      <c r="D13" s="3" t="s">
        <v>99</v>
      </c>
      <c r="E13" s="26">
        <v>162.10468700000001</v>
      </c>
      <c r="F13" s="26">
        <v>161.06623200000001</v>
      </c>
      <c r="G13" s="14">
        <f>ABS(E13-F13)</f>
        <v>1.038454999999999</v>
      </c>
      <c r="H13" s="26">
        <f>AVERAGE(E13:F13)</f>
        <v>161.58545950000001</v>
      </c>
      <c r="I13" s="7">
        <f>ABS(G13/H13*100)</f>
        <v>0.64266611811070717</v>
      </c>
      <c r="J13" s="3" t="s">
        <v>21</v>
      </c>
      <c r="K13" s="37" t="s">
        <v>120</v>
      </c>
    </row>
    <row r="14" spans="1:14" ht="12" customHeight="1" x14ac:dyDescent="0.25">
      <c r="A14" s="82">
        <v>40545</v>
      </c>
      <c r="B14" s="122" t="s">
        <v>449</v>
      </c>
      <c r="C14" s="3" t="s">
        <v>117</v>
      </c>
      <c r="D14" s="3" t="s">
        <v>98</v>
      </c>
      <c r="E14" s="28">
        <v>6.0530099999999996</v>
      </c>
      <c r="F14" s="28">
        <v>6.0565329999999999</v>
      </c>
      <c r="G14" s="35">
        <f>ABS(E14-F14)</f>
        <v>3.5230000000003869E-3</v>
      </c>
      <c r="H14" s="28">
        <f>AVERAGE(E14:F14)</f>
        <v>6.0547714999999993</v>
      </c>
      <c r="I14" s="7">
        <f>ABS(G14/H14*100)</f>
        <v>5.8185515341089046E-2</v>
      </c>
      <c r="J14" s="3" t="s">
        <v>21</v>
      </c>
      <c r="K14" s="37" t="s">
        <v>120</v>
      </c>
      <c r="M14" s="65"/>
    </row>
    <row r="15" spans="1:14" ht="12" customHeight="1" x14ac:dyDescent="0.25">
      <c r="A15" s="82">
        <v>40545</v>
      </c>
      <c r="B15" s="122" t="s">
        <v>449</v>
      </c>
      <c r="C15" s="3" t="s">
        <v>117</v>
      </c>
      <c r="D15" s="3" t="s">
        <v>121</v>
      </c>
      <c r="E15" s="27">
        <v>19.956826</v>
      </c>
      <c r="F15" s="27">
        <v>20.19529</v>
      </c>
      <c r="G15" s="35">
        <f>ABS(E15-F15)</f>
        <v>0.23846400000000045</v>
      </c>
      <c r="H15" s="27">
        <f>AVERAGE(E15:F15)</f>
        <v>20.076058</v>
      </c>
      <c r="I15" s="7">
        <f>ABS(G15/H15*100)</f>
        <v>1.1878029043351062</v>
      </c>
      <c r="J15" s="3" t="s">
        <v>21</v>
      </c>
      <c r="K15" s="37" t="s">
        <v>120</v>
      </c>
    </row>
    <row r="16" spans="1:14" ht="12" customHeight="1" x14ac:dyDescent="0.25">
      <c r="A16" s="19"/>
      <c r="B16" s="96"/>
      <c r="C16" s="3"/>
      <c r="D16" s="3"/>
      <c r="E16" s="27"/>
      <c r="F16" s="27"/>
      <c r="G16" s="35"/>
      <c r="H16" s="27"/>
      <c r="I16" s="7"/>
      <c r="J16" s="3"/>
      <c r="K16" s="37"/>
    </row>
    <row r="17" spans="1:11" ht="12" customHeight="1" x14ac:dyDescent="0.25">
      <c r="A17" s="82">
        <v>40545</v>
      </c>
      <c r="B17" s="122" t="s">
        <v>450</v>
      </c>
      <c r="C17" s="3" t="s">
        <v>117</v>
      </c>
      <c r="D17" s="3" t="s">
        <v>128</v>
      </c>
      <c r="E17" s="27">
        <v>20.026647000000001</v>
      </c>
      <c r="F17" s="27">
        <v>20.254145000000001</v>
      </c>
      <c r="G17" s="35">
        <f>ABS(E17-F17)</f>
        <v>0.22749800000000064</v>
      </c>
      <c r="H17" s="27">
        <f>AVERAGE(E17:F17)</f>
        <v>20.140396000000003</v>
      </c>
      <c r="I17" s="7">
        <f>ABS(G17/H17*100)</f>
        <v>1.1295607097298415</v>
      </c>
      <c r="J17" s="3" t="s">
        <v>21</v>
      </c>
      <c r="K17" s="37" t="s">
        <v>120</v>
      </c>
    </row>
    <row r="18" spans="1:11" ht="12" customHeight="1" x14ac:dyDescent="0.25">
      <c r="A18" s="82">
        <v>40545</v>
      </c>
      <c r="B18" s="122" t="s">
        <v>450</v>
      </c>
      <c r="C18" s="3" t="s">
        <v>117</v>
      </c>
      <c r="D18" s="95" t="s">
        <v>99</v>
      </c>
      <c r="E18" s="26">
        <v>173.479433</v>
      </c>
      <c r="F18" s="26">
        <v>174.96922000000001</v>
      </c>
      <c r="G18" s="14">
        <f>ABS(E18-F18)</f>
        <v>1.4897870000000069</v>
      </c>
      <c r="H18" s="26">
        <f>AVERAGE(E18:F18)</f>
        <v>174.22432650000002</v>
      </c>
      <c r="I18" s="7">
        <f>ABS(G18/H18*100)</f>
        <v>0.85509700621514917</v>
      </c>
      <c r="J18" s="3" t="s">
        <v>21</v>
      </c>
      <c r="K18" s="37" t="s">
        <v>120</v>
      </c>
    </row>
    <row r="19" spans="1:11" ht="12" customHeight="1" x14ac:dyDescent="0.25">
      <c r="A19" s="82">
        <v>40545</v>
      </c>
      <c r="B19" s="122" t="s">
        <v>450</v>
      </c>
      <c r="C19" s="3" t="s">
        <v>117</v>
      </c>
      <c r="D19" s="95" t="s">
        <v>98</v>
      </c>
      <c r="E19" s="28">
        <v>5.9698169999999999</v>
      </c>
      <c r="F19" s="28">
        <v>6.0378239999999996</v>
      </c>
      <c r="G19" s="35">
        <f>ABS(E19-F19)</f>
        <v>6.8006999999999707E-2</v>
      </c>
      <c r="H19" s="28">
        <f>AVERAGE(E19:F19)</f>
        <v>6.0038204999999998</v>
      </c>
      <c r="I19" s="7">
        <f>ABS(G19/H19*100)</f>
        <v>1.132728734977998</v>
      </c>
      <c r="J19" s="3" t="s">
        <v>21</v>
      </c>
      <c r="K19" s="37" t="s">
        <v>120</v>
      </c>
    </row>
    <row r="20" spans="1:11" ht="12" customHeight="1" x14ac:dyDescent="0.25">
      <c r="A20" s="82">
        <v>40545</v>
      </c>
      <c r="B20" s="122" t="s">
        <v>450</v>
      </c>
      <c r="C20" s="3" t="s">
        <v>117</v>
      </c>
      <c r="D20" s="95" t="s">
        <v>121</v>
      </c>
      <c r="E20" s="27">
        <v>19.980249000000001</v>
      </c>
      <c r="F20" s="27">
        <v>20.142468000000001</v>
      </c>
      <c r="G20" s="35">
        <f>ABS(E20-F20)</f>
        <v>0.16221900000000034</v>
      </c>
      <c r="H20" s="27">
        <f>AVERAGE(E20:F20)</f>
        <v>20.061358500000001</v>
      </c>
      <c r="I20" s="7">
        <f>ABS(G20/H20*100)</f>
        <v>0.80861423218173556</v>
      </c>
      <c r="J20" s="3" t="s">
        <v>21</v>
      </c>
      <c r="K20" s="37" t="s">
        <v>120</v>
      </c>
    </row>
    <row r="21" spans="1:11" ht="12" customHeight="1" x14ac:dyDescent="0.25">
      <c r="A21" s="19"/>
      <c r="B21" s="86"/>
      <c r="C21" s="3"/>
      <c r="D21" s="3"/>
      <c r="E21" s="27"/>
      <c r="F21" s="27"/>
      <c r="G21" s="35"/>
      <c r="H21" s="27"/>
      <c r="I21" s="7"/>
      <c r="J21" s="3"/>
      <c r="K21" s="37"/>
    </row>
    <row r="22" spans="1:11" ht="12" customHeight="1" x14ac:dyDescent="0.25">
      <c r="A22" s="19">
        <v>40573</v>
      </c>
      <c r="B22" s="122" t="s">
        <v>486</v>
      </c>
      <c r="C22" s="3" t="s">
        <v>117</v>
      </c>
      <c r="D22" s="95" t="s">
        <v>128</v>
      </c>
      <c r="E22" s="27">
        <v>20.703482000000001</v>
      </c>
      <c r="F22" s="27">
        <v>20.438683000000001</v>
      </c>
      <c r="G22" s="14">
        <f>ABS(E22-F22)</f>
        <v>0.26479900000000001</v>
      </c>
      <c r="H22" s="27">
        <f>AVERAGE(E22:F22)</f>
        <v>20.571082500000003</v>
      </c>
      <c r="I22" s="7">
        <f>ABS(G22/H22*100)</f>
        <v>1.2872390162258112</v>
      </c>
      <c r="J22" s="3" t="s">
        <v>21</v>
      </c>
      <c r="K22" s="37" t="s">
        <v>120</v>
      </c>
    </row>
    <row r="23" spans="1:11" ht="12" customHeight="1" x14ac:dyDescent="0.25">
      <c r="A23" s="19">
        <v>40573</v>
      </c>
      <c r="B23" s="122" t="s">
        <v>486</v>
      </c>
      <c r="C23" s="3" t="s">
        <v>117</v>
      </c>
      <c r="D23" s="3" t="s">
        <v>99</v>
      </c>
      <c r="E23" s="26">
        <v>148.50666799999999</v>
      </c>
      <c r="F23" s="26">
        <v>147.316305</v>
      </c>
      <c r="G23" s="14">
        <f>ABS(E23-F23)</f>
        <v>1.1903629999999907</v>
      </c>
      <c r="H23" s="26">
        <f>AVERAGE(E23:F23)</f>
        <v>147.9114865</v>
      </c>
      <c r="I23" s="7">
        <f>ABS(G23/H23*100)</f>
        <v>0.80478063480214612</v>
      </c>
      <c r="J23" s="3" t="s">
        <v>21</v>
      </c>
      <c r="K23" s="37" t="s">
        <v>120</v>
      </c>
    </row>
    <row r="24" spans="1:11" ht="12" customHeight="1" x14ac:dyDescent="0.25">
      <c r="A24" s="19">
        <v>40573</v>
      </c>
      <c r="B24" s="122" t="s">
        <v>486</v>
      </c>
      <c r="C24" s="3" t="s">
        <v>117</v>
      </c>
      <c r="D24" s="3" t="s">
        <v>98</v>
      </c>
      <c r="E24" s="28">
        <v>5.9413280000000004</v>
      </c>
      <c r="F24" s="28">
        <v>5.8969870000000002</v>
      </c>
      <c r="G24" s="35">
        <f>ABS(E24-F24)</f>
        <v>4.4341000000000186E-2</v>
      </c>
      <c r="H24" s="28">
        <f>AVERAGE(E24:F24)</f>
        <v>5.9191575000000007</v>
      </c>
      <c r="I24" s="7">
        <f>ABS(G24/H24*100)</f>
        <v>0.74910998735884593</v>
      </c>
      <c r="J24" s="3" t="s">
        <v>21</v>
      </c>
      <c r="K24" s="37" t="s">
        <v>120</v>
      </c>
    </row>
    <row r="25" spans="1:11" ht="12" customHeight="1" x14ac:dyDescent="0.25">
      <c r="A25" s="19">
        <v>40573</v>
      </c>
      <c r="B25" s="122" t="s">
        <v>486</v>
      </c>
      <c r="C25" s="3" t="s">
        <v>117</v>
      </c>
      <c r="D25" s="3" t="s">
        <v>121</v>
      </c>
      <c r="E25" s="27">
        <v>19.662911000000001</v>
      </c>
      <c r="F25" s="27">
        <v>19.490480000000002</v>
      </c>
      <c r="G25" s="35">
        <f>ABS(E25-F25)</f>
        <v>0.17243099999999956</v>
      </c>
      <c r="H25" s="27">
        <f>AVERAGE(E25:F25)</f>
        <v>19.5766955</v>
      </c>
      <c r="I25" s="7">
        <f>ABS(G25/H25*100)</f>
        <v>0.8807972724508053</v>
      </c>
      <c r="J25" s="3" t="s">
        <v>21</v>
      </c>
      <c r="K25" s="37" t="s">
        <v>120</v>
      </c>
    </row>
    <row r="26" spans="1:11" ht="12" customHeight="1" x14ac:dyDescent="0.25">
      <c r="A26" s="19"/>
      <c r="B26" s="96"/>
      <c r="C26" s="3"/>
      <c r="D26" s="3"/>
      <c r="E26" s="27"/>
      <c r="F26" s="27"/>
      <c r="G26" s="35"/>
      <c r="H26" s="27"/>
      <c r="I26" s="7"/>
      <c r="J26" s="3"/>
      <c r="K26" s="37"/>
    </row>
    <row r="27" spans="1:11" ht="12" customHeight="1" x14ac:dyDescent="0.25">
      <c r="A27" s="19">
        <v>40573</v>
      </c>
      <c r="B27" s="122" t="s">
        <v>487</v>
      </c>
      <c r="C27" s="3" t="s">
        <v>117</v>
      </c>
      <c r="D27" s="3" t="s">
        <v>128</v>
      </c>
      <c r="E27" s="27">
        <v>18.697952999999998</v>
      </c>
      <c r="F27" s="27">
        <v>18.676093000000002</v>
      </c>
      <c r="G27" s="35">
        <f>ABS(E27-F27)</f>
        <v>2.185999999999666E-2</v>
      </c>
      <c r="H27" s="27">
        <f>AVERAGE(E27:F27)</f>
        <v>18.687023</v>
      </c>
      <c r="I27" s="7">
        <f>ABS(G27/H27*100)</f>
        <v>0.11697957454216575</v>
      </c>
      <c r="J27" s="3" t="s">
        <v>21</v>
      </c>
      <c r="K27" s="37" t="s">
        <v>120</v>
      </c>
    </row>
    <row r="28" spans="1:11" ht="12" customHeight="1" x14ac:dyDescent="0.25">
      <c r="A28" s="19">
        <v>40573</v>
      </c>
      <c r="B28" s="122" t="s">
        <v>487</v>
      </c>
      <c r="C28" s="3" t="s">
        <v>117</v>
      </c>
      <c r="D28" s="95" t="s">
        <v>99</v>
      </c>
      <c r="E28" s="26">
        <v>156.40320399999999</v>
      </c>
      <c r="F28" s="26">
        <v>155.93094500000001</v>
      </c>
      <c r="G28" s="14">
        <f>ABS(E28-F28)</f>
        <v>0.47225899999997978</v>
      </c>
      <c r="H28" s="26">
        <f>AVERAGE(E28:F28)</f>
        <v>156.16707450000001</v>
      </c>
      <c r="I28" s="7">
        <f>ABS(G28/H28*100)</f>
        <v>0.3024062540148178</v>
      </c>
      <c r="J28" s="3" t="s">
        <v>21</v>
      </c>
      <c r="K28" s="37" t="s">
        <v>120</v>
      </c>
    </row>
    <row r="29" spans="1:11" x14ac:dyDescent="0.25">
      <c r="A29" s="19">
        <v>40573</v>
      </c>
      <c r="B29" s="122" t="s">
        <v>487</v>
      </c>
      <c r="C29" s="3" t="s">
        <v>117</v>
      </c>
      <c r="D29" s="95" t="s">
        <v>98</v>
      </c>
      <c r="E29" s="28">
        <v>5.8253110000000001</v>
      </c>
      <c r="F29" s="28">
        <v>5.7489679999999996</v>
      </c>
      <c r="G29" s="35">
        <f>ABS(E29-F29)</f>
        <v>7.6343000000000494E-2</v>
      </c>
      <c r="H29" s="28">
        <f>AVERAGE(E29:F29)</f>
        <v>5.7871395000000003</v>
      </c>
      <c r="I29" s="7">
        <f>ABS(G29/H29*100)</f>
        <v>1.3191836830613897</v>
      </c>
      <c r="J29" s="3" t="s">
        <v>21</v>
      </c>
      <c r="K29" s="37" t="s">
        <v>120</v>
      </c>
    </row>
    <row r="30" spans="1:11" x14ac:dyDescent="0.25">
      <c r="A30" s="19">
        <v>40573</v>
      </c>
      <c r="B30" s="122" t="s">
        <v>487</v>
      </c>
      <c r="C30" s="3" t="s">
        <v>117</v>
      </c>
      <c r="D30" s="95" t="s">
        <v>121</v>
      </c>
      <c r="E30" s="27">
        <v>19.298431999999998</v>
      </c>
      <c r="F30" s="27">
        <v>19.284654</v>
      </c>
      <c r="G30" s="35">
        <f>ABS(E30-F30)</f>
        <v>1.3777999999998514E-2</v>
      </c>
      <c r="H30" s="27">
        <f>AVERAGE(E30:F30)</f>
        <v>19.291542999999997</v>
      </c>
      <c r="I30" s="7">
        <f>ABS(G30/H30*100)</f>
        <v>7.1419896272675101E-2</v>
      </c>
      <c r="J30" s="3" t="s">
        <v>21</v>
      </c>
      <c r="K30" s="37" t="s">
        <v>120</v>
      </c>
    </row>
    <row r="31" spans="1:11" x14ac:dyDescent="0.25">
      <c r="A31" s="19"/>
      <c r="B31" s="86"/>
      <c r="C31" s="3"/>
      <c r="D31" s="3"/>
      <c r="E31" s="27"/>
      <c r="F31" s="27"/>
      <c r="G31" s="35"/>
      <c r="H31" s="27"/>
      <c r="I31" s="7"/>
      <c r="J31" s="3"/>
      <c r="K31" s="37"/>
    </row>
    <row r="32" spans="1:11" x14ac:dyDescent="0.25">
      <c r="A32" s="19">
        <v>40573</v>
      </c>
      <c r="B32" s="122" t="s">
        <v>488</v>
      </c>
      <c r="C32" s="3" t="s">
        <v>117</v>
      </c>
      <c r="D32" s="95" t="s">
        <v>128</v>
      </c>
      <c r="E32" s="27">
        <v>19.522765</v>
      </c>
      <c r="F32" s="27">
        <v>19.611819000000001</v>
      </c>
      <c r="G32" s="14">
        <f>ABS(E32-F32)</f>
        <v>8.9054000000000855E-2</v>
      </c>
      <c r="H32" s="27">
        <f>AVERAGE(E32:F32)</f>
        <v>19.567292000000002</v>
      </c>
      <c r="I32" s="7">
        <f>ABS(G32/H32*100)</f>
        <v>0.45511663034415206</v>
      </c>
      <c r="J32" s="3" t="s">
        <v>21</v>
      </c>
      <c r="K32" s="37" t="s">
        <v>120</v>
      </c>
    </row>
    <row r="33" spans="1:11" x14ac:dyDescent="0.25">
      <c r="A33" s="19">
        <v>40573</v>
      </c>
      <c r="B33" s="122" t="s">
        <v>488</v>
      </c>
      <c r="C33" s="3" t="s">
        <v>117</v>
      </c>
      <c r="D33" s="3" t="s">
        <v>99</v>
      </c>
      <c r="E33" s="26">
        <v>155.67451</v>
      </c>
      <c r="F33" s="26">
        <v>157.467669</v>
      </c>
      <c r="G33" s="14">
        <f>ABS(E33-F33)</f>
        <v>1.7931590000000028</v>
      </c>
      <c r="H33" s="26">
        <f>AVERAGE(E33:F33)</f>
        <v>156.5710895</v>
      </c>
      <c r="I33" s="7">
        <f>ABS(G33/H33*100)</f>
        <v>1.145268264866997</v>
      </c>
      <c r="J33" s="3" t="s">
        <v>21</v>
      </c>
      <c r="K33" s="37" t="s">
        <v>120</v>
      </c>
    </row>
    <row r="34" spans="1:11" x14ac:dyDescent="0.25">
      <c r="A34" s="19">
        <v>40573</v>
      </c>
      <c r="B34" s="122" t="s">
        <v>488</v>
      </c>
      <c r="C34" s="3" t="s">
        <v>117</v>
      </c>
      <c r="D34" s="3" t="s">
        <v>98</v>
      </c>
      <c r="E34" s="28">
        <v>6.211538</v>
      </c>
      <c r="F34" s="28">
        <v>6.3054680000000003</v>
      </c>
      <c r="G34" s="35">
        <f>ABS(E34-F34)</f>
        <v>9.3930000000000291E-2</v>
      </c>
      <c r="H34" s="28">
        <f>AVERAGE(E34:F34)</f>
        <v>6.2585030000000001</v>
      </c>
      <c r="I34" s="7">
        <f>ABS(G34/H34*100)</f>
        <v>1.500838139727668</v>
      </c>
      <c r="J34" s="3" t="s">
        <v>21</v>
      </c>
      <c r="K34" s="37" t="s">
        <v>120</v>
      </c>
    </row>
    <row r="35" spans="1:11" x14ac:dyDescent="0.25">
      <c r="A35" s="19">
        <v>40573</v>
      </c>
      <c r="B35" s="122" t="s">
        <v>488</v>
      </c>
      <c r="C35" s="3" t="s">
        <v>117</v>
      </c>
      <c r="D35" s="3" t="s">
        <v>121</v>
      </c>
      <c r="E35" s="27">
        <v>19.564178999999999</v>
      </c>
      <c r="F35" s="27">
        <v>19.708642999999999</v>
      </c>
      <c r="G35" s="35">
        <f>ABS(E35-F35)</f>
        <v>0.14446399999999926</v>
      </c>
      <c r="H35" s="27">
        <f>AVERAGE(E35:F35)</f>
        <v>19.636410999999999</v>
      </c>
      <c r="I35" s="7">
        <f>ABS(G35/H35*100)</f>
        <v>0.73569452177385808</v>
      </c>
      <c r="J35" s="3" t="s">
        <v>21</v>
      </c>
      <c r="K35" s="37" t="s">
        <v>120</v>
      </c>
    </row>
    <row r="36" spans="1:11" x14ac:dyDescent="0.25">
      <c r="A36" s="4"/>
      <c r="B36" s="4"/>
      <c r="C36" s="4"/>
      <c r="D36" s="4"/>
      <c r="E36" s="38"/>
      <c r="F36" s="38"/>
      <c r="G36" s="39"/>
      <c r="H36" s="57"/>
      <c r="I36" s="40"/>
      <c r="J36" s="16"/>
      <c r="K36" s="41"/>
    </row>
    <row r="37" spans="1:11" x14ac:dyDescent="0.25">
      <c r="E37" s="29"/>
      <c r="F37" s="29"/>
      <c r="G37" s="42"/>
      <c r="H37" s="58"/>
      <c r="I37" s="43"/>
      <c r="J37" s="10"/>
      <c r="K37" s="44"/>
    </row>
    <row r="38" spans="1:11" ht="14.5" x14ac:dyDescent="0.25">
      <c r="A38" s="13" t="s">
        <v>60</v>
      </c>
      <c r="B38" s="13"/>
      <c r="E38" s="6"/>
      <c r="F38" s="6"/>
      <c r="G38" s="15"/>
      <c r="H38" s="45"/>
      <c r="I38" s="46"/>
      <c r="J38" s="3"/>
      <c r="K38" s="37"/>
    </row>
    <row r="39" spans="1:11" x14ac:dyDescent="0.25">
      <c r="B39" s="37" t="s">
        <v>61</v>
      </c>
      <c r="E39" s="6"/>
      <c r="F39" s="6"/>
      <c r="G39" s="59"/>
      <c r="H39" s="45"/>
      <c r="I39" s="60"/>
      <c r="J39" s="3"/>
      <c r="K39" s="37"/>
    </row>
    <row r="40" spans="1:11" ht="14.5" x14ac:dyDescent="0.25">
      <c r="A40" s="13" t="s">
        <v>62</v>
      </c>
      <c r="B40" s="13"/>
    </row>
    <row r="41" spans="1:11" ht="14.5" x14ac:dyDescent="0.25">
      <c r="A41" s="13" t="s">
        <v>63</v>
      </c>
      <c r="B41" s="13"/>
    </row>
    <row r="42" spans="1:11" ht="14.5" x14ac:dyDescent="0.25">
      <c r="A42" s="13" t="s">
        <v>90</v>
      </c>
      <c r="B42" s="13"/>
    </row>
    <row r="43" spans="1:11" x14ac:dyDescent="0.25">
      <c r="C43" s="37"/>
    </row>
    <row r="44" spans="1:11" ht="14.5" x14ac:dyDescent="0.25">
      <c r="A44" s="13" t="s">
        <v>0</v>
      </c>
      <c r="B44" s="13"/>
    </row>
  </sheetData>
  <phoneticPr fontId="35" type="noConversion"/>
  <pageMargins left="0.98" right="0.86" top="0.99" bottom="0.18" header="0.52" footer="0.23"/>
  <pageSetup firstPageNumber="1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2" sqref="A2"/>
    </sheetView>
  </sheetViews>
  <sheetFormatPr defaultRowHeight="12.5" x14ac:dyDescent="0.25"/>
  <cols>
    <col min="2" max="2" width="18.26953125" customWidth="1"/>
    <col min="5" max="5" width="9.54296875" customWidth="1"/>
    <col min="6" max="6" width="11.1796875" customWidth="1"/>
    <col min="7" max="7" width="11" customWidth="1"/>
    <col min="8" max="8" width="9.453125" customWidth="1"/>
    <col min="9" max="9" width="6.81640625" customWidth="1"/>
    <col min="10" max="10" width="7" customWidth="1"/>
    <col min="13" max="13" width="10.1796875" bestFit="1" customWidth="1"/>
    <col min="14" max="14" width="10.7265625" customWidth="1"/>
    <col min="15" max="15" width="11.7265625" customWidth="1"/>
    <col min="16" max="16" width="11.54296875" customWidth="1"/>
  </cols>
  <sheetData>
    <row r="1" spans="1:14" ht="15.5" x14ac:dyDescent="0.35">
      <c r="A1" s="2" t="s">
        <v>569</v>
      </c>
      <c r="B1" s="2"/>
    </row>
    <row r="2" spans="1:14" ht="15.5" x14ac:dyDescent="0.35">
      <c r="A2" s="2"/>
      <c r="B2" s="2" t="s">
        <v>561</v>
      </c>
    </row>
    <row r="3" spans="1:14" ht="15.5" x14ac:dyDescent="0.35">
      <c r="A3" s="2"/>
      <c r="B3" s="2"/>
      <c r="M3" s="65"/>
    </row>
    <row r="4" spans="1:14" ht="15.5" x14ac:dyDescent="0.35">
      <c r="A4" s="2"/>
      <c r="B4" s="2"/>
    </row>
    <row r="5" spans="1:14" ht="14.5" x14ac:dyDescent="0.25">
      <c r="A5" s="3" t="s">
        <v>18</v>
      </c>
      <c r="B5" s="3" t="s">
        <v>56</v>
      </c>
      <c r="C5" s="3" t="s">
        <v>10</v>
      </c>
      <c r="D5" s="3" t="s">
        <v>1</v>
      </c>
      <c r="E5" s="3" t="s">
        <v>30</v>
      </c>
      <c r="F5" s="3" t="s">
        <v>31</v>
      </c>
      <c r="G5" s="3" t="s">
        <v>57</v>
      </c>
      <c r="H5" s="3" t="s">
        <v>7</v>
      </c>
      <c r="I5" s="3" t="s">
        <v>58</v>
      </c>
      <c r="J5" s="3" t="s">
        <v>59</v>
      </c>
      <c r="K5" s="3" t="s">
        <v>53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16"/>
      <c r="K6" s="4"/>
    </row>
    <row r="7" spans="1:14" x14ac:dyDescent="0.25">
      <c r="A7" s="9"/>
      <c r="B7" s="9"/>
      <c r="C7" s="9"/>
      <c r="D7" s="9"/>
      <c r="E7" s="9"/>
      <c r="F7" s="9"/>
      <c r="G7" s="9"/>
      <c r="H7" s="9"/>
      <c r="I7" s="9"/>
      <c r="J7" s="10"/>
      <c r="K7" s="9"/>
    </row>
    <row r="8" spans="1:14" x14ac:dyDescent="0.25">
      <c r="A8" s="82">
        <v>40573</v>
      </c>
      <c r="B8" s="122" t="s">
        <v>489</v>
      </c>
      <c r="C8" s="3" t="s">
        <v>117</v>
      </c>
      <c r="D8" s="3" t="s">
        <v>128</v>
      </c>
      <c r="E8" s="27">
        <v>20.063091</v>
      </c>
      <c r="F8" s="27">
        <v>19.680857</v>
      </c>
      <c r="G8" s="14">
        <f>ABS(E8-F8)</f>
        <v>0.38223400000000041</v>
      </c>
      <c r="H8" s="27">
        <f>AVERAGE(E8:F8)</f>
        <v>19.871974000000002</v>
      </c>
      <c r="I8" s="7">
        <f>ABS(G8/H8*100)</f>
        <v>1.9234827903861003</v>
      </c>
      <c r="J8" s="3" t="s">
        <v>21</v>
      </c>
      <c r="K8" s="37" t="s">
        <v>120</v>
      </c>
    </row>
    <row r="9" spans="1:14" ht="13.5" customHeight="1" x14ac:dyDescent="0.25">
      <c r="A9" s="82">
        <v>40573</v>
      </c>
      <c r="B9" s="122" t="s">
        <v>489</v>
      </c>
      <c r="C9" s="3" t="s">
        <v>117</v>
      </c>
      <c r="D9" s="95" t="s">
        <v>99</v>
      </c>
      <c r="E9" s="26">
        <v>157.35652400000001</v>
      </c>
      <c r="F9" s="26">
        <v>156.97761</v>
      </c>
      <c r="G9" s="14">
        <f>ABS(E9-F9)</f>
        <v>0.37891400000000885</v>
      </c>
      <c r="H9" s="26">
        <f>AVERAGE(E9:F9)</f>
        <v>157.167067</v>
      </c>
      <c r="I9" s="7">
        <f>ABS(G9/H9*100)</f>
        <v>0.24108994793419977</v>
      </c>
      <c r="J9" s="3" t="s">
        <v>21</v>
      </c>
      <c r="K9" s="37" t="s">
        <v>120</v>
      </c>
      <c r="N9" s="5"/>
    </row>
    <row r="10" spans="1:14" ht="12" customHeight="1" x14ac:dyDescent="0.25">
      <c r="A10" s="82">
        <v>40573</v>
      </c>
      <c r="B10" s="122" t="s">
        <v>489</v>
      </c>
      <c r="C10" s="3" t="s">
        <v>117</v>
      </c>
      <c r="D10" s="95" t="s">
        <v>98</v>
      </c>
      <c r="E10" s="28">
        <v>5.8827170000000004</v>
      </c>
      <c r="F10" s="28">
        <v>5.7944789999999999</v>
      </c>
      <c r="G10" s="35">
        <f>ABS(E10-F10)</f>
        <v>8.8238000000000483E-2</v>
      </c>
      <c r="H10" s="28">
        <f>AVERAGE(E10:F10)</f>
        <v>5.8385980000000002</v>
      </c>
      <c r="I10" s="7">
        <f>ABS(G10/H10*100)</f>
        <v>1.5112874700399048</v>
      </c>
      <c r="J10" s="3" t="s">
        <v>21</v>
      </c>
      <c r="K10" s="37" t="s">
        <v>120</v>
      </c>
      <c r="M10" s="65"/>
      <c r="N10" s="5"/>
    </row>
    <row r="11" spans="1:14" ht="12" customHeight="1" x14ac:dyDescent="0.25">
      <c r="A11" s="82">
        <v>40573</v>
      </c>
      <c r="B11" s="122" t="s">
        <v>489</v>
      </c>
      <c r="C11" s="3" t="s">
        <v>117</v>
      </c>
      <c r="D11" s="95" t="s">
        <v>121</v>
      </c>
      <c r="E11" s="27">
        <v>18.806322999999999</v>
      </c>
      <c r="F11" s="27">
        <v>19.01859</v>
      </c>
      <c r="G11" s="14">
        <f>ABS(E11-F11)</f>
        <v>0.21226700000000065</v>
      </c>
      <c r="H11" s="27">
        <f>AVERAGE(E11:F11)</f>
        <v>18.912456499999998</v>
      </c>
      <c r="I11" s="7">
        <f>ABS(G11/H11*100)</f>
        <v>1.1223660977092038</v>
      </c>
      <c r="J11" s="3" t="s">
        <v>21</v>
      </c>
      <c r="K11" s="37" t="s">
        <v>120</v>
      </c>
      <c r="N11" s="5"/>
    </row>
    <row r="12" spans="1:14" x14ac:dyDescent="0.25">
      <c r="A12" s="4"/>
      <c r="B12" s="4"/>
      <c r="C12" s="4"/>
      <c r="D12" s="4"/>
      <c r="E12" s="38"/>
      <c r="F12" s="38"/>
      <c r="G12" s="39"/>
      <c r="H12" s="57"/>
      <c r="I12" s="40"/>
      <c r="J12" s="16"/>
      <c r="K12" s="41"/>
    </row>
    <row r="13" spans="1:14" x14ac:dyDescent="0.25">
      <c r="E13" s="29"/>
      <c r="F13" s="29"/>
      <c r="G13" s="42"/>
      <c r="H13" s="58"/>
      <c r="I13" s="43"/>
      <c r="J13" s="10"/>
      <c r="K13" s="44"/>
    </row>
    <row r="14" spans="1:14" ht="14.5" x14ac:dyDescent="0.25">
      <c r="A14" s="13" t="s">
        <v>60</v>
      </c>
      <c r="B14" s="13"/>
      <c r="E14" s="6"/>
      <c r="F14" s="6"/>
      <c r="G14" s="15"/>
      <c r="H14" s="45"/>
      <c r="I14" s="46"/>
      <c r="J14" s="3"/>
      <c r="K14" s="37"/>
    </row>
    <row r="15" spans="1:14" x14ac:dyDescent="0.25">
      <c r="B15" s="37" t="s">
        <v>61</v>
      </c>
      <c r="E15" s="6"/>
      <c r="F15" s="6"/>
      <c r="G15" s="59"/>
      <c r="H15" s="45"/>
      <c r="I15" s="60"/>
      <c r="J15" s="3"/>
      <c r="K15" s="37"/>
    </row>
    <row r="16" spans="1:14" ht="14.5" x14ac:dyDescent="0.25">
      <c r="A16" s="13" t="s">
        <v>62</v>
      </c>
      <c r="B16" s="13"/>
    </row>
    <row r="17" spans="1:3" ht="14.5" x14ac:dyDescent="0.25">
      <c r="A17" s="13" t="s">
        <v>63</v>
      </c>
      <c r="B17" s="13"/>
    </row>
    <row r="18" spans="1:3" ht="14.5" x14ac:dyDescent="0.25">
      <c r="A18" s="13" t="s">
        <v>90</v>
      </c>
      <c r="B18" s="13"/>
    </row>
    <row r="19" spans="1:3" x14ac:dyDescent="0.25">
      <c r="C19" s="37"/>
    </row>
    <row r="20" spans="1:3" ht="14.5" x14ac:dyDescent="0.25">
      <c r="A20" s="13" t="s">
        <v>0</v>
      </c>
      <c r="B20" s="13"/>
    </row>
  </sheetData>
  <phoneticPr fontId="35" type="noConversion"/>
  <pageMargins left="0.98" right="0.86" top="0.99" bottom="0.18" header="0.52" footer="0.23"/>
  <pageSetup firstPageNumber="1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571</v>
      </c>
      <c r="P1" s="5"/>
      <c r="Q1" s="5"/>
      <c r="R1" s="5"/>
    </row>
    <row r="2" spans="1:18" ht="15.5" x14ac:dyDescent="0.35">
      <c r="A2" s="2"/>
      <c r="P2" s="5"/>
      <c r="Q2" s="5"/>
      <c r="R2" s="5"/>
    </row>
    <row r="3" spans="1:18" ht="14.5" x14ac:dyDescent="0.25">
      <c r="D3" s="3" t="s">
        <v>0</v>
      </c>
      <c r="E3" s="3" t="s">
        <v>47</v>
      </c>
      <c r="F3" t="s">
        <v>64</v>
      </c>
      <c r="G3" s="3" t="s">
        <v>13</v>
      </c>
      <c r="H3" s="3" t="s">
        <v>65</v>
      </c>
      <c r="I3" s="3" t="s">
        <v>495</v>
      </c>
      <c r="J3" s="3" t="s">
        <v>114</v>
      </c>
      <c r="K3" s="3" t="s">
        <v>494</v>
      </c>
      <c r="L3" s="3" t="s">
        <v>3</v>
      </c>
      <c r="N3" s="3" t="s">
        <v>0</v>
      </c>
      <c r="P3" s="5"/>
      <c r="Q3" s="5"/>
      <c r="R3" s="5"/>
    </row>
    <row r="4" spans="1:18" ht="14.5" x14ac:dyDescent="0.25">
      <c r="A4" s="16" t="s">
        <v>18</v>
      </c>
      <c r="B4" s="16" t="s">
        <v>9</v>
      </c>
      <c r="C4" s="16" t="s">
        <v>66</v>
      </c>
      <c r="D4" s="16" t="s">
        <v>10</v>
      </c>
      <c r="E4" s="16" t="s">
        <v>11</v>
      </c>
      <c r="F4" s="16" t="s">
        <v>89</v>
      </c>
      <c r="G4" s="16" t="s">
        <v>87</v>
      </c>
      <c r="H4" s="16" t="s">
        <v>12</v>
      </c>
      <c r="I4" s="16" t="s">
        <v>12</v>
      </c>
      <c r="J4" s="16" t="s">
        <v>115</v>
      </c>
      <c r="K4" s="16" t="s">
        <v>12</v>
      </c>
      <c r="L4" s="16" t="s">
        <v>113</v>
      </c>
      <c r="M4" s="16" t="s">
        <v>16</v>
      </c>
      <c r="N4" s="16" t="s">
        <v>53</v>
      </c>
      <c r="P4" s="5"/>
      <c r="Q4" s="5"/>
      <c r="R4" s="5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5"/>
      <c r="Q5" s="5"/>
      <c r="R5" s="5"/>
    </row>
    <row r="6" spans="1:18" x14ac:dyDescent="0.25">
      <c r="A6" s="19">
        <v>40475</v>
      </c>
      <c r="B6" s="95" t="s">
        <v>128</v>
      </c>
      <c r="C6" s="17" t="s">
        <v>219</v>
      </c>
      <c r="D6" s="3" t="s">
        <v>117</v>
      </c>
      <c r="E6" s="3" t="s">
        <v>6</v>
      </c>
      <c r="F6" s="29">
        <v>100</v>
      </c>
      <c r="G6" s="18">
        <v>5</v>
      </c>
      <c r="H6" s="27">
        <f>F6/G6</f>
        <v>20</v>
      </c>
      <c r="I6" s="14">
        <v>0.31917000000000001</v>
      </c>
      <c r="J6" s="107">
        <f>ABS(H6/I6)</f>
        <v>62.662530939624652</v>
      </c>
      <c r="K6" s="72">
        <v>19.958711999999998</v>
      </c>
      <c r="L6" s="26">
        <f>(K6-I6)/H6*100</f>
        <v>98.197710000000001</v>
      </c>
      <c r="M6" s="3" t="s">
        <v>21</v>
      </c>
      <c r="N6" s="31" t="s">
        <v>120</v>
      </c>
      <c r="P6" s="5"/>
      <c r="Q6" s="5"/>
      <c r="R6" s="5"/>
    </row>
    <row r="7" spans="1:18" x14ac:dyDescent="0.25">
      <c r="A7" s="19">
        <v>40475</v>
      </c>
      <c r="B7" s="3" t="s">
        <v>99</v>
      </c>
      <c r="C7" s="17" t="s">
        <v>219</v>
      </c>
      <c r="D7" s="3" t="s">
        <v>117</v>
      </c>
      <c r="E7" s="3" t="s">
        <v>6</v>
      </c>
      <c r="F7" s="29">
        <v>750</v>
      </c>
      <c r="G7" s="18">
        <v>5</v>
      </c>
      <c r="H7" s="26">
        <f>F7/G7</f>
        <v>150</v>
      </c>
      <c r="I7" s="14">
        <v>0.39346900000000001</v>
      </c>
      <c r="J7" s="107">
        <f>ABS(H7/I7)</f>
        <v>381.22444207802903</v>
      </c>
      <c r="K7" s="36">
        <v>151.328157</v>
      </c>
      <c r="L7" s="26">
        <f>(K7-I7)/H7*100</f>
        <v>100.62312533333333</v>
      </c>
      <c r="M7" s="3" t="s">
        <v>21</v>
      </c>
      <c r="N7" s="31" t="s">
        <v>120</v>
      </c>
      <c r="P7" s="5"/>
      <c r="Q7" s="5"/>
      <c r="R7" s="5"/>
    </row>
    <row r="8" spans="1:18" x14ac:dyDescent="0.25">
      <c r="A8" s="19">
        <v>40475</v>
      </c>
      <c r="B8" s="3" t="s">
        <v>98</v>
      </c>
      <c r="C8" s="17" t="s">
        <v>219</v>
      </c>
      <c r="D8" s="3" t="s">
        <v>117</v>
      </c>
      <c r="E8" s="3" t="s">
        <v>6</v>
      </c>
      <c r="F8" s="29">
        <v>30</v>
      </c>
      <c r="G8" s="18">
        <v>5</v>
      </c>
      <c r="H8" s="27">
        <f>F8/G8</f>
        <v>6</v>
      </c>
      <c r="I8" s="35">
        <v>8.1999999999999998E-4</v>
      </c>
      <c r="J8" s="107">
        <v>3480</v>
      </c>
      <c r="K8" s="71">
        <v>5.902444</v>
      </c>
      <c r="L8" s="26">
        <f>(K8-I8)/H8*100</f>
        <v>98.360399999999998</v>
      </c>
      <c r="M8" s="3" t="s">
        <v>21</v>
      </c>
      <c r="N8" s="31" t="s">
        <v>120</v>
      </c>
      <c r="P8" s="5"/>
      <c r="Q8" s="5"/>
      <c r="R8" s="5"/>
    </row>
    <row r="9" spans="1:18" x14ac:dyDescent="0.25">
      <c r="A9" s="19">
        <v>40475</v>
      </c>
      <c r="B9" s="3" t="s">
        <v>121</v>
      </c>
      <c r="C9" s="17" t="s">
        <v>219</v>
      </c>
      <c r="D9" s="3" t="s">
        <v>117</v>
      </c>
      <c r="E9" s="3" t="s">
        <v>6</v>
      </c>
      <c r="F9" s="29">
        <v>100</v>
      </c>
      <c r="G9" s="18">
        <v>5</v>
      </c>
      <c r="H9" s="27">
        <f>F9/G9</f>
        <v>20</v>
      </c>
      <c r="I9" s="14">
        <v>0.11717</v>
      </c>
      <c r="J9" s="107">
        <v>32600</v>
      </c>
      <c r="K9" s="72">
        <v>19.013034999999999</v>
      </c>
      <c r="L9" s="26">
        <f>(K9-I9)/H9*100</f>
        <v>94.479324999999974</v>
      </c>
      <c r="M9" s="3" t="s">
        <v>21</v>
      </c>
      <c r="N9" s="31" t="s">
        <v>120</v>
      </c>
      <c r="P9" s="5"/>
      <c r="Q9" s="5"/>
      <c r="R9" s="5"/>
    </row>
    <row r="10" spans="1:18" x14ac:dyDescent="0.25">
      <c r="B10" s="3"/>
      <c r="D10" s="3"/>
      <c r="E10" s="3"/>
      <c r="F10" s="29"/>
      <c r="G10" s="18"/>
      <c r="H10" s="27"/>
      <c r="I10" s="35"/>
      <c r="J10" s="107"/>
      <c r="K10" s="72"/>
      <c r="L10" s="26"/>
      <c r="M10" s="3"/>
      <c r="N10" s="31"/>
      <c r="P10" s="5"/>
      <c r="Q10" s="5"/>
      <c r="R10" s="5"/>
    </row>
    <row r="11" spans="1:18" x14ac:dyDescent="0.25">
      <c r="A11" s="19">
        <v>40475</v>
      </c>
      <c r="B11" s="95" t="s">
        <v>128</v>
      </c>
      <c r="C11" s="17" t="s">
        <v>220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35">
        <v>1.8120000000000001E-2</v>
      </c>
      <c r="J11" s="107">
        <f>ABS(H11/I11)</f>
        <v>1103.7527593818984</v>
      </c>
      <c r="K11" s="72">
        <v>18.949531</v>
      </c>
      <c r="L11" s="26">
        <f>(K11-I11)/H11*100</f>
        <v>94.657055</v>
      </c>
      <c r="M11" s="3" t="s">
        <v>21</v>
      </c>
      <c r="N11" s="31" t="s">
        <v>120</v>
      </c>
      <c r="P11" s="5"/>
    </row>
    <row r="12" spans="1:18" ht="12.75" customHeight="1" x14ac:dyDescent="0.25">
      <c r="A12" s="19">
        <v>40475</v>
      </c>
      <c r="B12" s="3" t="s">
        <v>99</v>
      </c>
      <c r="C12" s="17" t="s">
        <v>220</v>
      </c>
      <c r="D12" s="3" t="s">
        <v>117</v>
      </c>
      <c r="E12" s="3" t="s">
        <v>6</v>
      </c>
      <c r="F12" s="29">
        <v>750</v>
      </c>
      <c r="G12" s="18">
        <v>5</v>
      </c>
      <c r="H12" s="26">
        <f>F12/G12</f>
        <v>150</v>
      </c>
      <c r="I12" s="14">
        <v>4.4842930000000001</v>
      </c>
      <c r="J12" s="107">
        <f>ABS(H12/I12)</f>
        <v>33.45008901068686</v>
      </c>
      <c r="K12" s="36">
        <v>149.43570700000001</v>
      </c>
      <c r="L12" s="26">
        <f>(K12-I12)/H12*100</f>
        <v>96.634276</v>
      </c>
      <c r="M12" s="3" t="s">
        <v>21</v>
      </c>
      <c r="N12" s="31" t="s">
        <v>120</v>
      </c>
      <c r="P12" s="5"/>
    </row>
    <row r="13" spans="1:18" ht="12.75" customHeight="1" x14ac:dyDescent="0.25">
      <c r="A13" s="19">
        <v>40475</v>
      </c>
      <c r="B13" s="3" t="s">
        <v>98</v>
      </c>
      <c r="C13" s="17" t="s">
        <v>220</v>
      </c>
      <c r="D13" s="3" t="s">
        <v>117</v>
      </c>
      <c r="E13" s="3" t="s">
        <v>6</v>
      </c>
      <c r="F13" s="29">
        <v>30</v>
      </c>
      <c r="G13" s="18">
        <v>5</v>
      </c>
      <c r="H13" s="27">
        <f>F13/G13</f>
        <v>6</v>
      </c>
      <c r="I13" s="35">
        <v>7.9600000000000005E-4</v>
      </c>
      <c r="J13" s="107">
        <v>7540</v>
      </c>
      <c r="K13" s="71">
        <v>5.6423579999999998</v>
      </c>
      <c r="L13" s="26">
        <f>(K13-I13)/H13*100</f>
        <v>94.026033333333331</v>
      </c>
      <c r="M13" s="3" t="s">
        <v>21</v>
      </c>
      <c r="N13" s="31" t="s">
        <v>120</v>
      </c>
      <c r="P13" s="5"/>
    </row>
    <row r="14" spans="1:18" ht="12.75" customHeight="1" x14ac:dyDescent="0.25">
      <c r="A14" s="19">
        <v>40475</v>
      </c>
      <c r="B14" s="3" t="s">
        <v>121</v>
      </c>
      <c r="C14" s="17" t="s">
        <v>220</v>
      </c>
      <c r="D14" s="3" t="s">
        <v>117</v>
      </c>
      <c r="E14" s="3" t="s">
        <v>6</v>
      </c>
      <c r="F14" s="29">
        <v>100</v>
      </c>
      <c r="G14" s="18">
        <v>5</v>
      </c>
      <c r="H14" s="27">
        <f>F14/G14</f>
        <v>20</v>
      </c>
      <c r="I14" s="35">
        <v>1.812E-3</v>
      </c>
      <c r="J14" s="107">
        <v>16800</v>
      </c>
      <c r="K14" s="72">
        <v>18.218093</v>
      </c>
      <c r="L14" s="26">
        <f>(K14-I14)/H14*100</f>
        <v>91.08140499999999</v>
      </c>
      <c r="M14" s="3" t="s">
        <v>21</v>
      </c>
      <c r="N14" s="31" t="s">
        <v>120</v>
      </c>
      <c r="P14" s="5"/>
    </row>
    <row r="15" spans="1:18" ht="12.75" customHeight="1" x14ac:dyDescent="0.25">
      <c r="A15" s="19"/>
      <c r="B15" s="3"/>
      <c r="C15" s="17"/>
      <c r="D15" s="3"/>
      <c r="E15" s="3"/>
      <c r="F15" s="29"/>
      <c r="G15" s="18"/>
      <c r="H15" s="27"/>
      <c r="I15" s="35"/>
      <c r="J15" s="107"/>
      <c r="K15" s="72"/>
      <c r="L15" s="26"/>
      <c r="M15" s="3"/>
      <c r="N15" s="31"/>
      <c r="P15" s="5"/>
    </row>
    <row r="16" spans="1:18" ht="12.75" customHeight="1" x14ac:dyDescent="0.25">
      <c r="A16" s="19">
        <v>40475</v>
      </c>
      <c r="B16" s="95" t="s">
        <v>128</v>
      </c>
      <c r="C16" s="17" t="s">
        <v>221</v>
      </c>
      <c r="D16" s="3" t="s">
        <v>117</v>
      </c>
      <c r="E16" s="3" t="s">
        <v>6</v>
      </c>
      <c r="F16" s="29">
        <v>100</v>
      </c>
      <c r="G16" s="18">
        <v>5</v>
      </c>
      <c r="H16" s="27">
        <f>F16/G16</f>
        <v>20</v>
      </c>
      <c r="I16" s="35">
        <v>2.5353000000000001E-2</v>
      </c>
      <c r="J16" s="107">
        <f>ABS(H16/I16)</f>
        <v>788.86127874413285</v>
      </c>
      <c r="K16" s="72">
        <v>19.037548000000001</v>
      </c>
      <c r="L16" s="26">
        <f>(K16-I16)/H16*100</f>
        <v>95.060975000000013</v>
      </c>
      <c r="M16" s="3" t="s">
        <v>21</v>
      </c>
      <c r="N16" s="31" t="s">
        <v>120</v>
      </c>
    </row>
    <row r="17" spans="1:14" ht="12.75" customHeight="1" x14ac:dyDescent="0.25">
      <c r="A17" s="19">
        <v>40475</v>
      </c>
      <c r="B17" s="3" t="s">
        <v>99</v>
      </c>
      <c r="C17" s="17" t="s">
        <v>221</v>
      </c>
      <c r="D17" s="3" t="s">
        <v>117</v>
      </c>
      <c r="E17" s="3" t="s">
        <v>6</v>
      </c>
      <c r="F17" s="29">
        <v>750</v>
      </c>
      <c r="G17" s="18">
        <v>5</v>
      </c>
      <c r="H17" s="26">
        <f>F17/G17</f>
        <v>150</v>
      </c>
      <c r="I17" s="14">
        <v>0.20876700000000001</v>
      </c>
      <c r="J17" s="107">
        <f>ABS(H17/I17)</f>
        <v>718.5043613214732</v>
      </c>
      <c r="K17" s="36">
        <v>149.00328500000001</v>
      </c>
      <c r="L17" s="26">
        <f>(K17-I17)/H17*100</f>
        <v>99.19634533333334</v>
      </c>
      <c r="M17" s="3" t="s">
        <v>21</v>
      </c>
      <c r="N17" s="31" t="s">
        <v>120</v>
      </c>
    </row>
    <row r="18" spans="1:14" ht="12.75" customHeight="1" x14ac:dyDescent="0.25">
      <c r="A18" s="19">
        <v>40475</v>
      </c>
      <c r="B18" s="3" t="s">
        <v>98</v>
      </c>
      <c r="C18" s="17" t="s">
        <v>221</v>
      </c>
      <c r="D18" s="3" t="s">
        <v>117</v>
      </c>
      <c r="E18" s="3" t="s">
        <v>6</v>
      </c>
      <c r="F18" s="29">
        <v>30</v>
      </c>
      <c r="G18" s="18">
        <v>5</v>
      </c>
      <c r="H18" s="27">
        <f>F18/G18</f>
        <v>6</v>
      </c>
      <c r="I18" s="35">
        <v>1.467E-3</v>
      </c>
      <c r="J18" s="107">
        <v>13000</v>
      </c>
      <c r="K18" s="71">
        <v>5.9134479999999998</v>
      </c>
      <c r="L18" s="26">
        <f>(K18-I18)/H18*100</f>
        <v>98.533016666666668</v>
      </c>
      <c r="M18" s="3" t="s">
        <v>21</v>
      </c>
      <c r="N18" s="31" t="s">
        <v>120</v>
      </c>
    </row>
    <row r="19" spans="1:14" ht="12.75" customHeight="1" x14ac:dyDescent="0.25">
      <c r="A19" s="19">
        <v>40475</v>
      </c>
      <c r="B19" s="3" t="s">
        <v>121</v>
      </c>
      <c r="C19" s="17" t="s">
        <v>221</v>
      </c>
      <c r="D19" s="3" t="s">
        <v>117</v>
      </c>
      <c r="E19" s="3" t="s">
        <v>6</v>
      </c>
      <c r="F19" s="29">
        <v>100</v>
      </c>
      <c r="G19" s="18">
        <v>5</v>
      </c>
      <c r="H19" s="27">
        <f>F19/G19</f>
        <v>20</v>
      </c>
      <c r="I19" s="14">
        <v>0.76040600000000003</v>
      </c>
      <c r="J19" s="107">
        <f>ABS(H19/I19)</f>
        <v>26.301738807952592</v>
      </c>
      <c r="K19" s="72">
        <v>20.055883999999999</v>
      </c>
      <c r="L19" s="26">
        <f>(K19-I19)/H19*100</f>
        <v>96.47739</v>
      </c>
      <c r="M19" s="3" t="s">
        <v>21</v>
      </c>
      <c r="N19" s="31" t="s">
        <v>120</v>
      </c>
    </row>
    <row r="20" spans="1:14" ht="12.75" customHeight="1" x14ac:dyDescent="0.25">
      <c r="A20" s="19"/>
      <c r="B20" s="3"/>
      <c r="C20" s="17"/>
      <c r="D20" s="3"/>
      <c r="E20" s="3"/>
      <c r="F20" s="29"/>
      <c r="G20" s="18"/>
      <c r="H20" s="27"/>
      <c r="I20" s="35"/>
      <c r="J20" s="107"/>
      <c r="K20" s="72"/>
      <c r="L20" s="26"/>
      <c r="M20" s="3"/>
      <c r="N20" s="31"/>
    </row>
    <row r="21" spans="1:14" ht="12.75" customHeight="1" x14ac:dyDescent="0.25">
      <c r="A21" s="19">
        <v>40475</v>
      </c>
      <c r="B21" s="95" t="s">
        <v>128</v>
      </c>
      <c r="C21" s="134" t="s">
        <v>222</v>
      </c>
      <c r="D21" s="3" t="s">
        <v>117</v>
      </c>
      <c r="E21" s="3" t="s">
        <v>6</v>
      </c>
      <c r="F21" s="29">
        <v>100</v>
      </c>
      <c r="G21" s="18">
        <v>5</v>
      </c>
      <c r="H21" s="27">
        <f>F21/G21</f>
        <v>20</v>
      </c>
      <c r="I21" s="35">
        <v>2.3491999999999999E-2</v>
      </c>
      <c r="J21" s="107">
        <f>ABS(H21/I21)</f>
        <v>851.35365230716843</v>
      </c>
      <c r="K21" s="72">
        <v>18.661346999999999</v>
      </c>
      <c r="L21" s="26">
        <f>(K21-I21)/H21*100</f>
        <v>93.189274999999995</v>
      </c>
      <c r="M21" s="3" t="s">
        <v>21</v>
      </c>
      <c r="N21" s="31" t="s">
        <v>120</v>
      </c>
    </row>
    <row r="22" spans="1:14" ht="12.75" customHeight="1" x14ac:dyDescent="0.25">
      <c r="A22" s="19">
        <v>40475</v>
      </c>
      <c r="B22" s="3" t="s">
        <v>99</v>
      </c>
      <c r="C22" s="134" t="s">
        <v>222</v>
      </c>
      <c r="D22" s="3" t="s">
        <v>117</v>
      </c>
      <c r="E22" s="3" t="s">
        <v>6</v>
      </c>
      <c r="F22" s="29">
        <v>750</v>
      </c>
      <c r="G22" s="18">
        <v>5</v>
      </c>
      <c r="H22" s="26">
        <f>F22/G22</f>
        <v>150</v>
      </c>
      <c r="I22" s="14">
        <v>0.35208099999999998</v>
      </c>
      <c r="J22" s="107">
        <f>ABS(H22/I22)</f>
        <v>426.03832640784367</v>
      </c>
      <c r="K22" s="36">
        <v>149.35883000000001</v>
      </c>
      <c r="L22" s="26">
        <f>(K22-I22)/H22*100</f>
        <v>99.337832666666685</v>
      </c>
      <c r="M22" s="3" t="s">
        <v>21</v>
      </c>
      <c r="N22" s="31" t="s">
        <v>120</v>
      </c>
    </row>
    <row r="23" spans="1:14" ht="12.75" customHeight="1" x14ac:dyDescent="0.25">
      <c r="A23" s="19">
        <v>40475</v>
      </c>
      <c r="B23" s="3" t="s">
        <v>98</v>
      </c>
      <c r="C23" s="134" t="s">
        <v>222</v>
      </c>
      <c r="D23" s="3" t="s">
        <v>117</v>
      </c>
      <c r="E23" s="3" t="s">
        <v>6</v>
      </c>
      <c r="F23" s="29">
        <v>30</v>
      </c>
      <c r="G23" s="18">
        <v>5</v>
      </c>
      <c r="H23" s="27">
        <f>F23/G23</f>
        <v>6</v>
      </c>
      <c r="I23" s="14">
        <v>0.25835000000000002</v>
      </c>
      <c r="J23" s="107">
        <v>9000</v>
      </c>
      <c r="K23" s="71">
        <v>6.2302960000000001</v>
      </c>
      <c r="L23" s="26">
        <f>(K23-I23)/H23*100</f>
        <v>99.53243333333333</v>
      </c>
      <c r="M23" s="3" t="s">
        <v>21</v>
      </c>
      <c r="N23" s="31" t="s">
        <v>120</v>
      </c>
    </row>
    <row r="24" spans="1:14" ht="12.75" customHeight="1" x14ac:dyDescent="0.25">
      <c r="A24" s="19">
        <v>40475</v>
      </c>
      <c r="B24" s="3" t="s">
        <v>121</v>
      </c>
      <c r="C24" s="134" t="s">
        <v>222</v>
      </c>
      <c r="D24" s="3" t="s">
        <v>117</v>
      </c>
      <c r="E24" s="3" t="s">
        <v>6</v>
      </c>
      <c r="F24" s="29">
        <v>100</v>
      </c>
      <c r="G24" s="18">
        <v>5</v>
      </c>
      <c r="H24" s="27">
        <f>F24/G24</f>
        <v>20</v>
      </c>
      <c r="I24" s="35">
        <v>1.572E-3</v>
      </c>
      <c r="J24" s="107">
        <v>27200</v>
      </c>
      <c r="K24" s="72">
        <v>19.400741</v>
      </c>
      <c r="L24" s="26">
        <f>(K24-I24)/H24*100</f>
        <v>96.995845000000003</v>
      </c>
      <c r="M24" s="3" t="s">
        <v>21</v>
      </c>
      <c r="N24" s="31" t="s">
        <v>120</v>
      </c>
    </row>
    <row r="25" spans="1:14" ht="12.75" customHeight="1" x14ac:dyDescent="0.25">
      <c r="A25" s="19"/>
      <c r="B25" s="3"/>
      <c r="C25" s="17"/>
      <c r="D25" s="3"/>
      <c r="E25" s="3"/>
      <c r="F25" s="29"/>
      <c r="G25" s="18"/>
      <c r="H25" s="27"/>
      <c r="I25" s="35"/>
      <c r="J25" s="107"/>
      <c r="K25" s="72"/>
      <c r="L25" s="26"/>
      <c r="M25" s="3"/>
      <c r="N25" s="31"/>
    </row>
    <row r="26" spans="1:14" ht="12.75" customHeight="1" x14ac:dyDescent="0.25">
      <c r="A26" s="19">
        <v>40483</v>
      </c>
      <c r="B26" s="3" t="s">
        <v>128</v>
      </c>
      <c r="C26" s="134" t="s">
        <v>248</v>
      </c>
      <c r="D26" s="3" t="s">
        <v>117</v>
      </c>
      <c r="E26" s="3" t="s">
        <v>6</v>
      </c>
      <c r="F26" s="29">
        <v>100</v>
      </c>
      <c r="G26" s="18">
        <v>5</v>
      </c>
      <c r="H26" s="27">
        <f>F26/G26</f>
        <v>20</v>
      </c>
      <c r="I26" s="35">
        <v>1.8327E-2</v>
      </c>
      <c r="J26" s="107">
        <v>1090</v>
      </c>
      <c r="K26" s="72">
        <v>19.164683</v>
      </c>
      <c r="L26" s="26">
        <f>(K26-I26)/H26*100</f>
        <v>95.731780000000001</v>
      </c>
      <c r="M26" s="3" t="s">
        <v>21</v>
      </c>
      <c r="N26" s="31" t="s">
        <v>120</v>
      </c>
    </row>
    <row r="27" spans="1:14" ht="12.75" customHeight="1" x14ac:dyDescent="0.25">
      <c r="A27" s="19">
        <v>40483</v>
      </c>
      <c r="B27" s="95" t="s">
        <v>99</v>
      </c>
      <c r="C27" s="134" t="s">
        <v>248</v>
      </c>
      <c r="D27" s="3" t="s">
        <v>117</v>
      </c>
      <c r="E27" s="3" t="s">
        <v>6</v>
      </c>
      <c r="F27" s="29">
        <v>750</v>
      </c>
      <c r="G27" s="18">
        <v>5</v>
      </c>
      <c r="H27" s="27">
        <f>F27/G27</f>
        <v>150</v>
      </c>
      <c r="I27" s="35">
        <v>7.3635999999999993E-2</v>
      </c>
      <c r="J27" s="107">
        <v>2040</v>
      </c>
      <c r="K27" s="36">
        <v>147.99335500000001</v>
      </c>
      <c r="L27" s="26">
        <f>(K27-I27)/H27*100</f>
        <v>98.613146</v>
      </c>
      <c r="M27" s="3" t="s">
        <v>21</v>
      </c>
      <c r="N27" s="31" t="s">
        <v>120</v>
      </c>
    </row>
    <row r="28" spans="1:14" ht="12.75" customHeight="1" x14ac:dyDescent="0.25">
      <c r="A28" s="19">
        <v>40483</v>
      </c>
      <c r="B28" s="95" t="s">
        <v>98</v>
      </c>
      <c r="C28" s="134" t="s">
        <v>248</v>
      </c>
      <c r="D28" s="3" t="s">
        <v>117</v>
      </c>
      <c r="E28" s="3" t="s">
        <v>6</v>
      </c>
      <c r="F28" s="29">
        <v>30</v>
      </c>
      <c r="G28" s="18">
        <v>5</v>
      </c>
      <c r="H28" s="27">
        <f>F28/G28</f>
        <v>6</v>
      </c>
      <c r="I28" s="14">
        <v>0.246888</v>
      </c>
      <c r="J28" s="107">
        <v>29100</v>
      </c>
      <c r="K28" s="71">
        <v>5.9590139999999998</v>
      </c>
      <c r="L28" s="26">
        <f>(K28-I28)/H28*100</f>
        <v>95.202099999999987</v>
      </c>
      <c r="M28" s="3" t="s">
        <v>21</v>
      </c>
      <c r="N28" s="31" t="s">
        <v>120</v>
      </c>
    </row>
    <row r="29" spans="1:14" ht="12.75" customHeight="1" x14ac:dyDescent="0.25">
      <c r="A29" s="19">
        <v>40483</v>
      </c>
      <c r="B29" s="95" t="s">
        <v>121</v>
      </c>
      <c r="C29" s="134" t="s">
        <v>248</v>
      </c>
      <c r="D29" s="3" t="s">
        <v>117</v>
      </c>
      <c r="E29" s="3" t="s">
        <v>6</v>
      </c>
      <c r="F29" s="29">
        <v>100</v>
      </c>
      <c r="G29" s="18">
        <v>5</v>
      </c>
      <c r="H29" s="27">
        <f>F29/G29</f>
        <v>20</v>
      </c>
      <c r="I29" s="35">
        <v>6.9499999999999998E-4</v>
      </c>
      <c r="J29" s="107">
        <v>28800</v>
      </c>
      <c r="K29" s="72">
        <v>18.391503</v>
      </c>
      <c r="L29" s="26">
        <f>(K29-I29)/H29*100</f>
        <v>91.954040000000006</v>
      </c>
      <c r="M29" s="3" t="s">
        <v>21</v>
      </c>
      <c r="N29" s="31" t="s">
        <v>120</v>
      </c>
    </row>
    <row r="30" spans="1:14" ht="12.75" customHeight="1" x14ac:dyDescent="0.25">
      <c r="A30" s="19"/>
      <c r="B30" s="3"/>
      <c r="C30" s="17"/>
      <c r="D30" s="3"/>
      <c r="E30" s="3"/>
      <c r="F30" s="29"/>
      <c r="G30" s="18"/>
      <c r="H30" s="27"/>
      <c r="I30" s="35"/>
      <c r="J30" s="107"/>
      <c r="K30" s="72"/>
      <c r="L30" s="26"/>
      <c r="M30" s="3"/>
      <c r="N30" s="31"/>
    </row>
    <row r="31" spans="1:14" ht="12.75" customHeight="1" x14ac:dyDescent="0.25">
      <c r="A31" s="19">
        <v>40483</v>
      </c>
      <c r="B31" s="95" t="s">
        <v>128</v>
      </c>
      <c r="C31" s="134" t="s">
        <v>249</v>
      </c>
      <c r="D31" s="3" t="s">
        <v>117</v>
      </c>
      <c r="E31" s="3" t="s">
        <v>6</v>
      </c>
      <c r="F31" s="29">
        <v>100</v>
      </c>
      <c r="G31" s="18">
        <v>5</v>
      </c>
      <c r="H31" s="27">
        <f>F31/G31</f>
        <v>20</v>
      </c>
      <c r="I31" s="14">
        <v>0.36363600000000001</v>
      </c>
      <c r="J31" s="107">
        <f>ABS(H31/I31)</f>
        <v>55.000055000054999</v>
      </c>
      <c r="K31" s="72">
        <v>20.530457999999999</v>
      </c>
      <c r="L31" s="26">
        <f>(K31-I31)/H31*100</f>
        <v>100.83411</v>
      </c>
      <c r="M31" s="3" t="s">
        <v>21</v>
      </c>
      <c r="N31" s="31" t="s">
        <v>120</v>
      </c>
    </row>
    <row r="32" spans="1:14" ht="12.75" customHeight="1" x14ac:dyDescent="0.25">
      <c r="A32" s="19">
        <v>40483</v>
      </c>
      <c r="B32" s="3" t="s">
        <v>99</v>
      </c>
      <c r="C32" s="134" t="s">
        <v>249</v>
      </c>
      <c r="D32" s="3" t="s">
        <v>117</v>
      </c>
      <c r="E32" s="3" t="s">
        <v>6</v>
      </c>
      <c r="F32" s="29">
        <v>750</v>
      </c>
      <c r="G32" s="18">
        <v>5</v>
      </c>
      <c r="H32" s="26">
        <f>F32/G32</f>
        <v>150</v>
      </c>
      <c r="I32" s="14">
        <v>0.249391</v>
      </c>
      <c r="J32" s="107">
        <f>ABS(H32/I32)</f>
        <v>601.46516915205439</v>
      </c>
      <c r="K32" s="36">
        <v>154.37450000000001</v>
      </c>
      <c r="L32" s="26">
        <f>(K32-I32)/H32*100</f>
        <v>102.75007266666667</v>
      </c>
      <c r="M32" s="3" t="s">
        <v>21</v>
      </c>
      <c r="N32" s="31" t="s">
        <v>120</v>
      </c>
    </row>
    <row r="33" spans="1:14" ht="12.75" customHeight="1" x14ac:dyDescent="0.25">
      <c r="A33" s="19">
        <v>40483</v>
      </c>
      <c r="B33" s="3" t="s">
        <v>98</v>
      </c>
      <c r="C33" s="134" t="s">
        <v>249</v>
      </c>
      <c r="D33" s="3" t="s">
        <v>117</v>
      </c>
      <c r="E33" s="3" t="s">
        <v>6</v>
      </c>
      <c r="F33" s="29">
        <v>30</v>
      </c>
      <c r="G33" s="18">
        <v>5</v>
      </c>
      <c r="H33" s="27">
        <f>F33/G33</f>
        <v>6</v>
      </c>
      <c r="I33" s="35">
        <v>3.2290000000000001E-3</v>
      </c>
      <c r="J33" s="107">
        <v>1860</v>
      </c>
      <c r="K33" s="71">
        <v>5.9144259999999997</v>
      </c>
      <c r="L33" s="26">
        <f>(K33-I33)/H33*100</f>
        <v>98.519949999999994</v>
      </c>
      <c r="M33" s="3" t="s">
        <v>21</v>
      </c>
      <c r="N33" s="31" t="s">
        <v>120</v>
      </c>
    </row>
    <row r="34" spans="1:14" ht="12.75" customHeight="1" x14ac:dyDescent="0.25">
      <c r="A34" s="19">
        <v>40483</v>
      </c>
      <c r="B34" s="3" t="s">
        <v>121</v>
      </c>
      <c r="C34" s="134" t="s">
        <v>249</v>
      </c>
      <c r="D34" s="3" t="s">
        <v>117</v>
      </c>
      <c r="E34" s="3" t="s">
        <v>6</v>
      </c>
      <c r="F34" s="29">
        <v>100</v>
      </c>
      <c r="G34" s="18">
        <v>5</v>
      </c>
      <c r="H34" s="27">
        <f>F34/G34</f>
        <v>20</v>
      </c>
      <c r="I34" s="35">
        <v>2.8059999999999999E-3</v>
      </c>
      <c r="J34" s="107">
        <v>6670000</v>
      </c>
      <c r="K34" s="72">
        <v>19.111287000000001</v>
      </c>
      <c r="L34" s="26">
        <f>(K34-I34)/H34*100</f>
        <v>95.542405000000002</v>
      </c>
      <c r="M34" s="3" t="s">
        <v>21</v>
      </c>
      <c r="N34" s="31" t="s">
        <v>120</v>
      </c>
    </row>
    <row r="35" spans="1:14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5">
      <c r="A37" s="13" t="s">
        <v>67</v>
      </c>
    </row>
    <row r="38" spans="1:14" ht="12.75" customHeight="1" x14ac:dyDescent="0.25">
      <c r="B38" s="37" t="s">
        <v>68</v>
      </c>
      <c r="C38" s="37"/>
    </row>
    <row r="39" spans="1:14" ht="12.75" customHeight="1" x14ac:dyDescent="0.25">
      <c r="A39" s="13" t="s">
        <v>88</v>
      </c>
    </row>
    <row r="40" spans="1:14" ht="12.75" customHeight="1" x14ac:dyDescent="0.25">
      <c r="A40" s="13" t="s">
        <v>91</v>
      </c>
    </row>
    <row r="41" spans="1:14" ht="12.75" customHeight="1" x14ac:dyDescent="0.25">
      <c r="A41" s="13" t="s">
        <v>111</v>
      </c>
    </row>
    <row r="42" spans="1:14" ht="15.75" customHeight="1" x14ac:dyDescent="0.25">
      <c r="A42" s="13" t="s">
        <v>112</v>
      </c>
    </row>
    <row r="43" spans="1:14" ht="15.75" customHeight="1" x14ac:dyDescent="0.25">
      <c r="A43" s="13" t="s">
        <v>497</v>
      </c>
    </row>
    <row r="44" spans="1:14" ht="16.5" customHeight="1" x14ac:dyDescent="0.25"/>
    <row r="45" spans="1:14" ht="17.25" customHeight="1" x14ac:dyDescent="0.25"/>
    <row r="46" spans="1:14" ht="17.25" customHeight="1" x14ac:dyDescent="0.25"/>
  </sheetData>
  <phoneticPr fontId="0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572</v>
      </c>
      <c r="P1" s="5"/>
      <c r="Q1" s="5"/>
      <c r="R1" s="5"/>
    </row>
    <row r="2" spans="1:18" ht="15.5" x14ac:dyDescent="0.35">
      <c r="A2" s="2"/>
      <c r="P2" s="5"/>
      <c r="Q2" s="5"/>
      <c r="R2" s="5"/>
    </row>
    <row r="3" spans="1:18" ht="14.5" x14ac:dyDescent="0.25">
      <c r="D3" s="3" t="s">
        <v>0</v>
      </c>
      <c r="E3" s="3" t="s">
        <v>47</v>
      </c>
      <c r="F3" t="s">
        <v>64</v>
      </c>
      <c r="G3" s="3" t="s">
        <v>13</v>
      </c>
      <c r="H3" s="3" t="s">
        <v>65</v>
      </c>
      <c r="I3" s="3" t="s">
        <v>495</v>
      </c>
      <c r="J3" s="3" t="s">
        <v>114</v>
      </c>
      <c r="K3" s="3" t="s">
        <v>494</v>
      </c>
      <c r="L3" s="3" t="s">
        <v>3</v>
      </c>
      <c r="N3" s="3" t="s">
        <v>0</v>
      </c>
      <c r="P3" s="5"/>
      <c r="Q3" s="5"/>
      <c r="R3" s="5"/>
    </row>
    <row r="4" spans="1:18" ht="14.5" x14ac:dyDescent="0.25">
      <c r="A4" s="16" t="s">
        <v>18</v>
      </c>
      <c r="B4" s="16" t="s">
        <v>9</v>
      </c>
      <c r="C4" s="16" t="s">
        <v>66</v>
      </c>
      <c r="D4" s="16" t="s">
        <v>10</v>
      </c>
      <c r="E4" s="16" t="s">
        <v>11</v>
      </c>
      <c r="F4" s="16" t="s">
        <v>89</v>
      </c>
      <c r="G4" s="16" t="s">
        <v>87</v>
      </c>
      <c r="H4" s="16" t="s">
        <v>12</v>
      </c>
      <c r="I4" s="16" t="s">
        <v>12</v>
      </c>
      <c r="J4" s="16" t="s">
        <v>115</v>
      </c>
      <c r="K4" s="16" t="s">
        <v>12</v>
      </c>
      <c r="L4" s="16" t="s">
        <v>113</v>
      </c>
      <c r="M4" s="16" t="s">
        <v>16</v>
      </c>
      <c r="N4" s="16" t="s">
        <v>53</v>
      </c>
      <c r="P4" s="5"/>
      <c r="Q4" s="5"/>
      <c r="R4" s="5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5"/>
      <c r="Q5" s="5"/>
      <c r="R5" s="5"/>
    </row>
    <row r="6" spans="1:18" x14ac:dyDescent="0.25">
      <c r="A6" s="19">
        <v>40483</v>
      </c>
      <c r="B6" s="3" t="s">
        <v>128</v>
      </c>
      <c r="C6" s="122" t="s">
        <v>250</v>
      </c>
      <c r="D6" s="3" t="s">
        <v>117</v>
      </c>
      <c r="E6" s="3" t="s">
        <v>6</v>
      </c>
      <c r="F6" s="29">
        <v>100</v>
      </c>
      <c r="G6" s="18">
        <v>5</v>
      </c>
      <c r="H6" s="27">
        <f>F6/G6</f>
        <v>20</v>
      </c>
      <c r="I6" s="35">
        <v>2.1701000000000002E-2</v>
      </c>
      <c r="J6" s="107">
        <f>ABS(H6/I6)</f>
        <v>921.61651536795534</v>
      </c>
      <c r="K6" s="72">
        <v>19.784174</v>
      </c>
      <c r="L6" s="26">
        <f>(K6-I6)/H6*100</f>
        <v>98.812365</v>
      </c>
      <c r="M6" s="3" t="s">
        <v>21</v>
      </c>
      <c r="N6" s="31" t="s">
        <v>120</v>
      </c>
      <c r="P6" s="5"/>
      <c r="Q6" s="5"/>
      <c r="R6" s="5"/>
    </row>
    <row r="7" spans="1:18" x14ac:dyDescent="0.25">
      <c r="A7" s="19">
        <v>40483</v>
      </c>
      <c r="B7" s="95" t="s">
        <v>99</v>
      </c>
      <c r="C7" s="122" t="s">
        <v>250</v>
      </c>
      <c r="D7" s="3" t="s">
        <v>117</v>
      </c>
      <c r="E7" s="3" t="s">
        <v>6</v>
      </c>
      <c r="F7" s="29">
        <v>750</v>
      </c>
      <c r="G7" s="18">
        <v>5</v>
      </c>
      <c r="H7" s="27">
        <f>F7/G7</f>
        <v>150</v>
      </c>
      <c r="I7" s="14">
        <v>4.6303270000000003</v>
      </c>
      <c r="J7" s="107">
        <f>ABS(H7/I7)</f>
        <v>32.395120258245257</v>
      </c>
      <c r="K7" s="36">
        <v>155.48666900000001</v>
      </c>
      <c r="L7" s="26">
        <f>(K7-I7)/H7*100</f>
        <v>100.57089466666666</v>
      </c>
      <c r="M7" s="3" t="s">
        <v>21</v>
      </c>
      <c r="N7" s="31" t="s">
        <v>120</v>
      </c>
      <c r="P7" s="5"/>
      <c r="Q7" s="5"/>
      <c r="R7" s="5"/>
    </row>
    <row r="8" spans="1:18" x14ac:dyDescent="0.25">
      <c r="A8" s="19">
        <v>40483</v>
      </c>
      <c r="B8" s="95" t="s">
        <v>98</v>
      </c>
      <c r="C8" s="122" t="s">
        <v>250</v>
      </c>
      <c r="D8" s="3" t="s">
        <v>117</v>
      </c>
      <c r="E8" s="3" t="s">
        <v>6</v>
      </c>
      <c r="F8" s="29">
        <v>30</v>
      </c>
      <c r="G8" s="18">
        <v>5</v>
      </c>
      <c r="H8" s="27">
        <f>F8/G8</f>
        <v>6</v>
      </c>
      <c r="I8" s="101">
        <v>4.1599999999999997E-4</v>
      </c>
      <c r="J8" s="107">
        <v>14400</v>
      </c>
      <c r="K8" s="71">
        <v>5.7432509999999999</v>
      </c>
      <c r="L8" s="26">
        <f>(K8-I8)/H8*100</f>
        <v>95.713916666666648</v>
      </c>
      <c r="M8" s="3" t="s">
        <v>21</v>
      </c>
      <c r="N8" s="31" t="s">
        <v>120</v>
      </c>
      <c r="P8" s="5"/>
      <c r="Q8" s="5"/>
      <c r="R8" s="5"/>
    </row>
    <row r="9" spans="1:18" x14ac:dyDescent="0.25">
      <c r="A9" s="19">
        <v>40483</v>
      </c>
      <c r="B9" s="95" t="s">
        <v>121</v>
      </c>
      <c r="C9" s="122" t="s">
        <v>250</v>
      </c>
      <c r="D9" s="3" t="s">
        <v>117</v>
      </c>
      <c r="E9" s="3" t="s">
        <v>6</v>
      </c>
      <c r="F9" s="29">
        <v>100</v>
      </c>
      <c r="G9" s="18">
        <v>5</v>
      </c>
      <c r="H9" s="27">
        <f>F9/G9</f>
        <v>20</v>
      </c>
      <c r="I9" s="101">
        <v>7.3300000000000004E-4</v>
      </c>
      <c r="J9" s="107">
        <v>27300</v>
      </c>
      <c r="K9" s="72">
        <v>18.757104999999999</v>
      </c>
      <c r="L9" s="26">
        <f>(K9-I9)/H9*100</f>
        <v>93.781859999999995</v>
      </c>
      <c r="M9" s="3" t="s">
        <v>21</v>
      </c>
      <c r="N9" s="31" t="s">
        <v>120</v>
      </c>
      <c r="P9" s="5"/>
    </row>
    <row r="10" spans="1:18" ht="12.75" customHeight="1" x14ac:dyDescent="0.25">
      <c r="A10" s="19"/>
      <c r="B10" s="3"/>
      <c r="C10" s="86"/>
      <c r="D10" s="3"/>
      <c r="E10" s="3"/>
      <c r="F10" s="29"/>
      <c r="G10" s="18"/>
      <c r="H10" s="26"/>
      <c r="I10" s="14"/>
      <c r="J10" s="107"/>
      <c r="K10" s="36"/>
      <c r="L10" s="26"/>
      <c r="M10" s="3"/>
      <c r="N10" s="31"/>
      <c r="P10" s="5"/>
    </row>
    <row r="11" spans="1:18" ht="12.75" customHeight="1" x14ac:dyDescent="0.25">
      <c r="A11" s="19">
        <v>40483</v>
      </c>
      <c r="B11" s="3" t="s">
        <v>128</v>
      </c>
      <c r="C11" s="122" t="s">
        <v>251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35">
        <v>2.3938000000000001E-2</v>
      </c>
      <c r="J11" s="107">
        <f>ABS(H11/I11)</f>
        <v>835.49168685771576</v>
      </c>
      <c r="K11" s="72">
        <v>19.043212</v>
      </c>
      <c r="L11" s="26">
        <f>(K11-I11)/H11*100</f>
        <v>95.096369999999993</v>
      </c>
      <c r="M11" s="3" t="s">
        <v>21</v>
      </c>
      <c r="N11" s="31" t="s">
        <v>120</v>
      </c>
      <c r="P11" s="5"/>
    </row>
    <row r="12" spans="1:18" ht="12.75" customHeight="1" x14ac:dyDescent="0.25">
      <c r="A12" s="19">
        <v>40483</v>
      </c>
      <c r="B12" s="95" t="s">
        <v>99</v>
      </c>
      <c r="C12" s="122" t="s">
        <v>251</v>
      </c>
      <c r="D12" s="3" t="s">
        <v>117</v>
      </c>
      <c r="E12" s="3" t="s">
        <v>6</v>
      </c>
      <c r="F12" s="29">
        <v>750</v>
      </c>
      <c r="G12" s="18">
        <v>5</v>
      </c>
      <c r="H12" s="27">
        <f>F12/G12</f>
        <v>150</v>
      </c>
      <c r="I12" s="14">
        <v>0.13263800000000001</v>
      </c>
      <c r="J12" s="107">
        <v>1130</v>
      </c>
      <c r="K12" s="36">
        <v>149.796853</v>
      </c>
      <c r="L12" s="26">
        <f>(K12-I12)/H12*100</f>
        <v>99.776143333333351</v>
      </c>
      <c r="M12" s="3" t="s">
        <v>21</v>
      </c>
      <c r="N12" s="31" t="s">
        <v>120</v>
      </c>
      <c r="P12" s="5"/>
    </row>
    <row r="13" spans="1:18" ht="12.75" customHeight="1" x14ac:dyDescent="0.25">
      <c r="A13" s="19">
        <v>40483</v>
      </c>
      <c r="B13" s="95" t="s">
        <v>98</v>
      </c>
      <c r="C13" s="122" t="s">
        <v>251</v>
      </c>
      <c r="D13" s="3" t="s">
        <v>117</v>
      </c>
      <c r="E13" s="3" t="s">
        <v>6</v>
      </c>
      <c r="F13" s="29">
        <v>30</v>
      </c>
      <c r="G13" s="18">
        <v>5</v>
      </c>
      <c r="H13" s="27">
        <f>F13/G13</f>
        <v>6</v>
      </c>
      <c r="I13" s="101">
        <v>2.8299999999999999E-4</v>
      </c>
      <c r="J13" s="107">
        <v>21200</v>
      </c>
      <c r="K13" s="71">
        <v>5.9829530000000002</v>
      </c>
      <c r="L13" s="26">
        <f>(K13-I13)/H13*100</f>
        <v>99.711166666666671</v>
      </c>
      <c r="M13" s="3" t="s">
        <v>21</v>
      </c>
      <c r="N13" s="31" t="s">
        <v>120</v>
      </c>
    </row>
    <row r="14" spans="1:18" ht="12.75" customHeight="1" x14ac:dyDescent="0.25">
      <c r="A14" s="19">
        <v>40483</v>
      </c>
      <c r="B14" s="95" t="s">
        <v>121</v>
      </c>
      <c r="C14" s="122" t="s">
        <v>251</v>
      </c>
      <c r="D14" s="3" t="s">
        <v>117</v>
      </c>
      <c r="E14" s="3" t="s">
        <v>6</v>
      </c>
      <c r="F14" s="29">
        <v>100</v>
      </c>
      <c r="G14" s="18">
        <v>5</v>
      </c>
      <c r="H14" s="27">
        <f>F14/G14</f>
        <v>20</v>
      </c>
      <c r="I14" s="14">
        <v>0.94842300000000002</v>
      </c>
      <c r="J14" s="107">
        <f>ABS(H14/I14)</f>
        <v>21.087637056461094</v>
      </c>
      <c r="K14" s="72">
        <v>20.204573</v>
      </c>
      <c r="L14" s="26">
        <f>(K14-I14)/H14*100</f>
        <v>96.280749999999998</v>
      </c>
      <c r="M14" s="3" t="s">
        <v>21</v>
      </c>
      <c r="N14" s="31" t="s">
        <v>120</v>
      </c>
    </row>
    <row r="15" spans="1:18" ht="12.75" customHeight="1" x14ac:dyDescent="0.25">
      <c r="A15" s="19"/>
      <c r="B15" s="3"/>
      <c r="C15" s="96"/>
      <c r="D15" s="3"/>
      <c r="E15" s="3"/>
      <c r="F15" s="29"/>
      <c r="G15" s="18"/>
      <c r="H15" s="27"/>
      <c r="I15" s="35"/>
      <c r="J15" s="107"/>
      <c r="K15" s="71"/>
      <c r="L15" s="26"/>
      <c r="M15" s="3"/>
      <c r="N15" s="31"/>
    </row>
    <row r="16" spans="1:18" ht="12.75" customHeight="1" x14ac:dyDescent="0.25">
      <c r="A16" s="19">
        <v>40491</v>
      </c>
      <c r="B16" s="3" t="s">
        <v>128</v>
      </c>
      <c r="C16" s="122" t="s">
        <v>281</v>
      </c>
      <c r="D16" s="3" t="s">
        <v>117</v>
      </c>
      <c r="E16" s="3" t="s">
        <v>6</v>
      </c>
      <c r="F16" s="29">
        <v>100</v>
      </c>
      <c r="G16" s="18">
        <v>5</v>
      </c>
      <c r="H16" s="27">
        <f>F16/G16</f>
        <v>20</v>
      </c>
      <c r="I16" s="35">
        <v>1.6471E-2</v>
      </c>
      <c r="J16" s="107">
        <v>1210</v>
      </c>
      <c r="K16" s="72">
        <v>18.496099000000001</v>
      </c>
      <c r="L16" s="26">
        <f>(K16-I16)/H16*100</f>
        <v>92.398140000000012</v>
      </c>
      <c r="M16" s="3" t="s">
        <v>21</v>
      </c>
      <c r="N16" s="31" t="s">
        <v>120</v>
      </c>
    </row>
    <row r="17" spans="1:14" ht="12.75" customHeight="1" x14ac:dyDescent="0.25">
      <c r="A17" s="19">
        <v>40491</v>
      </c>
      <c r="B17" s="95" t="s">
        <v>99</v>
      </c>
      <c r="C17" s="122" t="s">
        <v>281</v>
      </c>
      <c r="D17" s="3" t="s">
        <v>117</v>
      </c>
      <c r="E17" s="3" t="s">
        <v>6</v>
      </c>
      <c r="F17" s="29">
        <v>750</v>
      </c>
      <c r="G17" s="18">
        <v>5</v>
      </c>
      <c r="H17" s="27">
        <f>F17/G17</f>
        <v>150</v>
      </c>
      <c r="I17" s="14">
        <v>0.19059599999999999</v>
      </c>
      <c r="J17" s="107">
        <f>ABS(H17/I17)</f>
        <v>787.00497387143491</v>
      </c>
      <c r="K17" s="36">
        <v>145.66139200000001</v>
      </c>
      <c r="L17" s="26">
        <f>(K17-I17)/H17*100</f>
        <v>96.980530666666681</v>
      </c>
      <c r="M17" s="3" t="s">
        <v>21</v>
      </c>
      <c r="N17" s="31" t="s">
        <v>120</v>
      </c>
    </row>
    <row r="18" spans="1:14" ht="12.75" customHeight="1" x14ac:dyDescent="0.25">
      <c r="A18" s="19">
        <v>40491</v>
      </c>
      <c r="B18" s="95" t="s">
        <v>98</v>
      </c>
      <c r="C18" s="122" t="s">
        <v>281</v>
      </c>
      <c r="D18" s="3" t="s">
        <v>117</v>
      </c>
      <c r="E18" s="3" t="s">
        <v>6</v>
      </c>
      <c r="F18" s="29">
        <v>30</v>
      </c>
      <c r="G18" s="18">
        <v>5</v>
      </c>
      <c r="H18" s="27">
        <f>F18/G18</f>
        <v>6</v>
      </c>
      <c r="I18" s="14">
        <v>0.50844299999999998</v>
      </c>
      <c r="J18" s="107">
        <f>ABS(H18/I18)</f>
        <v>11.800732825508465</v>
      </c>
      <c r="K18" s="71">
        <v>6.0441820000000002</v>
      </c>
      <c r="L18" s="26">
        <f>(K18-I18)/H18*100</f>
        <v>92.262316666666678</v>
      </c>
      <c r="M18" s="3" t="s">
        <v>21</v>
      </c>
      <c r="N18" s="31" t="s">
        <v>120</v>
      </c>
    </row>
    <row r="19" spans="1:14" ht="12.75" customHeight="1" x14ac:dyDescent="0.25">
      <c r="A19" s="19">
        <v>40491</v>
      </c>
      <c r="B19" s="95" t="s">
        <v>121</v>
      </c>
      <c r="C19" s="122" t="s">
        <v>281</v>
      </c>
      <c r="D19" s="3" t="s">
        <v>117</v>
      </c>
      <c r="E19" s="3" t="s">
        <v>6</v>
      </c>
      <c r="F19" s="29">
        <v>100</v>
      </c>
      <c r="G19" s="18">
        <v>5</v>
      </c>
      <c r="H19" s="27">
        <f>F19/G19</f>
        <v>20</v>
      </c>
      <c r="I19" s="113">
        <v>-1.6200000000000001E-4</v>
      </c>
      <c r="J19" s="107">
        <v>123000</v>
      </c>
      <c r="K19" s="72">
        <v>18.435815000000002</v>
      </c>
      <c r="L19" s="26">
        <f>(K19-I19)/H19*100</f>
        <v>92.179885000000013</v>
      </c>
      <c r="M19" s="3" t="s">
        <v>21</v>
      </c>
      <c r="N19" s="31" t="s">
        <v>120</v>
      </c>
    </row>
    <row r="20" spans="1:14" ht="12.75" customHeight="1" x14ac:dyDescent="0.25">
      <c r="A20" s="19"/>
      <c r="B20" s="3"/>
      <c r="C20" s="96"/>
      <c r="D20" s="3"/>
      <c r="E20" s="3"/>
      <c r="F20" s="29"/>
      <c r="G20" s="18"/>
      <c r="H20" s="27"/>
      <c r="I20" s="35"/>
      <c r="J20" s="107"/>
      <c r="K20" s="72"/>
      <c r="L20" s="26"/>
      <c r="M20" s="3"/>
      <c r="N20" s="31"/>
    </row>
    <row r="21" spans="1:14" ht="12.75" customHeight="1" x14ac:dyDescent="0.25">
      <c r="A21" s="19">
        <v>40491</v>
      </c>
      <c r="B21" s="3" t="s">
        <v>128</v>
      </c>
      <c r="C21" s="122" t="s">
        <v>282</v>
      </c>
      <c r="D21" s="3" t="s">
        <v>117</v>
      </c>
      <c r="E21" s="3" t="s">
        <v>6</v>
      </c>
      <c r="F21" s="29">
        <v>100</v>
      </c>
      <c r="G21" s="18">
        <v>5</v>
      </c>
      <c r="H21" s="27">
        <f>F21/G21</f>
        <v>20</v>
      </c>
      <c r="I21" s="14">
        <v>0.32737300000000003</v>
      </c>
      <c r="J21" s="107">
        <f>ABS(H21/I21)</f>
        <v>61.092393080675556</v>
      </c>
      <c r="K21" s="72">
        <v>19.763894000000001</v>
      </c>
      <c r="L21" s="26">
        <f>(K21-I21)/H21*100</f>
        <v>97.182604999999995</v>
      </c>
      <c r="M21" s="3" t="s">
        <v>21</v>
      </c>
      <c r="N21" s="31" t="s">
        <v>120</v>
      </c>
    </row>
    <row r="22" spans="1:14" ht="12.75" customHeight="1" x14ac:dyDescent="0.25">
      <c r="A22" s="19">
        <v>40491</v>
      </c>
      <c r="B22" s="95" t="s">
        <v>99</v>
      </c>
      <c r="C22" s="122" t="s">
        <v>282</v>
      </c>
      <c r="D22" s="3" t="s">
        <v>117</v>
      </c>
      <c r="E22" s="3" t="s">
        <v>6</v>
      </c>
      <c r="F22" s="29">
        <v>750</v>
      </c>
      <c r="G22" s="18">
        <v>5</v>
      </c>
      <c r="H22" s="27">
        <f>F22/G22</f>
        <v>150</v>
      </c>
      <c r="I22" s="14">
        <v>0.20623</v>
      </c>
      <c r="J22" s="107">
        <f>ABS(H22/I22)</f>
        <v>727.34325752800271</v>
      </c>
      <c r="K22" s="36">
        <v>154.3219</v>
      </c>
      <c r="L22" s="26">
        <f>(K22-I22)/H22*100</f>
        <v>102.74378</v>
      </c>
      <c r="M22" s="3" t="s">
        <v>21</v>
      </c>
      <c r="N22" s="31" t="s">
        <v>120</v>
      </c>
    </row>
    <row r="23" spans="1:14" ht="12.75" customHeight="1" x14ac:dyDescent="0.25">
      <c r="A23" s="19">
        <v>40491</v>
      </c>
      <c r="B23" s="95" t="s">
        <v>98</v>
      </c>
      <c r="C23" s="122" t="s">
        <v>282</v>
      </c>
      <c r="D23" s="3" t="s">
        <v>117</v>
      </c>
      <c r="E23" s="3" t="s">
        <v>6</v>
      </c>
      <c r="F23" s="29">
        <v>30</v>
      </c>
      <c r="G23" s="18">
        <v>5</v>
      </c>
      <c r="H23" s="27">
        <f>F23/G23</f>
        <v>6</v>
      </c>
      <c r="I23" s="101">
        <v>4.75E-4</v>
      </c>
      <c r="J23" s="107">
        <v>12600</v>
      </c>
      <c r="K23" s="71">
        <v>6.1405019999999997</v>
      </c>
      <c r="L23" s="26">
        <f>(K23-I23)/H23*100</f>
        <v>102.33378333333334</v>
      </c>
      <c r="M23" s="3" t="s">
        <v>21</v>
      </c>
      <c r="N23" s="31" t="s">
        <v>120</v>
      </c>
    </row>
    <row r="24" spans="1:14" ht="12.75" customHeight="1" x14ac:dyDescent="0.25">
      <c r="A24" s="19">
        <v>40491</v>
      </c>
      <c r="B24" s="95" t="s">
        <v>121</v>
      </c>
      <c r="C24" s="122" t="s">
        <v>282</v>
      </c>
      <c r="D24" s="3" t="s">
        <v>117</v>
      </c>
      <c r="E24" s="3" t="s">
        <v>6</v>
      </c>
      <c r="F24" s="29">
        <v>100</v>
      </c>
      <c r="G24" s="18">
        <v>5</v>
      </c>
      <c r="H24" s="27">
        <f>F24/G24</f>
        <v>20</v>
      </c>
      <c r="I24" s="35">
        <v>2.0509999999999999E-3</v>
      </c>
      <c r="J24" s="107">
        <v>9750</v>
      </c>
      <c r="K24" s="72">
        <v>19.422702999999998</v>
      </c>
      <c r="L24" s="26">
        <f>(K24-I24)/H24*100</f>
        <v>97.103259999999977</v>
      </c>
      <c r="M24" s="3" t="s">
        <v>21</v>
      </c>
      <c r="N24" s="31" t="s">
        <v>120</v>
      </c>
    </row>
    <row r="25" spans="1:14" ht="12.75" customHeight="1" x14ac:dyDescent="0.25">
      <c r="A25" s="19"/>
      <c r="B25" s="3"/>
      <c r="C25" s="96"/>
      <c r="D25" s="3"/>
      <c r="E25" s="3"/>
      <c r="F25" s="29"/>
      <c r="G25" s="18"/>
      <c r="H25" s="27"/>
      <c r="I25" s="35"/>
      <c r="J25" s="107"/>
      <c r="K25" s="72"/>
      <c r="L25" s="26"/>
      <c r="M25" s="3"/>
      <c r="N25" s="31"/>
    </row>
    <row r="26" spans="1:14" ht="12.75" customHeight="1" x14ac:dyDescent="0.25">
      <c r="A26" s="19">
        <v>40491</v>
      </c>
      <c r="B26" s="95" t="s">
        <v>128</v>
      </c>
      <c r="C26" s="122" t="s">
        <v>283</v>
      </c>
      <c r="D26" s="3" t="s">
        <v>117</v>
      </c>
      <c r="E26" s="3" t="s">
        <v>6</v>
      </c>
      <c r="F26" s="29">
        <v>100</v>
      </c>
      <c r="G26" s="18">
        <v>5</v>
      </c>
      <c r="H26" s="27">
        <f>F26/G26</f>
        <v>20</v>
      </c>
      <c r="I26" s="35">
        <v>2.1478000000000001E-2</v>
      </c>
      <c r="J26" s="107">
        <f>ABS(H26/I26)</f>
        <v>931.18539901294344</v>
      </c>
      <c r="K26" s="72">
        <v>18.903997</v>
      </c>
      <c r="L26" s="26">
        <f>(K26-I26)/H26*100</f>
        <v>94.41259500000001</v>
      </c>
      <c r="M26" s="3" t="s">
        <v>21</v>
      </c>
      <c r="N26" s="31" t="s">
        <v>120</v>
      </c>
    </row>
    <row r="27" spans="1:14" ht="12.75" customHeight="1" x14ac:dyDescent="0.25">
      <c r="A27" s="19">
        <v>40491</v>
      </c>
      <c r="B27" s="3" t="s">
        <v>99</v>
      </c>
      <c r="C27" s="122" t="s">
        <v>283</v>
      </c>
      <c r="D27" s="3" t="s">
        <v>117</v>
      </c>
      <c r="E27" s="3" t="s">
        <v>6</v>
      </c>
      <c r="F27" s="29">
        <v>750</v>
      </c>
      <c r="G27" s="18">
        <v>5</v>
      </c>
      <c r="H27" s="26">
        <f>F27/G27</f>
        <v>150</v>
      </c>
      <c r="I27" s="14">
        <v>4.5420439999999997</v>
      </c>
      <c r="J27" s="107">
        <f>ABS(H27/I27)</f>
        <v>33.024779152293547</v>
      </c>
      <c r="K27" s="36">
        <v>153.49100799999999</v>
      </c>
      <c r="L27" s="26">
        <f>(K27-I27)/H27*100</f>
        <v>99.299309333333326</v>
      </c>
      <c r="M27" s="3" t="s">
        <v>21</v>
      </c>
      <c r="N27" s="31" t="s">
        <v>120</v>
      </c>
    </row>
    <row r="28" spans="1:14" ht="12.75" customHeight="1" x14ac:dyDescent="0.25">
      <c r="A28" s="19">
        <v>40491</v>
      </c>
      <c r="B28" s="3" t="s">
        <v>98</v>
      </c>
      <c r="C28" s="122" t="s">
        <v>283</v>
      </c>
      <c r="D28" s="3" t="s">
        <v>117</v>
      </c>
      <c r="E28" s="3" t="s">
        <v>6</v>
      </c>
      <c r="F28" s="29">
        <v>30</v>
      </c>
      <c r="G28" s="18">
        <v>5</v>
      </c>
      <c r="H28" s="27">
        <f>F28/G28</f>
        <v>6</v>
      </c>
      <c r="I28" s="35">
        <v>7.6999999999999996E-4</v>
      </c>
      <c r="J28" s="107">
        <f>ABS(H28/I28)</f>
        <v>7792.2077922077924</v>
      </c>
      <c r="K28" s="71">
        <v>5.799601</v>
      </c>
      <c r="L28" s="26">
        <f>(K28-I28)/H28*100</f>
        <v>96.647183333333331</v>
      </c>
      <c r="M28" s="3" t="s">
        <v>21</v>
      </c>
      <c r="N28" s="31" t="s">
        <v>120</v>
      </c>
    </row>
    <row r="29" spans="1:14" ht="12.75" customHeight="1" x14ac:dyDescent="0.25">
      <c r="A29" s="19">
        <v>40491</v>
      </c>
      <c r="B29" s="3" t="s">
        <v>121</v>
      </c>
      <c r="C29" s="122" t="s">
        <v>283</v>
      </c>
      <c r="D29" s="3" t="s">
        <v>117</v>
      </c>
      <c r="E29" s="3" t="s">
        <v>6</v>
      </c>
      <c r="F29" s="29">
        <v>100</v>
      </c>
      <c r="G29" s="18">
        <v>5</v>
      </c>
      <c r="H29" s="27">
        <f>F29/G29</f>
        <v>20</v>
      </c>
      <c r="I29" s="35">
        <v>2.5709999999999999E-3</v>
      </c>
      <c r="J29" s="107">
        <f>ABS(H29/I29)</f>
        <v>7779.0742901594713</v>
      </c>
      <c r="K29" s="72">
        <v>18.971603000000002</v>
      </c>
      <c r="L29" s="26">
        <f>(K29-I29)/H29*100</f>
        <v>94.845160000000007</v>
      </c>
      <c r="M29" s="3" t="s">
        <v>21</v>
      </c>
      <c r="N29" s="31" t="s">
        <v>120</v>
      </c>
    </row>
    <row r="30" spans="1:14" ht="12.75" customHeight="1" x14ac:dyDescent="0.25">
      <c r="A30" s="19"/>
      <c r="B30" s="3"/>
      <c r="C30" s="96"/>
      <c r="D30" s="3"/>
      <c r="E30" s="3"/>
      <c r="F30" s="29"/>
      <c r="G30" s="18"/>
      <c r="H30" s="27"/>
      <c r="I30" s="101"/>
      <c r="J30" s="107"/>
      <c r="K30" s="72"/>
      <c r="L30" s="26"/>
      <c r="M30" s="3"/>
      <c r="N30" s="31"/>
    </row>
    <row r="31" spans="1:14" ht="12.75" customHeight="1" x14ac:dyDescent="0.25">
      <c r="A31" s="19">
        <v>40491</v>
      </c>
      <c r="B31" s="95" t="s">
        <v>128</v>
      </c>
      <c r="C31" s="122" t="s">
        <v>284</v>
      </c>
      <c r="D31" s="3" t="s">
        <v>117</v>
      </c>
      <c r="E31" s="3" t="s">
        <v>6</v>
      </c>
      <c r="F31" s="29">
        <v>100</v>
      </c>
      <c r="G31" s="18">
        <v>5</v>
      </c>
      <c r="H31" s="27">
        <f>F31/G31</f>
        <v>20</v>
      </c>
      <c r="I31" s="35">
        <v>1.9177E-2</v>
      </c>
      <c r="J31" s="107">
        <v>1040</v>
      </c>
      <c r="K31" s="72">
        <v>18.667911</v>
      </c>
      <c r="L31" s="26">
        <f>(K31-I31)/H31*100</f>
        <v>93.243669999999995</v>
      </c>
      <c r="M31" s="3" t="s">
        <v>21</v>
      </c>
      <c r="N31" s="31" t="s">
        <v>120</v>
      </c>
    </row>
    <row r="32" spans="1:14" ht="12.75" customHeight="1" x14ac:dyDescent="0.25">
      <c r="A32" s="19">
        <v>40491</v>
      </c>
      <c r="B32" s="3" t="s">
        <v>99</v>
      </c>
      <c r="C32" s="122" t="s">
        <v>284</v>
      </c>
      <c r="D32" s="3" t="s">
        <v>117</v>
      </c>
      <c r="E32" s="3" t="s">
        <v>6</v>
      </c>
      <c r="F32" s="29">
        <v>750</v>
      </c>
      <c r="G32" s="18">
        <v>5</v>
      </c>
      <c r="H32" s="26">
        <f>F32/G32</f>
        <v>150</v>
      </c>
      <c r="I32" s="14">
        <v>0.20543900000000001</v>
      </c>
      <c r="J32" s="107">
        <f>ABS(H32/I32)</f>
        <v>730.14374096447114</v>
      </c>
      <c r="K32" s="36">
        <v>146.31321600000001</v>
      </c>
      <c r="L32" s="26">
        <f>(K32-I32)/H32*100</f>
        <v>97.405184666666671</v>
      </c>
      <c r="M32" s="3" t="s">
        <v>21</v>
      </c>
      <c r="N32" s="31" t="s">
        <v>120</v>
      </c>
    </row>
    <row r="33" spans="1:14" ht="12.75" customHeight="1" x14ac:dyDescent="0.25">
      <c r="A33" s="19">
        <v>40491</v>
      </c>
      <c r="B33" s="3" t="s">
        <v>98</v>
      </c>
      <c r="C33" s="122" t="s">
        <v>284</v>
      </c>
      <c r="D33" s="3" t="s">
        <v>117</v>
      </c>
      <c r="E33" s="3" t="s">
        <v>6</v>
      </c>
      <c r="F33" s="29">
        <v>30</v>
      </c>
      <c r="G33" s="18">
        <v>5</v>
      </c>
      <c r="H33" s="27">
        <f>F33/G33</f>
        <v>6</v>
      </c>
      <c r="I33" s="35">
        <v>1.243E-3</v>
      </c>
      <c r="J33" s="107">
        <v>4830</v>
      </c>
      <c r="K33" s="71">
        <v>5.7780079999999998</v>
      </c>
      <c r="L33" s="26">
        <f>(K33-I33)/H33*100</f>
        <v>96.279416666666677</v>
      </c>
      <c r="M33" s="3" t="s">
        <v>21</v>
      </c>
      <c r="N33" s="31" t="s">
        <v>120</v>
      </c>
    </row>
    <row r="34" spans="1:14" ht="12.75" customHeight="1" x14ac:dyDescent="0.25">
      <c r="A34" s="19">
        <v>40491</v>
      </c>
      <c r="B34" s="3" t="s">
        <v>121</v>
      </c>
      <c r="C34" s="122" t="s">
        <v>284</v>
      </c>
      <c r="D34" s="3" t="s">
        <v>117</v>
      </c>
      <c r="E34" s="3" t="s">
        <v>6</v>
      </c>
      <c r="F34" s="29">
        <v>100</v>
      </c>
      <c r="G34" s="18">
        <v>5</v>
      </c>
      <c r="H34" s="27">
        <f>F34/G34</f>
        <v>20</v>
      </c>
      <c r="I34" s="14">
        <v>0.835225</v>
      </c>
      <c r="J34" s="107">
        <f>ABS(H34/I34)</f>
        <v>23.945643389505822</v>
      </c>
      <c r="K34" s="72">
        <v>19.835483</v>
      </c>
      <c r="L34" s="26">
        <f>(K34-I34)/H34*100</f>
        <v>95.001289999999997</v>
      </c>
      <c r="M34" s="3" t="s">
        <v>21</v>
      </c>
      <c r="N34" s="31" t="s">
        <v>120</v>
      </c>
    </row>
    <row r="35" spans="1:14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5">
      <c r="A37" s="13" t="s">
        <v>67</v>
      </c>
    </row>
    <row r="38" spans="1:14" ht="12.75" customHeight="1" x14ac:dyDescent="0.25">
      <c r="B38" s="37" t="s">
        <v>68</v>
      </c>
      <c r="C38" s="37"/>
    </row>
    <row r="39" spans="1:14" ht="12.75" customHeight="1" x14ac:dyDescent="0.25">
      <c r="A39" s="13" t="s">
        <v>88</v>
      </c>
    </row>
    <row r="40" spans="1:14" ht="12.75" customHeight="1" x14ac:dyDescent="0.25">
      <c r="A40" s="13" t="s">
        <v>91</v>
      </c>
    </row>
    <row r="41" spans="1:14" ht="12.75" customHeight="1" x14ac:dyDescent="0.25">
      <c r="A41" s="13" t="s">
        <v>111</v>
      </c>
    </row>
    <row r="42" spans="1:14" ht="15.75" customHeight="1" x14ac:dyDescent="0.25">
      <c r="A42" s="13" t="s">
        <v>112</v>
      </c>
    </row>
    <row r="43" spans="1:14" ht="15.75" customHeight="1" x14ac:dyDescent="0.25">
      <c r="A43" s="13" t="s">
        <v>497</v>
      </c>
    </row>
    <row r="44" spans="1:14" ht="16.5" customHeight="1" x14ac:dyDescent="0.25"/>
    <row r="45" spans="1:14" ht="17.25" customHeight="1" x14ac:dyDescent="0.25"/>
    <row r="46" spans="1:14" ht="17.25" customHeight="1" x14ac:dyDescent="0.25"/>
  </sheetData>
  <phoneticPr fontId="0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572</v>
      </c>
      <c r="P1" s="5"/>
      <c r="Q1" s="5"/>
      <c r="R1" s="5"/>
    </row>
    <row r="2" spans="1:18" ht="15.5" x14ac:dyDescent="0.35">
      <c r="A2" s="2"/>
      <c r="P2" s="5"/>
      <c r="Q2" s="5"/>
      <c r="R2" s="5"/>
    </row>
    <row r="3" spans="1:18" ht="14.5" x14ac:dyDescent="0.25">
      <c r="D3" s="3" t="s">
        <v>0</v>
      </c>
      <c r="E3" s="3" t="s">
        <v>47</v>
      </c>
      <c r="F3" t="s">
        <v>64</v>
      </c>
      <c r="G3" s="3" t="s">
        <v>13</v>
      </c>
      <c r="H3" s="3" t="s">
        <v>65</v>
      </c>
      <c r="I3" s="3" t="s">
        <v>495</v>
      </c>
      <c r="J3" s="3" t="s">
        <v>114</v>
      </c>
      <c r="K3" s="3" t="s">
        <v>494</v>
      </c>
      <c r="L3" s="3" t="s">
        <v>3</v>
      </c>
      <c r="N3" s="3" t="s">
        <v>0</v>
      </c>
      <c r="P3" s="5"/>
      <c r="Q3" s="5"/>
      <c r="R3" s="5"/>
    </row>
    <row r="4" spans="1:18" ht="14.5" x14ac:dyDescent="0.25">
      <c r="A4" s="16" t="s">
        <v>18</v>
      </c>
      <c r="B4" s="16" t="s">
        <v>9</v>
      </c>
      <c r="C4" s="16" t="s">
        <v>66</v>
      </c>
      <c r="D4" s="16" t="s">
        <v>10</v>
      </c>
      <c r="E4" s="16" t="s">
        <v>11</v>
      </c>
      <c r="F4" s="16" t="s">
        <v>89</v>
      </c>
      <c r="G4" s="16" t="s">
        <v>87</v>
      </c>
      <c r="H4" s="16" t="s">
        <v>12</v>
      </c>
      <c r="I4" s="16" t="s">
        <v>12</v>
      </c>
      <c r="J4" s="16" t="s">
        <v>115</v>
      </c>
      <c r="K4" s="16" t="s">
        <v>12</v>
      </c>
      <c r="L4" s="16" t="s">
        <v>113</v>
      </c>
      <c r="M4" s="16" t="s">
        <v>16</v>
      </c>
      <c r="N4" s="16" t="s">
        <v>53</v>
      </c>
      <c r="P4" s="5"/>
      <c r="Q4" s="5"/>
      <c r="R4" s="5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5"/>
      <c r="Q5" s="5"/>
      <c r="R5" s="5"/>
    </row>
    <row r="6" spans="1:18" ht="12.75" customHeight="1" x14ac:dyDescent="0.25">
      <c r="A6" s="19">
        <v>40493</v>
      </c>
      <c r="B6" s="3" t="s">
        <v>128</v>
      </c>
      <c r="C6" s="122" t="s">
        <v>314</v>
      </c>
      <c r="D6" s="3" t="s">
        <v>117</v>
      </c>
      <c r="E6" s="3" t="s">
        <v>6</v>
      </c>
      <c r="F6" s="29">
        <v>100</v>
      </c>
      <c r="G6" s="18">
        <v>5</v>
      </c>
      <c r="H6" s="27">
        <f>F6/G6</f>
        <v>20</v>
      </c>
      <c r="I6" s="35">
        <v>5.7542999999999997E-2</v>
      </c>
      <c r="J6" s="107">
        <f>ABS(H6/I6)</f>
        <v>347.56616790921572</v>
      </c>
      <c r="K6" s="72">
        <v>19.567812</v>
      </c>
      <c r="L6" s="26">
        <f>(K6-I6)/H6*100</f>
        <v>97.551344999999998</v>
      </c>
      <c r="M6" s="3" t="s">
        <v>21</v>
      </c>
      <c r="N6" s="31" t="s">
        <v>120</v>
      </c>
    </row>
    <row r="7" spans="1:18" ht="12.75" customHeight="1" x14ac:dyDescent="0.25">
      <c r="A7" s="19">
        <v>40493</v>
      </c>
      <c r="B7" s="95" t="s">
        <v>99</v>
      </c>
      <c r="C7" s="122" t="s">
        <v>314</v>
      </c>
      <c r="D7" s="3" t="s">
        <v>117</v>
      </c>
      <c r="E7" s="3" t="s">
        <v>6</v>
      </c>
      <c r="F7" s="29">
        <v>750</v>
      </c>
      <c r="G7" s="18">
        <v>5</v>
      </c>
      <c r="H7" s="27">
        <f>F7/G7</f>
        <v>150</v>
      </c>
      <c r="I7" s="14">
        <v>0.11497499999999999</v>
      </c>
      <c r="J7" s="107">
        <v>1310</v>
      </c>
      <c r="K7" s="72">
        <v>153.91904400000001</v>
      </c>
      <c r="L7" s="26">
        <f>(K7-I7)/H7*100</f>
        <v>102.53604600000001</v>
      </c>
      <c r="M7" s="3" t="s">
        <v>21</v>
      </c>
      <c r="N7" s="31" t="s">
        <v>120</v>
      </c>
    </row>
    <row r="8" spans="1:18" ht="12.75" customHeight="1" x14ac:dyDescent="0.25">
      <c r="A8" s="19">
        <v>40493</v>
      </c>
      <c r="B8" s="95" t="s">
        <v>98</v>
      </c>
      <c r="C8" s="122" t="s">
        <v>314</v>
      </c>
      <c r="D8" s="3" t="s">
        <v>117</v>
      </c>
      <c r="E8" s="3" t="s">
        <v>6</v>
      </c>
      <c r="F8" s="29">
        <v>30</v>
      </c>
      <c r="G8" s="18">
        <v>5</v>
      </c>
      <c r="H8" s="27">
        <f>F8/G8</f>
        <v>6</v>
      </c>
      <c r="I8" s="14">
        <v>0.134105</v>
      </c>
      <c r="J8" s="107">
        <f>ABS(H8/I8)</f>
        <v>44.741061108832632</v>
      </c>
      <c r="K8" s="71">
        <v>5.9748250000000001</v>
      </c>
      <c r="L8" s="26">
        <f>(K8-I8)/H8*100</f>
        <v>97.345333333333343</v>
      </c>
      <c r="M8" s="3" t="s">
        <v>21</v>
      </c>
      <c r="N8" s="31" t="s">
        <v>120</v>
      </c>
    </row>
    <row r="9" spans="1:18" ht="12.75" customHeight="1" x14ac:dyDescent="0.25">
      <c r="A9" s="19">
        <v>40493</v>
      </c>
      <c r="B9" s="95" t="s">
        <v>121</v>
      </c>
      <c r="C9" s="122" t="s">
        <v>314</v>
      </c>
      <c r="D9" s="3" t="s">
        <v>117</v>
      </c>
      <c r="E9" s="3" t="s">
        <v>6</v>
      </c>
      <c r="F9" s="29">
        <v>100</v>
      </c>
      <c r="G9" s="18">
        <v>5</v>
      </c>
      <c r="H9" s="27">
        <f>F9/G9</f>
        <v>20</v>
      </c>
      <c r="I9" s="101">
        <v>4.6799999999999999E-4</v>
      </c>
      <c r="J9" s="107">
        <v>42700</v>
      </c>
      <c r="K9" s="72">
        <v>18.953605</v>
      </c>
      <c r="L9" s="26">
        <f>(K9-I9)/H9*100</f>
        <v>94.765684999999991</v>
      </c>
      <c r="M9" s="3" t="s">
        <v>21</v>
      </c>
      <c r="N9" s="31" t="s">
        <v>120</v>
      </c>
    </row>
    <row r="10" spans="1:18" ht="12.75" customHeight="1" x14ac:dyDescent="0.25">
      <c r="A10" s="19"/>
      <c r="B10" s="3"/>
      <c r="C10" s="86"/>
      <c r="D10" s="3"/>
      <c r="E10" s="3"/>
      <c r="F10" s="29"/>
      <c r="G10" s="18"/>
      <c r="H10" s="27"/>
      <c r="I10" s="35"/>
      <c r="J10" s="107"/>
      <c r="K10" s="72"/>
      <c r="L10" s="26"/>
      <c r="M10" s="3"/>
      <c r="N10" s="31"/>
    </row>
    <row r="11" spans="1:18" ht="12.75" customHeight="1" x14ac:dyDescent="0.25">
      <c r="A11" s="19">
        <v>40493</v>
      </c>
      <c r="B11" s="95" t="s">
        <v>128</v>
      </c>
      <c r="C11" s="122" t="s">
        <v>315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14">
        <v>1.088732</v>
      </c>
      <c r="J11" s="107">
        <f>ABS(H11/I11)</f>
        <v>18.369993717462147</v>
      </c>
      <c r="K11" s="72">
        <v>19.863754</v>
      </c>
      <c r="L11" s="26">
        <f>(K11-I11)/H11*100</f>
        <v>93.875109999999992</v>
      </c>
      <c r="M11" s="3" t="s">
        <v>21</v>
      </c>
      <c r="N11" s="31" t="s">
        <v>120</v>
      </c>
    </row>
    <row r="12" spans="1:18" ht="12.75" customHeight="1" x14ac:dyDescent="0.25">
      <c r="A12" s="19">
        <v>40493</v>
      </c>
      <c r="B12" s="3" t="s">
        <v>99</v>
      </c>
      <c r="C12" s="122" t="s">
        <v>315</v>
      </c>
      <c r="D12" s="3" t="s">
        <v>117</v>
      </c>
      <c r="E12" s="3" t="s">
        <v>6</v>
      </c>
      <c r="F12" s="29">
        <v>750</v>
      </c>
      <c r="G12" s="18">
        <v>5</v>
      </c>
      <c r="H12" s="26">
        <f>F12/G12</f>
        <v>150</v>
      </c>
      <c r="I12" s="35">
        <v>7.5868000000000005E-2</v>
      </c>
      <c r="J12" s="107">
        <v>1980</v>
      </c>
      <c r="K12" s="36">
        <v>148.657309</v>
      </c>
      <c r="L12" s="26">
        <f>(K12-I12)/H12*100</f>
        <v>99.054293999999985</v>
      </c>
      <c r="M12" s="3" t="s">
        <v>21</v>
      </c>
      <c r="N12" s="31" t="s">
        <v>120</v>
      </c>
    </row>
    <row r="13" spans="1:18" ht="12.75" customHeight="1" x14ac:dyDescent="0.25">
      <c r="A13" s="19">
        <v>40493</v>
      </c>
      <c r="B13" s="3" t="s">
        <v>98</v>
      </c>
      <c r="C13" s="122" t="s">
        <v>315</v>
      </c>
      <c r="D13" s="3" t="s">
        <v>117</v>
      </c>
      <c r="E13" s="3" t="s">
        <v>6</v>
      </c>
      <c r="F13" s="29">
        <v>30</v>
      </c>
      <c r="G13" s="18">
        <v>5</v>
      </c>
      <c r="H13" s="27">
        <f>F13/G13</f>
        <v>6</v>
      </c>
      <c r="I13" s="35">
        <v>-1.0660000000000001E-3</v>
      </c>
      <c r="J13" s="107">
        <v>5630</v>
      </c>
      <c r="K13" s="71">
        <v>5.6586980000000002</v>
      </c>
      <c r="L13" s="26">
        <f>(K13-I13)/H13*100</f>
        <v>94.329399999999993</v>
      </c>
      <c r="M13" s="3" t="s">
        <v>21</v>
      </c>
      <c r="N13" s="31" t="s">
        <v>120</v>
      </c>
    </row>
    <row r="14" spans="1:18" ht="12.75" customHeight="1" x14ac:dyDescent="0.25">
      <c r="A14" s="19">
        <v>40493</v>
      </c>
      <c r="B14" s="3" t="s">
        <v>121</v>
      </c>
      <c r="C14" s="122" t="s">
        <v>315</v>
      </c>
      <c r="D14" s="3" t="s">
        <v>117</v>
      </c>
      <c r="E14" s="3" t="s">
        <v>6</v>
      </c>
      <c r="F14" s="29">
        <v>100</v>
      </c>
      <c r="G14" s="18">
        <v>5</v>
      </c>
      <c r="H14" s="27">
        <f>F14/G14</f>
        <v>20</v>
      </c>
      <c r="I14" s="101">
        <v>3.57E-4</v>
      </c>
      <c r="J14" s="107">
        <v>56000</v>
      </c>
      <c r="K14" s="72">
        <v>18.338090999999999</v>
      </c>
      <c r="L14" s="26">
        <f>(K14-I14)/H14*100</f>
        <v>91.688669999999988</v>
      </c>
      <c r="M14" s="3" t="s">
        <v>21</v>
      </c>
      <c r="N14" s="31" t="s">
        <v>120</v>
      </c>
    </row>
    <row r="15" spans="1:18" ht="12.75" customHeight="1" x14ac:dyDescent="0.25">
      <c r="A15" s="19"/>
      <c r="B15" s="3"/>
      <c r="C15" s="96"/>
      <c r="D15" s="3"/>
      <c r="E15" s="3"/>
      <c r="F15" s="29"/>
      <c r="G15" s="18"/>
      <c r="H15" s="27"/>
      <c r="I15" s="106"/>
      <c r="J15" s="107"/>
      <c r="K15" s="72"/>
      <c r="L15" s="26"/>
      <c r="M15" s="3"/>
      <c r="N15" s="31"/>
    </row>
    <row r="16" spans="1:18" ht="12.75" customHeight="1" x14ac:dyDescent="0.25">
      <c r="A16" s="19">
        <v>40493</v>
      </c>
      <c r="B16" s="3" t="s">
        <v>128</v>
      </c>
      <c r="C16" s="122" t="s">
        <v>316</v>
      </c>
      <c r="D16" s="3" t="s">
        <v>117</v>
      </c>
      <c r="E16" s="3" t="s">
        <v>6</v>
      </c>
      <c r="F16" s="29">
        <v>100</v>
      </c>
      <c r="G16" s="18">
        <v>5</v>
      </c>
      <c r="H16" s="27">
        <f>F16/G16</f>
        <v>20</v>
      </c>
      <c r="I16" s="35">
        <v>1.5209E-2</v>
      </c>
      <c r="J16" s="107">
        <v>1320</v>
      </c>
      <c r="K16" s="72">
        <v>18.816258000000001</v>
      </c>
      <c r="L16" s="26">
        <f>(K16-I16)/H16*100</f>
        <v>94.005245000000016</v>
      </c>
      <c r="M16" s="3" t="s">
        <v>21</v>
      </c>
      <c r="N16" s="31" t="s">
        <v>120</v>
      </c>
    </row>
    <row r="17" spans="1:14" ht="12.75" customHeight="1" x14ac:dyDescent="0.25">
      <c r="A17" s="19">
        <v>40493</v>
      </c>
      <c r="B17" s="95" t="s">
        <v>99</v>
      </c>
      <c r="C17" s="122" t="s">
        <v>316</v>
      </c>
      <c r="D17" s="3" t="s">
        <v>117</v>
      </c>
      <c r="E17" s="3" t="s">
        <v>6</v>
      </c>
      <c r="F17" s="29">
        <v>750</v>
      </c>
      <c r="G17" s="18">
        <v>5</v>
      </c>
      <c r="H17" s="27">
        <f>F17/G17</f>
        <v>150</v>
      </c>
      <c r="I17" s="14">
        <v>5.5334899999999996</v>
      </c>
      <c r="J17" s="107">
        <f>ABS(H17/I17)</f>
        <v>27.107666228727261</v>
      </c>
      <c r="K17" s="36">
        <v>154.49640600000001</v>
      </c>
      <c r="L17" s="26">
        <f>(K17-I17)/H17*100</f>
        <v>99.308610666666681</v>
      </c>
      <c r="M17" s="3" t="s">
        <v>21</v>
      </c>
      <c r="N17" s="31" t="s">
        <v>120</v>
      </c>
    </row>
    <row r="18" spans="1:14" ht="12.75" customHeight="1" x14ac:dyDescent="0.25">
      <c r="A18" s="19">
        <v>40493</v>
      </c>
      <c r="B18" s="95" t="s">
        <v>98</v>
      </c>
      <c r="C18" s="122" t="s">
        <v>316</v>
      </c>
      <c r="D18" s="3" t="s">
        <v>117</v>
      </c>
      <c r="E18" s="3" t="s">
        <v>6</v>
      </c>
      <c r="F18" s="29">
        <v>30</v>
      </c>
      <c r="G18" s="18">
        <v>5</v>
      </c>
      <c r="H18" s="27">
        <f>F18/G18</f>
        <v>6</v>
      </c>
      <c r="I18" s="101">
        <v>-7.3200000000000001E-4</v>
      </c>
      <c r="J18" s="107">
        <v>8200</v>
      </c>
      <c r="K18" s="71">
        <v>5.6760330000000003</v>
      </c>
      <c r="L18" s="26">
        <f>(K18-I18)/H18*100</f>
        <v>94.612750000000005</v>
      </c>
      <c r="M18" s="3" t="s">
        <v>21</v>
      </c>
      <c r="N18" s="31" t="s">
        <v>120</v>
      </c>
    </row>
    <row r="19" spans="1:14" ht="12.75" customHeight="1" x14ac:dyDescent="0.25">
      <c r="A19" s="19">
        <v>40493</v>
      </c>
      <c r="B19" s="95" t="s">
        <v>121</v>
      </c>
      <c r="C19" s="122" t="s">
        <v>316</v>
      </c>
      <c r="D19" s="3" t="s">
        <v>117</v>
      </c>
      <c r="E19" s="3" t="s">
        <v>6</v>
      </c>
      <c r="F19" s="29">
        <v>100</v>
      </c>
      <c r="G19" s="18">
        <v>5</v>
      </c>
      <c r="H19" s="27">
        <f>F19/G19</f>
        <v>20</v>
      </c>
      <c r="I19" s="101">
        <v>3.6600000000000001E-4</v>
      </c>
      <c r="J19" s="107">
        <v>54600</v>
      </c>
      <c r="K19" s="72">
        <v>18.260874999999999</v>
      </c>
      <c r="L19" s="26">
        <f>(K19-I19)/H19*100</f>
        <v>91.302544999999995</v>
      </c>
      <c r="M19" s="3" t="s">
        <v>21</v>
      </c>
      <c r="N19" s="31" t="s">
        <v>120</v>
      </c>
    </row>
    <row r="20" spans="1:14" ht="12.75" customHeight="1" x14ac:dyDescent="0.25">
      <c r="A20" s="19"/>
      <c r="B20" s="3"/>
      <c r="C20" s="86"/>
      <c r="D20" s="3"/>
      <c r="E20" s="3"/>
      <c r="F20" s="29"/>
      <c r="G20" s="18"/>
      <c r="H20" s="27"/>
      <c r="I20" s="35"/>
      <c r="J20" s="107"/>
      <c r="K20" s="72"/>
      <c r="L20" s="26"/>
      <c r="M20" s="3"/>
      <c r="N20" s="31"/>
    </row>
    <row r="21" spans="1:14" ht="12.75" customHeight="1" x14ac:dyDescent="0.25">
      <c r="A21" s="19">
        <v>40496</v>
      </c>
      <c r="B21" s="95" t="s">
        <v>128</v>
      </c>
      <c r="C21" s="122" t="s">
        <v>328</v>
      </c>
      <c r="D21" s="3" t="s">
        <v>117</v>
      </c>
      <c r="E21" s="3" t="s">
        <v>6</v>
      </c>
      <c r="F21" s="29">
        <v>100</v>
      </c>
      <c r="G21" s="18">
        <v>5</v>
      </c>
      <c r="H21" s="27">
        <f>F21/G21</f>
        <v>20</v>
      </c>
      <c r="I21" s="14">
        <v>0.33707500000000001</v>
      </c>
      <c r="J21" s="107">
        <f>ABS(H21/I21)</f>
        <v>59.333976118074609</v>
      </c>
      <c r="K21" s="72">
        <v>19.879750000000001</v>
      </c>
      <c r="L21" s="26">
        <f>(K21-I21)/H21*100</f>
        <v>97.713375000000013</v>
      </c>
      <c r="M21" s="3" t="s">
        <v>21</v>
      </c>
      <c r="N21" s="31" t="s">
        <v>120</v>
      </c>
    </row>
    <row r="22" spans="1:14" ht="12.75" customHeight="1" x14ac:dyDescent="0.25">
      <c r="A22" s="19">
        <v>40496</v>
      </c>
      <c r="B22" s="3" t="s">
        <v>99</v>
      </c>
      <c r="C22" s="122" t="s">
        <v>328</v>
      </c>
      <c r="D22" s="3" t="s">
        <v>117</v>
      </c>
      <c r="E22" s="3" t="s">
        <v>6</v>
      </c>
      <c r="F22" s="29">
        <v>750</v>
      </c>
      <c r="G22" s="18">
        <v>5</v>
      </c>
      <c r="H22" s="26">
        <f>F22/G22</f>
        <v>150</v>
      </c>
      <c r="I22" s="14">
        <v>0.10983900000000001</v>
      </c>
      <c r="J22" s="107">
        <v>1370</v>
      </c>
      <c r="K22" s="36">
        <v>152.88735500000001</v>
      </c>
      <c r="L22" s="26">
        <f>(K22-I22)/H22*100</f>
        <v>101.85167733333336</v>
      </c>
      <c r="M22" s="3" t="s">
        <v>21</v>
      </c>
      <c r="N22" s="31" t="s">
        <v>120</v>
      </c>
    </row>
    <row r="23" spans="1:14" ht="12.75" customHeight="1" x14ac:dyDescent="0.25">
      <c r="A23" s="19">
        <v>40496</v>
      </c>
      <c r="B23" s="3" t="s">
        <v>98</v>
      </c>
      <c r="C23" s="122" t="s">
        <v>328</v>
      </c>
      <c r="D23" s="3" t="s">
        <v>117</v>
      </c>
      <c r="E23" s="3" t="s">
        <v>6</v>
      </c>
      <c r="F23" s="29">
        <v>30</v>
      </c>
      <c r="G23" s="18">
        <v>5</v>
      </c>
      <c r="H23" s="27">
        <f>F23/G23</f>
        <v>6</v>
      </c>
      <c r="I23" s="113">
        <v>-4.0000000000000003E-5</v>
      </c>
      <c r="J23" s="107">
        <f>ABS(H23/I23)</f>
        <v>150000</v>
      </c>
      <c r="K23" s="71">
        <v>6.1106819999999997</v>
      </c>
      <c r="L23" s="26">
        <f>(K23-I23)/H23*100</f>
        <v>101.84536666666666</v>
      </c>
      <c r="M23" s="3" t="s">
        <v>21</v>
      </c>
      <c r="N23" s="31" t="s">
        <v>120</v>
      </c>
    </row>
    <row r="24" spans="1:14" ht="12.75" customHeight="1" x14ac:dyDescent="0.25">
      <c r="A24" s="19">
        <v>40496</v>
      </c>
      <c r="B24" s="3" t="s">
        <v>121</v>
      </c>
      <c r="C24" s="122" t="s">
        <v>328</v>
      </c>
      <c r="D24" s="3" t="s">
        <v>117</v>
      </c>
      <c r="E24" s="3" t="s">
        <v>6</v>
      </c>
      <c r="F24" s="29">
        <v>100</v>
      </c>
      <c r="G24" s="18">
        <v>5</v>
      </c>
      <c r="H24" s="27">
        <f>F24/G24</f>
        <v>20</v>
      </c>
      <c r="I24" s="35">
        <v>8.6300000000000005E-4</v>
      </c>
      <c r="J24" s="107">
        <v>23200</v>
      </c>
      <c r="K24" s="72">
        <v>19.735993000000001</v>
      </c>
      <c r="L24" s="26">
        <f>(K24-I24)/H24*100</f>
        <v>98.675650000000005</v>
      </c>
      <c r="M24" s="3" t="s">
        <v>21</v>
      </c>
      <c r="N24" s="31" t="s">
        <v>120</v>
      </c>
    </row>
    <row r="25" spans="1:14" ht="12.75" customHeight="1" x14ac:dyDescent="0.25">
      <c r="A25" s="19"/>
      <c r="B25" s="3"/>
      <c r="C25" s="96"/>
      <c r="D25" s="3"/>
      <c r="E25" s="3"/>
      <c r="F25" s="29"/>
      <c r="G25" s="18"/>
      <c r="H25" s="27"/>
      <c r="I25" s="106"/>
      <c r="J25" s="107"/>
      <c r="K25" s="72"/>
      <c r="L25" s="26"/>
      <c r="M25" s="3"/>
      <c r="N25" s="31"/>
    </row>
    <row r="26" spans="1:14" ht="12.75" customHeight="1" x14ac:dyDescent="0.25">
      <c r="A26" s="19">
        <v>40496</v>
      </c>
      <c r="B26" s="95" t="s">
        <v>128</v>
      </c>
      <c r="C26" s="122" t="s">
        <v>329</v>
      </c>
      <c r="D26" s="3" t="s">
        <v>117</v>
      </c>
      <c r="E26" s="3" t="s">
        <v>6</v>
      </c>
      <c r="F26" s="29">
        <v>100</v>
      </c>
      <c r="G26" s="18">
        <v>5</v>
      </c>
      <c r="H26" s="27">
        <f>F26/G26</f>
        <v>20</v>
      </c>
      <c r="I26" s="35">
        <v>1.8258E-2</v>
      </c>
      <c r="J26" s="107">
        <v>1100</v>
      </c>
      <c r="K26" s="72">
        <v>19.369636</v>
      </c>
      <c r="L26" s="26">
        <f>(K26-I26)/H26*100</f>
        <v>96.756890000000013</v>
      </c>
      <c r="M26" s="3" t="s">
        <v>21</v>
      </c>
      <c r="N26" s="31" t="s">
        <v>120</v>
      </c>
    </row>
    <row r="27" spans="1:14" ht="12.75" customHeight="1" x14ac:dyDescent="0.25">
      <c r="A27" s="19">
        <v>40496</v>
      </c>
      <c r="B27" s="3" t="s">
        <v>99</v>
      </c>
      <c r="C27" s="122" t="s">
        <v>329</v>
      </c>
      <c r="D27" s="3" t="s">
        <v>117</v>
      </c>
      <c r="E27" s="3" t="s">
        <v>6</v>
      </c>
      <c r="F27" s="29">
        <v>750</v>
      </c>
      <c r="G27" s="18">
        <v>5</v>
      </c>
      <c r="H27" s="26">
        <f>F27/G27</f>
        <v>150</v>
      </c>
      <c r="I27" s="14">
        <v>0.10656</v>
      </c>
      <c r="J27" s="107">
        <v>1410</v>
      </c>
      <c r="K27" s="36">
        <v>151.379301</v>
      </c>
      <c r="L27" s="26">
        <f>(K27-I27)/H27*100</f>
        <v>100.848494</v>
      </c>
      <c r="M27" s="3" t="s">
        <v>21</v>
      </c>
      <c r="N27" s="31" t="s">
        <v>120</v>
      </c>
    </row>
    <row r="28" spans="1:14" ht="12.75" customHeight="1" x14ac:dyDescent="0.25">
      <c r="A28" s="19">
        <v>40496</v>
      </c>
      <c r="B28" s="3" t="s">
        <v>98</v>
      </c>
      <c r="C28" s="122" t="s">
        <v>329</v>
      </c>
      <c r="D28" s="3" t="s">
        <v>117</v>
      </c>
      <c r="E28" s="3" t="s">
        <v>6</v>
      </c>
      <c r="F28" s="29">
        <v>30</v>
      </c>
      <c r="G28" s="18">
        <v>5</v>
      </c>
      <c r="H28" s="27">
        <f>F28/G28</f>
        <v>6</v>
      </c>
      <c r="I28" s="101">
        <v>1.8200000000000001E-4</v>
      </c>
      <c r="J28" s="107">
        <v>33000</v>
      </c>
      <c r="K28" s="71">
        <v>5.946879</v>
      </c>
      <c r="L28" s="26">
        <f>(K28-I28)/H28*100</f>
        <v>99.111616666666663</v>
      </c>
      <c r="M28" s="3" t="s">
        <v>21</v>
      </c>
      <c r="N28" s="31" t="s">
        <v>120</v>
      </c>
    </row>
    <row r="29" spans="1:14" ht="12.75" customHeight="1" x14ac:dyDescent="0.25">
      <c r="A29" s="19">
        <v>40496</v>
      </c>
      <c r="B29" s="3" t="s">
        <v>121</v>
      </c>
      <c r="C29" s="122" t="s">
        <v>329</v>
      </c>
      <c r="D29" s="3" t="s">
        <v>117</v>
      </c>
      <c r="E29" s="3" t="s">
        <v>6</v>
      </c>
      <c r="F29" s="29">
        <v>100</v>
      </c>
      <c r="G29" s="18">
        <v>5</v>
      </c>
      <c r="H29" s="27">
        <f>F29/G29</f>
        <v>20</v>
      </c>
      <c r="I29" s="14">
        <v>0.80819399999999997</v>
      </c>
      <c r="J29" s="107">
        <f>ABS(H29/I29)</f>
        <v>24.746533629301876</v>
      </c>
      <c r="K29" s="72">
        <v>20.254836999999998</v>
      </c>
      <c r="L29" s="26">
        <f>(K29-I29)/H29*100</f>
        <v>97.233215000000001</v>
      </c>
      <c r="M29" s="3" t="s">
        <v>21</v>
      </c>
      <c r="N29" s="31" t="s">
        <v>120</v>
      </c>
    </row>
    <row r="30" spans="1:14" ht="12.75" customHeight="1" x14ac:dyDescent="0.25">
      <c r="A30" s="19"/>
      <c r="B30" s="3"/>
      <c r="C30" s="86"/>
      <c r="D30" s="3"/>
      <c r="E30" s="3"/>
      <c r="F30" s="29"/>
      <c r="G30" s="18"/>
      <c r="H30" s="27"/>
      <c r="I30" s="106"/>
      <c r="J30" s="107"/>
      <c r="K30" s="72"/>
      <c r="L30" s="26"/>
      <c r="M30" s="3"/>
      <c r="N30" s="31"/>
    </row>
    <row r="31" spans="1:14" ht="12.75" customHeight="1" x14ac:dyDescent="0.25">
      <c r="A31" s="19">
        <v>40497</v>
      </c>
      <c r="B31" s="95" t="s">
        <v>128</v>
      </c>
      <c r="C31" s="122" t="s">
        <v>349</v>
      </c>
      <c r="D31" s="3" t="s">
        <v>117</v>
      </c>
      <c r="E31" s="3" t="s">
        <v>6</v>
      </c>
      <c r="F31" s="29">
        <v>100</v>
      </c>
      <c r="G31" s="18">
        <v>5</v>
      </c>
      <c r="H31" s="27">
        <f>F31/G31</f>
        <v>20</v>
      </c>
      <c r="I31" s="14">
        <v>0.33911000000000002</v>
      </c>
      <c r="J31" s="107">
        <f>ABS(H31/I31)</f>
        <v>58.977912771667008</v>
      </c>
      <c r="K31" s="72">
        <v>20.253264999999999</v>
      </c>
      <c r="L31" s="26">
        <f>(K31-I31)/H31*100</f>
        <v>99.570774999999983</v>
      </c>
      <c r="M31" s="3" t="s">
        <v>21</v>
      </c>
      <c r="N31" s="31" t="s">
        <v>120</v>
      </c>
    </row>
    <row r="32" spans="1:14" ht="12.75" customHeight="1" x14ac:dyDescent="0.25">
      <c r="A32" s="19">
        <v>40497</v>
      </c>
      <c r="B32" s="3" t="s">
        <v>99</v>
      </c>
      <c r="C32" s="122" t="s">
        <v>349</v>
      </c>
      <c r="D32" s="3" t="s">
        <v>117</v>
      </c>
      <c r="E32" s="3" t="s">
        <v>6</v>
      </c>
      <c r="F32" s="29">
        <v>750</v>
      </c>
      <c r="G32" s="18">
        <v>5</v>
      </c>
      <c r="H32" s="26">
        <f>F32/G32</f>
        <v>150</v>
      </c>
      <c r="I32" s="14">
        <v>0.11805599999999999</v>
      </c>
      <c r="J32" s="107">
        <v>1270</v>
      </c>
      <c r="K32" s="36">
        <v>159.213617</v>
      </c>
      <c r="L32" s="26">
        <f>(K32-I32)/H32*100</f>
        <v>106.06370733333334</v>
      </c>
      <c r="M32" s="3" t="s">
        <v>21</v>
      </c>
      <c r="N32" s="31" t="s">
        <v>120</v>
      </c>
    </row>
    <row r="33" spans="1:14" ht="12.75" customHeight="1" x14ac:dyDescent="0.25">
      <c r="A33" s="19">
        <v>40497</v>
      </c>
      <c r="B33" s="3" t="s">
        <v>98</v>
      </c>
      <c r="C33" s="122" t="s">
        <v>349</v>
      </c>
      <c r="D33" s="3" t="s">
        <v>117</v>
      </c>
      <c r="E33" s="3" t="s">
        <v>6</v>
      </c>
      <c r="F33" s="29">
        <v>30</v>
      </c>
      <c r="G33" s="18">
        <v>5</v>
      </c>
      <c r="H33" s="27">
        <f>F33/G33</f>
        <v>6</v>
      </c>
      <c r="I33" s="35">
        <v>1.0219999999999999E-3</v>
      </c>
      <c r="J33" s="107">
        <v>5870</v>
      </c>
      <c r="K33" s="71">
        <v>6.0466730000000002</v>
      </c>
      <c r="L33" s="26">
        <f>(K33-I33)/H33*100</f>
        <v>100.76085000000002</v>
      </c>
      <c r="M33" s="3" t="s">
        <v>21</v>
      </c>
      <c r="N33" s="31" t="s">
        <v>120</v>
      </c>
    </row>
    <row r="34" spans="1:14" ht="12.75" customHeight="1" x14ac:dyDescent="0.25">
      <c r="A34" s="19">
        <v>40497</v>
      </c>
      <c r="B34" s="3" t="s">
        <v>121</v>
      </c>
      <c r="C34" s="122" t="s">
        <v>349</v>
      </c>
      <c r="D34" s="3" t="s">
        <v>117</v>
      </c>
      <c r="E34" s="3" t="s">
        <v>6</v>
      </c>
      <c r="F34" s="29">
        <v>100</v>
      </c>
      <c r="G34" s="18">
        <v>5</v>
      </c>
      <c r="H34" s="27">
        <f>F34/G34</f>
        <v>20</v>
      </c>
      <c r="I34" s="35">
        <v>2.6229999999999999E-3</v>
      </c>
      <c r="J34" s="107">
        <v>7630</v>
      </c>
      <c r="K34" s="72">
        <v>19.384872000000001</v>
      </c>
      <c r="L34" s="26">
        <f>(K34-I34)/H34*100</f>
        <v>96.911245000000008</v>
      </c>
      <c r="M34" s="3" t="s">
        <v>21</v>
      </c>
      <c r="N34" s="31" t="s">
        <v>120</v>
      </c>
    </row>
    <row r="35" spans="1:14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5">
      <c r="A37" s="13" t="s">
        <v>67</v>
      </c>
    </row>
    <row r="38" spans="1:14" ht="12.75" customHeight="1" x14ac:dyDescent="0.25">
      <c r="B38" s="37" t="s">
        <v>68</v>
      </c>
      <c r="C38" s="37"/>
    </row>
    <row r="39" spans="1:14" ht="12.75" customHeight="1" x14ac:dyDescent="0.25">
      <c r="A39" s="13" t="s">
        <v>88</v>
      </c>
    </row>
    <row r="40" spans="1:14" ht="12.75" customHeight="1" x14ac:dyDescent="0.25">
      <c r="A40" s="13" t="s">
        <v>91</v>
      </c>
    </row>
    <row r="41" spans="1:14" ht="12.75" customHeight="1" x14ac:dyDescent="0.25">
      <c r="A41" s="13" t="s">
        <v>111</v>
      </c>
    </row>
    <row r="42" spans="1:14" ht="15.75" customHeight="1" x14ac:dyDescent="0.25">
      <c r="A42" s="13" t="s">
        <v>112</v>
      </c>
    </row>
    <row r="43" spans="1:14" ht="15.75" customHeight="1" x14ac:dyDescent="0.25">
      <c r="A43" s="13" t="s">
        <v>497</v>
      </c>
    </row>
    <row r="44" spans="1:14" ht="16.5" customHeight="1" x14ac:dyDescent="0.25"/>
    <row r="45" spans="1:14" ht="17.25" customHeight="1" x14ac:dyDescent="0.25"/>
    <row r="46" spans="1:14" ht="17.25" customHeight="1" x14ac:dyDescent="0.25"/>
  </sheetData>
  <phoneticPr fontId="0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3" sqref="A3"/>
    </sheetView>
  </sheetViews>
  <sheetFormatPr defaultRowHeight="12.5" x14ac:dyDescent="0.25"/>
  <cols>
    <col min="2" max="2" width="14" customWidth="1"/>
    <col min="5" max="5" width="10.81640625" customWidth="1"/>
    <col min="6" max="6" width="11.7265625" customWidth="1"/>
    <col min="7" max="7" width="11.453125" customWidth="1"/>
  </cols>
  <sheetData>
    <row r="1" spans="1:8" ht="15.5" x14ac:dyDescent="0.35">
      <c r="A1" s="2" t="s">
        <v>557</v>
      </c>
    </row>
    <row r="2" spans="1:8" ht="15.5" x14ac:dyDescent="0.35">
      <c r="A2" s="2"/>
      <c r="B2" s="2" t="s">
        <v>552</v>
      </c>
    </row>
    <row r="3" spans="1:8" ht="15.5" x14ac:dyDescent="0.35">
      <c r="A3" s="2"/>
    </row>
    <row r="4" spans="1:8" x14ac:dyDescent="0.25">
      <c r="A4" s="123" t="s">
        <v>0</v>
      </c>
    </row>
    <row r="5" spans="1:8" ht="15.5" x14ac:dyDescent="0.35">
      <c r="A5" s="2"/>
    </row>
    <row r="6" spans="1:8" ht="13" x14ac:dyDescent="0.3">
      <c r="A6" s="1" t="s">
        <v>150</v>
      </c>
    </row>
    <row r="7" spans="1:8" ht="13" x14ac:dyDescent="0.3">
      <c r="A7" s="1"/>
    </row>
    <row r="8" spans="1:8" x14ac:dyDescent="0.25">
      <c r="A8" s="3" t="s">
        <v>123</v>
      </c>
      <c r="B8" s="95" t="s">
        <v>135</v>
      </c>
      <c r="C8" s="3" t="s">
        <v>116</v>
      </c>
      <c r="D8" s="3"/>
      <c r="E8" s="10" t="s">
        <v>128</v>
      </c>
      <c r="F8" s="10" t="s">
        <v>99</v>
      </c>
      <c r="G8" s="10" t="s">
        <v>98</v>
      </c>
      <c r="H8" s="10" t="s">
        <v>121</v>
      </c>
    </row>
    <row r="9" spans="1:8" x14ac:dyDescent="0.25">
      <c r="A9" s="16" t="s">
        <v>122</v>
      </c>
      <c r="B9" s="16" t="s">
        <v>122</v>
      </c>
      <c r="C9" s="16" t="s">
        <v>51</v>
      </c>
      <c r="D9" s="98" t="s">
        <v>136</v>
      </c>
      <c r="E9" s="16" t="s">
        <v>134</v>
      </c>
      <c r="F9" s="16" t="s">
        <v>134</v>
      </c>
      <c r="G9" s="16" t="s">
        <v>134</v>
      </c>
      <c r="H9" s="16" t="s">
        <v>134</v>
      </c>
    </row>
    <row r="11" spans="1:8" x14ac:dyDescent="0.25">
      <c r="A11" s="3">
        <v>52616</v>
      </c>
      <c r="B11" s="50" t="s">
        <v>215</v>
      </c>
      <c r="C11" s="74">
        <v>40466</v>
      </c>
      <c r="D11" s="109">
        <v>0</v>
      </c>
      <c r="E11" s="49" t="s">
        <v>223</v>
      </c>
      <c r="F11" s="49" t="s">
        <v>224</v>
      </c>
      <c r="G11" s="121" t="s">
        <v>271</v>
      </c>
      <c r="H11" s="100" t="s">
        <v>138</v>
      </c>
    </row>
    <row r="12" spans="1:8" x14ac:dyDescent="0.25">
      <c r="A12" s="3">
        <v>52969</v>
      </c>
      <c r="B12" s="3" t="s">
        <v>215</v>
      </c>
      <c r="C12" s="87">
        <v>40483</v>
      </c>
      <c r="D12" s="108">
        <v>0</v>
      </c>
      <c r="E12" s="49" t="s">
        <v>267</v>
      </c>
      <c r="F12" s="49" t="s">
        <v>313</v>
      </c>
      <c r="G12" s="121" t="s">
        <v>273</v>
      </c>
      <c r="H12" s="100" t="s">
        <v>138</v>
      </c>
    </row>
    <row r="13" spans="1:8" x14ac:dyDescent="0.25">
      <c r="A13" s="3">
        <v>53078</v>
      </c>
      <c r="B13" s="3" t="s">
        <v>215</v>
      </c>
      <c r="C13" s="87">
        <v>40487</v>
      </c>
      <c r="D13" s="108">
        <v>0</v>
      </c>
      <c r="E13" s="49" t="s">
        <v>267</v>
      </c>
      <c r="F13" s="49" t="s">
        <v>224</v>
      </c>
      <c r="G13" s="49" t="s">
        <v>312</v>
      </c>
      <c r="H13" s="100" t="s">
        <v>138</v>
      </c>
    </row>
    <row r="14" spans="1:8" x14ac:dyDescent="0.25">
      <c r="A14" s="3">
        <v>53138</v>
      </c>
      <c r="B14" s="3" t="s">
        <v>215</v>
      </c>
      <c r="C14" s="87">
        <v>40497</v>
      </c>
      <c r="D14" s="108">
        <v>0</v>
      </c>
      <c r="E14" s="49" t="s">
        <v>344</v>
      </c>
      <c r="F14" s="49" t="s">
        <v>343</v>
      </c>
      <c r="G14" s="49" t="s">
        <v>272</v>
      </c>
      <c r="H14" s="100" t="s">
        <v>138</v>
      </c>
    </row>
    <row r="15" spans="1:8" x14ac:dyDescent="0.25">
      <c r="A15" s="3">
        <v>53348</v>
      </c>
      <c r="B15" s="3" t="s">
        <v>215</v>
      </c>
      <c r="C15" s="74">
        <v>40511</v>
      </c>
      <c r="D15" s="3">
        <v>0</v>
      </c>
      <c r="E15" s="142" t="s">
        <v>381</v>
      </c>
      <c r="F15" s="3" t="s">
        <v>385</v>
      </c>
      <c r="G15" s="3" t="s">
        <v>386</v>
      </c>
      <c r="H15" s="118" t="s">
        <v>138</v>
      </c>
    </row>
    <row r="16" spans="1:8" x14ac:dyDescent="0.25">
      <c r="A16" s="3">
        <v>53609</v>
      </c>
      <c r="B16" s="50" t="s">
        <v>215</v>
      </c>
      <c r="C16" s="87">
        <v>40525</v>
      </c>
      <c r="D16" s="3">
        <v>0</v>
      </c>
      <c r="E16" s="126" t="s">
        <v>417</v>
      </c>
      <c r="F16" s="126" t="s">
        <v>247</v>
      </c>
      <c r="G16" s="49" t="s">
        <v>272</v>
      </c>
      <c r="H16" s="118" t="s">
        <v>138</v>
      </c>
    </row>
    <row r="17" spans="1:8" x14ac:dyDescent="0.25">
      <c r="A17" s="3">
        <v>53663</v>
      </c>
      <c r="B17" s="49" t="s">
        <v>430</v>
      </c>
      <c r="C17" s="74">
        <v>40539</v>
      </c>
      <c r="D17" s="3">
        <v>0</v>
      </c>
      <c r="E17" s="49" t="s">
        <v>427</v>
      </c>
      <c r="F17" s="49" t="s">
        <v>343</v>
      </c>
      <c r="G17" s="49" t="s">
        <v>429</v>
      </c>
      <c r="H17" s="118" t="s">
        <v>138</v>
      </c>
    </row>
    <row r="18" spans="1:8" x14ac:dyDescent="0.25">
      <c r="A18" s="3">
        <v>53795</v>
      </c>
      <c r="B18" s="3" t="s">
        <v>215</v>
      </c>
      <c r="C18" s="74">
        <v>40560</v>
      </c>
      <c r="D18" s="3">
        <v>0</v>
      </c>
      <c r="E18" s="49" t="s">
        <v>481</v>
      </c>
      <c r="F18" t="s">
        <v>448</v>
      </c>
      <c r="G18" s="49" t="s">
        <v>482</v>
      </c>
      <c r="H18" s="118" t="s">
        <v>138</v>
      </c>
    </row>
    <row r="19" spans="1:8" x14ac:dyDescent="0.25">
      <c r="A19" s="3">
        <v>52697</v>
      </c>
      <c r="B19" s="50" t="s">
        <v>215</v>
      </c>
      <c r="C19" s="87">
        <v>40470</v>
      </c>
      <c r="D19" s="108">
        <v>4</v>
      </c>
      <c r="E19" s="126" t="s">
        <v>185</v>
      </c>
      <c r="F19" s="126" t="s">
        <v>247</v>
      </c>
      <c r="G19" s="121" t="s">
        <v>272</v>
      </c>
      <c r="H19" s="100" t="s">
        <v>138</v>
      </c>
    </row>
    <row r="20" spans="1:8" x14ac:dyDescent="0.25">
      <c r="A20" s="3">
        <v>53095</v>
      </c>
      <c r="B20" s="50" t="s">
        <v>215</v>
      </c>
      <c r="C20" s="87">
        <v>40490</v>
      </c>
      <c r="D20" s="108">
        <v>4</v>
      </c>
      <c r="E20" s="49" t="s">
        <v>267</v>
      </c>
      <c r="F20" s="49" t="s">
        <v>224</v>
      </c>
      <c r="G20" s="49" t="s">
        <v>312</v>
      </c>
      <c r="H20" s="100" t="s">
        <v>138</v>
      </c>
    </row>
    <row r="21" spans="1:8" x14ac:dyDescent="0.25">
      <c r="A21" s="3">
        <v>53233</v>
      </c>
      <c r="B21" s="3" t="s">
        <v>215</v>
      </c>
      <c r="C21" s="74">
        <v>40501</v>
      </c>
      <c r="D21" s="3">
        <v>4</v>
      </c>
      <c r="E21" s="28">
        <v>0.51</v>
      </c>
      <c r="F21" s="110">
        <v>0.56000000000000005</v>
      </c>
      <c r="G21" s="49" t="s">
        <v>271</v>
      </c>
      <c r="H21" s="100" t="s">
        <v>138</v>
      </c>
    </row>
    <row r="22" spans="1:8" x14ac:dyDescent="0.25">
      <c r="A22" s="3">
        <v>53482</v>
      </c>
      <c r="B22" s="50" t="s">
        <v>215</v>
      </c>
      <c r="C22" s="74">
        <v>40515</v>
      </c>
      <c r="D22" s="3">
        <v>4</v>
      </c>
      <c r="E22" s="50" t="s">
        <v>418</v>
      </c>
      <c r="F22" s="50" t="s">
        <v>388</v>
      </c>
      <c r="G22" s="50" t="s">
        <v>420</v>
      </c>
      <c r="H22" s="100" t="s">
        <v>138</v>
      </c>
    </row>
    <row r="23" spans="1:8" x14ac:dyDescent="0.25">
      <c r="A23" s="3">
        <v>53640</v>
      </c>
      <c r="B23" s="49" t="s">
        <v>430</v>
      </c>
      <c r="C23" s="74">
        <v>40529</v>
      </c>
      <c r="D23" s="3">
        <v>4</v>
      </c>
      <c r="E23" s="49" t="s">
        <v>427</v>
      </c>
      <c r="F23" s="49" t="s">
        <v>343</v>
      </c>
      <c r="G23" s="49" t="s">
        <v>429</v>
      </c>
      <c r="H23" s="118" t="s">
        <v>138</v>
      </c>
    </row>
    <row r="24" spans="1:8" x14ac:dyDescent="0.25">
      <c r="A24" s="3">
        <v>53694</v>
      </c>
      <c r="B24" s="3" t="s">
        <v>215</v>
      </c>
      <c r="C24" s="97">
        <v>40543</v>
      </c>
      <c r="D24" s="102">
        <v>4</v>
      </c>
      <c r="E24" s="49" t="s">
        <v>445</v>
      </c>
      <c r="F24" s="49" t="s">
        <v>448</v>
      </c>
      <c r="G24" s="49" t="s">
        <v>446</v>
      </c>
      <c r="H24" s="118" t="s">
        <v>138</v>
      </c>
    </row>
    <row r="25" spans="1:8" x14ac:dyDescent="0.25">
      <c r="A25" s="3">
        <v>53826</v>
      </c>
      <c r="B25" s="3" t="s">
        <v>215</v>
      </c>
      <c r="C25" s="74">
        <v>40564</v>
      </c>
      <c r="D25" s="3">
        <v>4</v>
      </c>
      <c r="E25" s="145">
        <v>5.5E-2</v>
      </c>
      <c r="F25" s="49" t="s">
        <v>448</v>
      </c>
      <c r="G25" s="146">
        <v>1.4999999999999999E-2</v>
      </c>
      <c r="H25" s="118" t="s">
        <v>138</v>
      </c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33" spans="1:8" ht="13" x14ac:dyDescent="0.3">
      <c r="A33" s="1" t="s">
        <v>151</v>
      </c>
    </row>
    <row r="35" spans="1:8" x14ac:dyDescent="0.25">
      <c r="A35" s="3" t="s">
        <v>123</v>
      </c>
      <c r="B35" s="95" t="s">
        <v>135</v>
      </c>
      <c r="C35" s="3" t="s">
        <v>116</v>
      </c>
      <c r="D35" s="3"/>
      <c r="E35" s="10" t="s">
        <v>128</v>
      </c>
      <c r="F35" s="10" t="s">
        <v>99</v>
      </c>
      <c r="G35" s="10" t="s">
        <v>98</v>
      </c>
      <c r="H35" s="10" t="s">
        <v>121</v>
      </c>
    </row>
    <row r="36" spans="1:8" x14ac:dyDescent="0.25">
      <c r="A36" s="16" t="s">
        <v>122</v>
      </c>
      <c r="B36" s="16" t="s">
        <v>122</v>
      </c>
      <c r="C36" s="16" t="s">
        <v>51</v>
      </c>
      <c r="D36" s="98" t="s">
        <v>136</v>
      </c>
      <c r="E36" s="16" t="s">
        <v>134</v>
      </c>
      <c r="F36" s="16" t="s">
        <v>134</v>
      </c>
      <c r="G36" s="16" t="s">
        <v>134</v>
      </c>
      <c r="H36" s="16" t="s">
        <v>134</v>
      </c>
    </row>
    <row r="38" spans="1:8" x14ac:dyDescent="0.25">
      <c r="A38" s="99">
        <v>52668</v>
      </c>
      <c r="B38" s="54" t="s">
        <v>184</v>
      </c>
      <c r="C38" s="74">
        <v>40469</v>
      </c>
      <c r="D38" s="3">
        <v>3</v>
      </c>
      <c r="E38" s="54" t="s">
        <v>217</v>
      </c>
      <c r="F38" s="54" t="s">
        <v>371</v>
      </c>
      <c r="G38" s="54" t="s">
        <v>274</v>
      </c>
      <c r="H38" s="54" t="s">
        <v>218</v>
      </c>
    </row>
    <row r="39" spans="1:8" x14ac:dyDescent="0.25">
      <c r="A39" s="3">
        <v>53163</v>
      </c>
      <c r="B39" s="50" t="s">
        <v>238</v>
      </c>
      <c r="C39" s="74">
        <v>40497</v>
      </c>
      <c r="D39" s="3">
        <v>7</v>
      </c>
      <c r="E39" s="49" t="s">
        <v>344</v>
      </c>
      <c r="F39" s="49" t="s">
        <v>346</v>
      </c>
      <c r="G39" s="49" t="s">
        <v>347</v>
      </c>
      <c r="H39" s="49" t="s">
        <v>348</v>
      </c>
    </row>
    <row r="40" spans="1:8" x14ac:dyDescent="0.25">
      <c r="A40" s="3">
        <v>52936</v>
      </c>
      <c r="B40" s="54" t="s">
        <v>184</v>
      </c>
      <c r="C40" s="74">
        <v>40476</v>
      </c>
      <c r="D40" s="3">
        <v>10</v>
      </c>
      <c r="E40" s="49" t="s">
        <v>223</v>
      </c>
      <c r="F40" s="49" t="s">
        <v>245</v>
      </c>
      <c r="G40" s="49" t="s">
        <v>275</v>
      </c>
      <c r="H40" s="49" t="s">
        <v>246</v>
      </c>
    </row>
    <row r="41" spans="1:8" x14ac:dyDescent="0.25">
      <c r="A41" s="3">
        <v>53258</v>
      </c>
      <c r="B41" s="50" t="s">
        <v>238</v>
      </c>
      <c r="C41" s="74">
        <v>40504</v>
      </c>
      <c r="D41" s="3">
        <v>14</v>
      </c>
      <c r="E41" t="s">
        <v>363</v>
      </c>
      <c r="F41" s="49" t="s">
        <v>346</v>
      </c>
      <c r="G41" s="49" t="s">
        <v>275</v>
      </c>
      <c r="H41" s="49" t="s">
        <v>365</v>
      </c>
    </row>
    <row r="42" spans="1:8" x14ac:dyDescent="0.25">
      <c r="A42" s="3">
        <v>52994</v>
      </c>
      <c r="B42" s="50" t="s">
        <v>238</v>
      </c>
      <c r="C42" s="97">
        <v>40483</v>
      </c>
      <c r="D42" s="102">
        <v>17</v>
      </c>
      <c r="E42" s="49" t="s">
        <v>267</v>
      </c>
      <c r="F42" s="49" t="s">
        <v>278</v>
      </c>
      <c r="G42" s="49" t="s">
        <v>276</v>
      </c>
      <c r="H42" s="49" t="s">
        <v>277</v>
      </c>
    </row>
    <row r="43" spans="1:8" x14ac:dyDescent="0.25">
      <c r="A43" s="3">
        <v>53105</v>
      </c>
      <c r="B43" s="50" t="s">
        <v>238</v>
      </c>
      <c r="C43" s="74">
        <v>40492</v>
      </c>
      <c r="D43" s="109">
        <v>26</v>
      </c>
      <c r="E43" t="s">
        <v>321</v>
      </c>
      <c r="F43" s="49" t="s">
        <v>325</v>
      </c>
      <c r="G43" s="49" t="s">
        <v>326</v>
      </c>
      <c r="H43" s="49" t="s">
        <v>327</v>
      </c>
    </row>
    <row r="44" spans="1:8" x14ac:dyDescent="0.25">
      <c r="A44" s="3">
        <v>53291</v>
      </c>
      <c r="B44" s="50" t="s">
        <v>238</v>
      </c>
      <c r="C44" s="74">
        <v>40505</v>
      </c>
      <c r="D44" s="3">
        <v>15</v>
      </c>
      <c r="E44" s="50" t="s">
        <v>370</v>
      </c>
      <c r="F44" s="50" t="s">
        <v>369</v>
      </c>
      <c r="G44" s="50" t="s">
        <v>368</v>
      </c>
      <c r="H44" s="50" t="s">
        <v>367</v>
      </c>
    </row>
    <row r="45" spans="1:8" x14ac:dyDescent="0.25">
      <c r="A45" s="3">
        <v>53373</v>
      </c>
      <c r="B45" s="3" t="s">
        <v>238</v>
      </c>
      <c r="C45" s="74">
        <v>40511</v>
      </c>
      <c r="D45" s="3">
        <v>21</v>
      </c>
      <c r="E45" t="s">
        <v>381</v>
      </c>
      <c r="F45" t="s">
        <v>245</v>
      </c>
      <c r="G45" t="s">
        <v>382</v>
      </c>
      <c r="H45" t="s">
        <v>389</v>
      </c>
    </row>
    <row r="46" spans="1:8" x14ac:dyDescent="0.25">
      <c r="A46" s="3">
        <v>53504</v>
      </c>
      <c r="B46" s="50" t="s">
        <v>238</v>
      </c>
      <c r="C46" s="74">
        <v>40515</v>
      </c>
      <c r="D46" s="3">
        <v>25</v>
      </c>
      <c r="E46" t="s">
        <v>394</v>
      </c>
      <c r="F46" t="s">
        <v>346</v>
      </c>
      <c r="G46" t="s">
        <v>393</v>
      </c>
      <c r="H46" t="s">
        <v>396</v>
      </c>
    </row>
    <row r="47" spans="1:8" x14ac:dyDescent="0.25">
      <c r="A47" s="4"/>
      <c r="B47" s="4"/>
      <c r="C47" s="4"/>
      <c r="D47" s="4"/>
      <c r="E47" s="4"/>
      <c r="F47" s="4"/>
      <c r="G47" s="4"/>
      <c r="H47" s="4"/>
    </row>
  </sheetData>
  <phoneticPr fontId="33" type="noConversion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572</v>
      </c>
      <c r="P1" s="5"/>
      <c r="Q1" s="5"/>
      <c r="R1" s="5"/>
    </row>
    <row r="2" spans="1:18" ht="15.5" x14ac:dyDescent="0.35">
      <c r="A2" s="2"/>
      <c r="P2" s="5"/>
      <c r="Q2" s="5"/>
      <c r="R2" s="5"/>
    </row>
    <row r="3" spans="1:18" ht="14.5" x14ac:dyDescent="0.25">
      <c r="D3" s="3" t="s">
        <v>0</v>
      </c>
      <c r="E3" s="3" t="s">
        <v>47</v>
      </c>
      <c r="F3" t="s">
        <v>64</v>
      </c>
      <c r="G3" s="3" t="s">
        <v>13</v>
      </c>
      <c r="H3" s="3" t="s">
        <v>65</v>
      </c>
      <c r="I3" s="3" t="s">
        <v>495</v>
      </c>
      <c r="J3" s="3" t="s">
        <v>114</v>
      </c>
      <c r="K3" s="3" t="s">
        <v>494</v>
      </c>
      <c r="L3" s="3" t="s">
        <v>3</v>
      </c>
      <c r="N3" s="3" t="s">
        <v>0</v>
      </c>
      <c r="P3" s="5"/>
      <c r="Q3" s="5"/>
      <c r="R3" s="5"/>
    </row>
    <row r="4" spans="1:18" ht="14.5" x14ac:dyDescent="0.25">
      <c r="A4" s="16" t="s">
        <v>18</v>
      </c>
      <c r="B4" s="16" t="s">
        <v>9</v>
      </c>
      <c r="C4" s="16" t="s">
        <v>66</v>
      </c>
      <c r="D4" s="16" t="s">
        <v>10</v>
      </c>
      <c r="E4" s="16" t="s">
        <v>11</v>
      </c>
      <c r="F4" s="16" t="s">
        <v>89</v>
      </c>
      <c r="G4" s="16" t="s">
        <v>87</v>
      </c>
      <c r="H4" s="16" t="s">
        <v>12</v>
      </c>
      <c r="I4" s="16" t="s">
        <v>12</v>
      </c>
      <c r="J4" s="16" t="s">
        <v>115</v>
      </c>
      <c r="K4" s="16" t="s">
        <v>12</v>
      </c>
      <c r="L4" s="16" t="s">
        <v>113</v>
      </c>
      <c r="M4" s="16" t="s">
        <v>16</v>
      </c>
      <c r="N4" s="16" t="s">
        <v>53</v>
      </c>
      <c r="P4" s="5"/>
      <c r="Q4" s="5"/>
      <c r="R4" s="5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5"/>
      <c r="Q5" s="5"/>
      <c r="R5" s="5"/>
    </row>
    <row r="6" spans="1:18" ht="12.75" customHeight="1" x14ac:dyDescent="0.25">
      <c r="A6" s="19">
        <v>40497</v>
      </c>
      <c r="B6" s="3" t="s">
        <v>128</v>
      </c>
      <c r="C6" s="122" t="s">
        <v>350</v>
      </c>
      <c r="D6" s="3" t="s">
        <v>117</v>
      </c>
      <c r="E6" s="3" t="s">
        <v>6</v>
      </c>
      <c r="F6" s="29">
        <v>100</v>
      </c>
      <c r="G6" s="18">
        <v>5</v>
      </c>
      <c r="H6" s="27">
        <f>F6/G6</f>
        <v>20</v>
      </c>
      <c r="I6" s="35">
        <v>2.3605999999999999E-2</v>
      </c>
      <c r="J6" s="107">
        <f>ABS(H6/I6)</f>
        <v>847.24222655257142</v>
      </c>
      <c r="K6" s="72">
        <v>20.186526000000001</v>
      </c>
      <c r="L6" s="26">
        <f>(K6-I6)/H6*100</f>
        <v>100.8146</v>
      </c>
      <c r="M6" s="3" t="s">
        <v>21</v>
      </c>
      <c r="N6" s="31" t="s">
        <v>120</v>
      </c>
    </row>
    <row r="7" spans="1:18" ht="12.75" customHeight="1" x14ac:dyDescent="0.25">
      <c r="A7" s="19">
        <v>40497</v>
      </c>
      <c r="B7" s="95" t="s">
        <v>99</v>
      </c>
      <c r="C7" s="122" t="s">
        <v>350</v>
      </c>
      <c r="D7" s="3" t="s">
        <v>117</v>
      </c>
      <c r="E7" s="3" t="s">
        <v>6</v>
      </c>
      <c r="F7" s="29">
        <v>750</v>
      </c>
      <c r="G7" s="18">
        <v>5</v>
      </c>
      <c r="H7" s="27">
        <f>F7/G7</f>
        <v>150</v>
      </c>
      <c r="I7" s="14">
        <v>4.8255420000000004</v>
      </c>
      <c r="J7" s="107">
        <f>ABS(H7/I7)</f>
        <v>31.08459111950533</v>
      </c>
      <c r="K7" s="72">
        <v>164.04138900000001</v>
      </c>
      <c r="L7" s="26">
        <f>(K7-I7)/H7*100</f>
        <v>106.14389799999999</v>
      </c>
      <c r="M7" s="3" t="s">
        <v>21</v>
      </c>
      <c r="N7" s="31" t="s">
        <v>120</v>
      </c>
    </row>
    <row r="8" spans="1:18" ht="12.75" customHeight="1" x14ac:dyDescent="0.25">
      <c r="A8" s="19">
        <v>40497</v>
      </c>
      <c r="B8" s="95" t="s">
        <v>98</v>
      </c>
      <c r="C8" s="122" t="s">
        <v>350</v>
      </c>
      <c r="D8" s="3" t="s">
        <v>117</v>
      </c>
      <c r="E8" s="3" t="s">
        <v>6</v>
      </c>
      <c r="F8" s="29">
        <v>30</v>
      </c>
      <c r="G8" s="18">
        <v>5</v>
      </c>
      <c r="H8" s="27">
        <f>F8/G8</f>
        <v>6</v>
      </c>
      <c r="I8" s="101">
        <v>8.4900000000000004E-4</v>
      </c>
      <c r="J8" s="107">
        <v>7070</v>
      </c>
      <c r="K8" s="71">
        <v>5.9008349999999998</v>
      </c>
      <c r="L8" s="26">
        <f>(K8-I8)/H8*100</f>
        <v>98.333100000000002</v>
      </c>
      <c r="M8" s="3" t="s">
        <v>21</v>
      </c>
      <c r="N8" s="31" t="s">
        <v>120</v>
      </c>
    </row>
    <row r="9" spans="1:18" ht="12.75" customHeight="1" x14ac:dyDescent="0.25">
      <c r="A9" s="19">
        <v>40497</v>
      </c>
      <c r="B9" s="95" t="s">
        <v>121</v>
      </c>
      <c r="C9" s="122" t="s">
        <v>350</v>
      </c>
      <c r="D9" s="3" t="s">
        <v>117</v>
      </c>
      <c r="E9" s="3" t="s">
        <v>6</v>
      </c>
      <c r="F9" s="29">
        <v>100</v>
      </c>
      <c r="G9" s="18">
        <v>5</v>
      </c>
      <c r="H9" s="27">
        <f>F9/G9</f>
        <v>20</v>
      </c>
      <c r="I9" s="35">
        <v>2.183E-3</v>
      </c>
      <c r="J9" s="107">
        <v>9160</v>
      </c>
      <c r="K9" s="72">
        <v>19.092490999999999</v>
      </c>
      <c r="L9" s="26">
        <f>(K9-I9)/H9*100</f>
        <v>95.451539999999994</v>
      </c>
      <c r="M9" s="3" t="s">
        <v>21</v>
      </c>
      <c r="N9" s="31" t="s">
        <v>120</v>
      </c>
    </row>
    <row r="10" spans="1:18" ht="12.75" customHeight="1" x14ac:dyDescent="0.25">
      <c r="A10" s="19"/>
      <c r="B10" s="3"/>
      <c r="C10" s="86"/>
      <c r="D10" s="3"/>
      <c r="E10" s="3"/>
      <c r="F10" s="29"/>
      <c r="G10" s="18"/>
      <c r="H10" s="27"/>
      <c r="I10" s="35"/>
      <c r="J10" s="107"/>
      <c r="K10" s="72"/>
      <c r="L10" s="26"/>
      <c r="M10" s="3"/>
      <c r="N10" s="31"/>
    </row>
    <row r="11" spans="1:18" ht="12.75" customHeight="1" x14ac:dyDescent="0.25">
      <c r="A11" s="19">
        <v>40497</v>
      </c>
      <c r="B11" s="95" t="s">
        <v>128</v>
      </c>
      <c r="C11" s="122" t="s">
        <v>351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35">
        <v>2.2277999999999999E-2</v>
      </c>
      <c r="J11" s="107">
        <f>ABS(H11/I11)</f>
        <v>897.74665589370682</v>
      </c>
      <c r="K11" s="72">
        <v>19.946522999999999</v>
      </c>
      <c r="L11" s="26">
        <f>(K11-I11)/H11*100</f>
        <v>99.621224999999995</v>
      </c>
      <c r="M11" s="3" t="s">
        <v>21</v>
      </c>
      <c r="N11" s="31" t="s">
        <v>120</v>
      </c>
    </row>
    <row r="12" spans="1:18" ht="12.75" customHeight="1" x14ac:dyDescent="0.25">
      <c r="A12" s="19">
        <v>40497</v>
      </c>
      <c r="B12" s="3" t="s">
        <v>99</v>
      </c>
      <c r="C12" s="122" t="s">
        <v>351</v>
      </c>
      <c r="D12" s="3" t="s">
        <v>117</v>
      </c>
      <c r="E12" s="3" t="s">
        <v>6</v>
      </c>
      <c r="F12" s="29">
        <v>750</v>
      </c>
      <c r="G12" s="18">
        <v>5</v>
      </c>
      <c r="H12" s="26">
        <f>F12/G12</f>
        <v>150</v>
      </c>
      <c r="I12" s="35">
        <v>1.619E-2</v>
      </c>
      <c r="J12" s="107">
        <v>9270</v>
      </c>
      <c r="K12" s="36">
        <v>157.473726</v>
      </c>
      <c r="L12" s="26">
        <f>(K12-I12)/H12*100</f>
        <v>104.97169066666667</v>
      </c>
      <c r="M12" s="3" t="s">
        <v>21</v>
      </c>
      <c r="N12" s="31" t="s">
        <v>120</v>
      </c>
    </row>
    <row r="13" spans="1:18" ht="12.75" customHeight="1" x14ac:dyDescent="0.25">
      <c r="A13" s="19">
        <v>40497</v>
      </c>
      <c r="B13" s="3" t="s">
        <v>98</v>
      </c>
      <c r="C13" s="122" t="s">
        <v>351</v>
      </c>
      <c r="D13" s="3" t="s">
        <v>117</v>
      </c>
      <c r="E13" s="3" t="s">
        <v>6</v>
      </c>
      <c r="F13" s="29">
        <v>30</v>
      </c>
      <c r="G13" s="18">
        <v>5</v>
      </c>
      <c r="H13" s="27">
        <f>F13/G13</f>
        <v>6</v>
      </c>
      <c r="I13" s="35">
        <v>6.5178E-2</v>
      </c>
      <c r="J13" s="107">
        <f>ABS(H13/I13)</f>
        <v>92.055601583356349</v>
      </c>
      <c r="K13" s="71">
        <v>5.8406459999999996</v>
      </c>
      <c r="L13" s="26">
        <f>(K13-I13)/H13*100</f>
        <v>96.257799999999989</v>
      </c>
      <c r="M13" s="3" t="s">
        <v>21</v>
      </c>
      <c r="N13" s="31" t="s">
        <v>120</v>
      </c>
    </row>
    <row r="14" spans="1:18" ht="12.75" customHeight="1" x14ac:dyDescent="0.25">
      <c r="A14" s="19">
        <v>40497</v>
      </c>
      <c r="B14" s="3" t="s">
        <v>121</v>
      </c>
      <c r="C14" s="122" t="s">
        <v>351</v>
      </c>
      <c r="D14" s="3" t="s">
        <v>117</v>
      </c>
      <c r="E14" s="3" t="s">
        <v>6</v>
      </c>
      <c r="F14" s="29">
        <v>100</v>
      </c>
      <c r="G14" s="18">
        <v>5</v>
      </c>
      <c r="H14" s="27">
        <f>F14/G14</f>
        <v>20</v>
      </c>
      <c r="I14" s="35">
        <v>1.438E-3</v>
      </c>
      <c r="J14" s="107">
        <v>13900</v>
      </c>
      <c r="K14" s="72">
        <v>18.917922000000001</v>
      </c>
      <c r="L14" s="26">
        <f>(K14-I14)/H14*100</f>
        <v>94.582419999999999</v>
      </c>
      <c r="M14" s="3" t="s">
        <v>21</v>
      </c>
      <c r="N14" s="31" t="s">
        <v>120</v>
      </c>
    </row>
    <row r="15" spans="1:18" ht="12.75" customHeight="1" x14ac:dyDescent="0.25">
      <c r="A15" s="19"/>
      <c r="B15" s="3"/>
      <c r="C15" s="96"/>
      <c r="D15" s="3"/>
      <c r="E15" s="3"/>
      <c r="F15" s="29"/>
      <c r="G15" s="18"/>
      <c r="H15" s="27"/>
      <c r="I15" s="106"/>
      <c r="J15" s="107"/>
      <c r="K15" s="72"/>
      <c r="L15" s="26"/>
      <c r="M15" s="3"/>
      <c r="N15" s="31"/>
    </row>
    <row r="16" spans="1:18" ht="12.75" customHeight="1" x14ac:dyDescent="0.25">
      <c r="A16" s="19">
        <v>40497</v>
      </c>
      <c r="B16" s="3" t="s">
        <v>128</v>
      </c>
      <c r="C16" s="122" t="s">
        <v>352</v>
      </c>
      <c r="D16" s="3" t="s">
        <v>117</v>
      </c>
      <c r="E16" s="3" t="s">
        <v>6</v>
      </c>
      <c r="F16" s="29">
        <v>100</v>
      </c>
      <c r="G16" s="18">
        <v>5</v>
      </c>
      <c r="H16" s="27">
        <f>F16/G16</f>
        <v>20</v>
      </c>
      <c r="I16" s="35">
        <v>1.4846E-2</v>
      </c>
      <c r="J16" s="107">
        <v>1350</v>
      </c>
      <c r="K16" s="72">
        <v>19.745325999999999</v>
      </c>
      <c r="L16" s="26">
        <f>(K16-I16)/H16*100</f>
        <v>98.6524</v>
      </c>
      <c r="M16" s="3" t="s">
        <v>21</v>
      </c>
      <c r="N16" s="31" t="s">
        <v>120</v>
      </c>
    </row>
    <row r="17" spans="1:14" ht="12.75" customHeight="1" x14ac:dyDescent="0.25">
      <c r="A17" s="19">
        <v>40497</v>
      </c>
      <c r="B17" s="95" t="s">
        <v>99</v>
      </c>
      <c r="C17" s="122" t="s">
        <v>352</v>
      </c>
      <c r="D17" s="3" t="s">
        <v>117</v>
      </c>
      <c r="E17" s="3" t="s">
        <v>6</v>
      </c>
      <c r="F17" s="29">
        <v>750</v>
      </c>
      <c r="G17" s="18">
        <v>5</v>
      </c>
      <c r="H17" s="27">
        <f>F17/G17</f>
        <v>150</v>
      </c>
      <c r="I17" s="35">
        <v>7.9949000000000006E-2</v>
      </c>
      <c r="J17" s="107">
        <v>1880</v>
      </c>
      <c r="K17" s="36">
        <v>156.42180500000001</v>
      </c>
      <c r="L17" s="26">
        <f>(K17-I17)/H17*100</f>
        <v>104.22790400000001</v>
      </c>
      <c r="M17" s="3" t="s">
        <v>21</v>
      </c>
      <c r="N17" s="31" t="s">
        <v>120</v>
      </c>
    </row>
    <row r="18" spans="1:14" ht="12.75" customHeight="1" x14ac:dyDescent="0.25">
      <c r="A18" s="19">
        <v>40497</v>
      </c>
      <c r="B18" s="95" t="s">
        <v>98</v>
      </c>
      <c r="C18" s="122" t="s">
        <v>352</v>
      </c>
      <c r="D18" s="3" t="s">
        <v>117</v>
      </c>
      <c r="E18" s="3" t="s">
        <v>6</v>
      </c>
      <c r="F18" s="29">
        <v>30</v>
      </c>
      <c r="G18" s="18">
        <v>5</v>
      </c>
      <c r="H18" s="27">
        <f>F18/G18</f>
        <v>6</v>
      </c>
      <c r="I18" s="101">
        <v>-1.64E-4</v>
      </c>
      <c r="J18" s="107">
        <v>36600</v>
      </c>
      <c r="K18" s="71">
        <v>5.7535179999999997</v>
      </c>
      <c r="L18" s="26">
        <f>(K18-I18)/H18*100</f>
        <v>95.894699999999986</v>
      </c>
      <c r="M18" s="3" t="s">
        <v>21</v>
      </c>
      <c r="N18" s="31" t="s">
        <v>120</v>
      </c>
    </row>
    <row r="19" spans="1:14" ht="12.75" customHeight="1" x14ac:dyDescent="0.25">
      <c r="A19" s="19">
        <v>40497</v>
      </c>
      <c r="B19" s="95" t="s">
        <v>121</v>
      </c>
      <c r="C19" s="122" t="s">
        <v>352</v>
      </c>
      <c r="D19" s="3" t="s">
        <v>117</v>
      </c>
      <c r="E19" s="3" t="s">
        <v>6</v>
      </c>
      <c r="F19" s="29">
        <v>100</v>
      </c>
      <c r="G19" s="18">
        <v>5</v>
      </c>
      <c r="H19" s="27">
        <f>F19/G19</f>
        <v>20</v>
      </c>
      <c r="I19" s="14">
        <v>0.69348200000000004</v>
      </c>
      <c r="J19" s="107">
        <f>ABS(H19/I19)</f>
        <v>28.839969891071433</v>
      </c>
      <c r="K19" s="72">
        <v>19.357202000000001</v>
      </c>
      <c r="L19" s="26">
        <f>(K19-I19)/H19*100</f>
        <v>93.318600000000004</v>
      </c>
      <c r="M19" s="3" t="s">
        <v>21</v>
      </c>
      <c r="N19" s="31" t="s">
        <v>120</v>
      </c>
    </row>
    <row r="20" spans="1:14" ht="12.75" customHeight="1" x14ac:dyDescent="0.25">
      <c r="A20" s="19"/>
      <c r="B20" s="3"/>
      <c r="C20" s="86"/>
      <c r="D20" s="3"/>
      <c r="E20" s="3"/>
      <c r="F20" s="29"/>
      <c r="G20" s="18"/>
      <c r="H20" s="27"/>
      <c r="I20" s="35"/>
      <c r="J20" s="107"/>
      <c r="K20" s="72"/>
      <c r="L20" s="26"/>
      <c r="M20" s="3"/>
      <c r="N20" s="31"/>
    </row>
    <row r="21" spans="1:14" ht="12.75" customHeight="1" x14ac:dyDescent="0.25">
      <c r="A21" s="19">
        <v>40503</v>
      </c>
      <c r="B21" s="95" t="s">
        <v>128</v>
      </c>
      <c r="C21" s="122" t="s">
        <v>372</v>
      </c>
      <c r="D21" s="3" t="s">
        <v>117</v>
      </c>
      <c r="E21" s="3" t="s">
        <v>6</v>
      </c>
      <c r="F21" s="29">
        <v>100</v>
      </c>
      <c r="G21" s="18">
        <v>5</v>
      </c>
      <c r="H21" s="27">
        <f>F21/G21</f>
        <v>20</v>
      </c>
      <c r="I21" s="14">
        <v>0.33423599999999998</v>
      </c>
      <c r="J21" s="107">
        <f>ABS(H21/I21)</f>
        <v>59.837958807549164</v>
      </c>
      <c r="K21" s="72">
        <v>20.332545</v>
      </c>
      <c r="L21" s="26">
        <f>(K21-I21)/H21*100</f>
        <v>99.991544999999988</v>
      </c>
      <c r="M21" s="3" t="s">
        <v>21</v>
      </c>
      <c r="N21" s="31" t="s">
        <v>120</v>
      </c>
    </row>
    <row r="22" spans="1:14" ht="12.75" customHeight="1" x14ac:dyDescent="0.25">
      <c r="A22" s="19">
        <v>40503</v>
      </c>
      <c r="B22" s="3" t="s">
        <v>99</v>
      </c>
      <c r="C22" s="122" t="s">
        <v>372</v>
      </c>
      <c r="D22" s="3" t="s">
        <v>117</v>
      </c>
      <c r="E22" s="3" t="s">
        <v>6</v>
      </c>
      <c r="F22" s="29">
        <v>750</v>
      </c>
      <c r="G22" s="18">
        <v>5</v>
      </c>
      <c r="H22" s="26">
        <f>F22/G22</f>
        <v>150</v>
      </c>
      <c r="I22" s="14">
        <v>0.38396000000000002</v>
      </c>
      <c r="J22" s="107">
        <f>ABS(H22/I22)</f>
        <v>390.66569434316074</v>
      </c>
      <c r="K22" s="36">
        <v>158.18764999999999</v>
      </c>
      <c r="L22" s="26">
        <f>(K22-I22)/H22*100</f>
        <v>105.20246</v>
      </c>
      <c r="M22" s="3" t="s">
        <v>21</v>
      </c>
      <c r="N22" s="31" t="s">
        <v>120</v>
      </c>
    </row>
    <row r="23" spans="1:14" ht="12.75" customHeight="1" x14ac:dyDescent="0.25">
      <c r="A23" s="19">
        <v>40503</v>
      </c>
      <c r="B23" s="3" t="s">
        <v>98</v>
      </c>
      <c r="C23" s="122" t="s">
        <v>372</v>
      </c>
      <c r="D23" s="3" t="s">
        <v>117</v>
      </c>
      <c r="E23" s="3" t="s">
        <v>6</v>
      </c>
      <c r="F23" s="29">
        <v>30</v>
      </c>
      <c r="G23" s="18">
        <v>5</v>
      </c>
      <c r="H23" s="27">
        <f>F23/G23</f>
        <v>6</v>
      </c>
      <c r="I23" s="35">
        <v>2.856E-3</v>
      </c>
      <c r="J23" s="107">
        <v>2100</v>
      </c>
      <c r="K23" s="71">
        <v>6.0399580000000004</v>
      </c>
      <c r="L23" s="26">
        <f>(K23-I23)/H23*100</f>
        <v>100.61836666666666</v>
      </c>
      <c r="M23" s="3" t="s">
        <v>21</v>
      </c>
      <c r="N23" s="31" t="s">
        <v>120</v>
      </c>
    </row>
    <row r="24" spans="1:14" ht="12.75" customHeight="1" x14ac:dyDescent="0.25">
      <c r="A24" s="19">
        <v>40503</v>
      </c>
      <c r="B24" s="3" t="s">
        <v>121</v>
      </c>
      <c r="C24" s="122" t="s">
        <v>372</v>
      </c>
      <c r="D24" s="3" t="s">
        <v>117</v>
      </c>
      <c r="E24" s="3" t="s">
        <v>6</v>
      </c>
      <c r="F24" s="29">
        <v>100</v>
      </c>
      <c r="G24" s="18">
        <v>5</v>
      </c>
      <c r="H24" s="27">
        <f>F24/G24</f>
        <v>20</v>
      </c>
      <c r="I24" s="35">
        <v>3.2499999999999999E-3</v>
      </c>
      <c r="J24" s="107">
        <v>6150</v>
      </c>
      <c r="K24" s="72">
        <v>19.493819999999999</v>
      </c>
      <c r="L24" s="26">
        <f>(K24-I24)/H24*100</f>
        <v>97.452849999999984</v>
      </c>
      <c r="M24" s="3" t="s">
        <v>21</v>
      </c>
      <c r="N24" s="31" t="s">
        <v>120</v>
      </c>
    </row>
    <row r="25" spans="1:14" ht="12.75" customHeight="1" x14ac:dyDescent="0.25">
      <c r="A25" s="19"/>
      <c r="B25" s="3"/>
      <c r="C25" s="96"/>
      <c r="D25" s="3"/>
      <c r="E25" s="3"/>
      <c r="F25" s="29"/>
      <c r="G25" s="18"/>
      <c r="H25" s="27"/>
      <c r="I25" s="106"/>
      <c r="J25" s="107"/>
      <c r="K25" s="72"/>
      <c r="L25" s="26"/>
      <c r="M25" s="3"/>
      <c r="N25" s="31"/>
    </row>
    <row r="26" spans="1:14" ht="12.75" customHeight="1" x14ac:dyDescent="0.25">
      <c r="A26" s="19">
        <v>40503</v>
      </c>
      <c r="B26" s="95" t="s">
        <v>128</v>
      </c>
      <c r="C26" s="122" t="s">
        <v>373</v>
      </c>
      <c r="D26" s="3" t="s">
        <v>117</v>
      </c>
      <c r="E26" s="3" t="s">
        <v>6</v>
      </c>
      <c r="F26" s="29">
        <v>100</v>
      </c>
      <c r="G26" s="18">
        <v>5</v>
      </c>
      <c r="H26" s="27">
        <f>F26/G26</f>
        <v>20</v>
      </c>
      <c r="I26" s="35">
        <v>3.8449999999999998E-2</v>
      </c>
      <c r="J26" s="107">
        <f>ABS(H26/I26)</f>
        <v>520.1560468140442</v>
      </c>
      <c r="K26" s="72">
        <v>19.759575999999999</v>
      </c>
      <c r="L26" s="26">
        <f>(K26-I26)/H26*100</f>
        <v>98.605629999999991</v>
      </c>
      <c r="M26" s="3" t="s">
        <v>21</v>
      </c>
      <c r="N26" s="31" t="s">
        <v>120</v>
      </c>
    </row>
    <row r="27" spans="1:14" ht="12.75" customHeight="1" x14ac:dyDescent="0.25">
      <c r="A27" s="19">
        <v>40503</v>
      </c>
      <c r="B27" s="3" t="s">
        <v>99</v>
      </c>
      <c r="C27" s="122" t="s">
        <v>373</v>
      </c>
      <c r="D27" s="3" t="s">
        <v>117</v>
      </c>
      <c r="E27" s="3" t="s">
        <v>6</v>
      </c>
      <c r="F27" s="29">
        <v>750</v>
      </c>
      <c r="G27" s="18">
        <v>5</v>
      </c>
      <c r="H27" s="26">
        <f>F27/G27</f>
        <v>150</v>
      </c>
      <c r="I27" s="14">
        <v>4.6479290000000004</v>
      </c>
      <c r="J27" s="107">
        <f>ABS(H27/I27)</f>
        <v>32.272437896534129</v>
      </c>
      <c r="K27" s="36">
        <v>158.34780799999999</v>
      </c>
      <c r="L27" s="26">
        <f>(K27-I27)/H27*100</f>
        <v>102.46658599999998</v>
      </c>
      <c r="M27" s="3" t="s">
        <v>21</v>
      </c>
      <c r="N27" s="31" t="s">
        <v>120</v>
      </c>
    </row>
    <row r="28" spans="1:14" ht="12.75" customHeight="1" x14ac:dyDescent="0.25">
      <c r="A28" s="19">
        <v>40503</v>
      </c>
      <c r="B28" s="3" t="s">
        <v>98</v>
      </c>
      <c r="C28" s="122" t="s">
        <v>373</v>
      </c>
      <c r="D28" s="3" t="s">
        <v>117</v>
      </c>
      <c r="E28" s="3" t="s">
        <v>6</v>
      </c>
      <c r="F28" s="29">
        <v>30</v>
      </c>
      <c r="G28" s="18">
        <v>5</v>
      </c>
      <c r="H28" s="27">
        <f>F28/G28</f>
        <v>6</v>
      </c>
      <c r="I28" s="35">
        <v>1.0809999999999999E-3</v>
      </c>
      <c r="J28" s="107">
        <f>ABS(H28/I28)</f>
        <v>5550.4162812210916</v>
      </c>
      <c r="K28" s="71">
        <v>5.8789800000000003</v>
      </c>
      <c r="L28" s="26">
        <f>(K28-I28)/H28*100</f>
        <v>97.964983333333336</v>
      </c>
      <c r="M28" s="3" t="s">
        <v>21</v>
      </c>
      <c r="N28" s="31" t="s">
        <v>120</v>
      </c>
    </row>
    <row r="29" spans="1:14" ht="12.75" customHeight="1" x14ac:dyDescent="0.25">
      <c r="A29" s="19">
        <v>40503</v>
      </c>
      <c r="B29" s="3" t="s">
        <v>121</v>
      </c>
      <c r="C29" s="122" t="s">
        <v>373</v>
      </c>
      <c r="D29" s="3" t="s">
        <v>117</v>
      </c>
      <c r="E29" s="3" t="s">
        <v>6</v>
      </c>
      <c r="F29" s="29">
        <v>100</v>
      </c>
      <c r="G29" s="18">
        <v>5</v>
      </c>
      <c r="H29" s="27">
        <f>F29/G29</f>
        <v>20</v>
      </c>
      <c r="I29" s="35">
        <v>1.6770000000000001E-3</v>
      </c>
      <c r="J29" s="107">
        <v>11900</v>
      </c>
      <c r="K29" s="72">
        <v>19.229631000000001</v>
      </c>
      <c r="L29" s="26">
        <f>(K29-I29)/H29*100</f>
        <v>96.139769999999999</v>
      </c>
      <c r="M29" s="3" t="s">
        <v>21</v>
      </c>
      <c r="N29" s="31" t="s">
        <v>120</v>
      </c>
    </row>
    <row r="30" spans="1:14" ht="12.75" customHeight="1" x14ac:dyDescent="0.25">
      <c r="A30" s="19"/>
      <c r="B30" s="3"/>
      <c r="C30" s="86"/>
      <c r="D30" s="3"/>
      <c r="E30" s="3"/>
      <c r="F30" s="29"/>
      <c r="G30" s="18"/>
      <c r="H30" s="27"/>
      <c r="I30" s="106"/>
      <c r="J30" s="107"/>
      <c r="K30" s="72"/>
      <c r="L30" s="26"/>
      <c r="M30" s="3"/>
      <c r="N30" s="31"/>
    </row>
    <row r="31" spans="1:14" ht="12.75" customHeight="1" x14ac:dyDescent="0.25">
      <c r="A31" s="19">
        <v>40503</v>
      </c>
      <c r="B31" s="95" t="s">
        <v>128</v>
      </c>
      <c r="C31" s="122" t="s">
        <v>374</v>
      </c>
      <c r="D31" s="3" t="s">
        <v>117</v>
      </c>
      <c r="E31" s="3" t="s">
        <v>6</v>
      </c>
      <c r="F31" s="29">
        <v>100</v>
      </c>
      <c r="G31" s="18">
        <v>5</v>
      </c>
      <c r="H31" s="27">
        <f>F31/G31</f>
        <v>20</v>
      </c>
      <c r="I31" s="35">
        <v>2.4118000000000001E-2</v>
      </c>
      <c r="J31" s="107">
        <f>ABS(H31/I31)</f>
        <v>829.25615722696739</v>
      </c>
      <c r="K31" s="72">
        <v>19.389102999999999</v>
      </c>
      <c r="L31" s="26">
        <f>(K31-I31)/H31*100</f>
        <v>96.824924999999979</v>
      </c>
      <c r="M31" s="3" t="s">
        <v>21</v>
      </c>
      <c r="N31" s="31" t="s">
        <v>120</v>
      </c>
    </row>
    <row r="32" spans="1:14" ht="12.75" customHeight="1" x14ac:dyDescent="0.25">
      <c r="A32" s="19">
        <v>40503</v>
      </c>
      <c r="B32" s="3" t="s">
        <v>99</v>
      </c>
      <c r="C32" s="122" t="s">
        <v>374</v>
      </c>
      <c r="D32" s="3" t="s">
        <v>117</v>
      </c>
      <c r="E32" s="3" t="s">
        <v>6</v>
      </c>
      <c r="F32" s="29">
        <v>750</v>
      </c>
      <c r="G32" s="18">
        <v>5</v>
      </c>
      <c r="H32" s="26">
        <f>F32/G32</f>
        <v>150</v>
      </c>
      <c r="I32" s="35">
        <v>7.3408000000000001E-2</v>
      </c>
      <c r="J32" s="107">
        <v>2040</v>
      </c>
      <c r="K32" s="36">
        <v>150.013948</v>
      </c>
      <c r="L32" s="26">
        <f>(K32-I32)/H32*100</f>
        <v>99.960360000000009</v>
      </c>
      <c r="M32" s="3" t="s">
        <v>21</v>
      </c>
      <c r="N32" s="31" t="s">
        <v>120</v>
      </c>
    </row>
    <row r="33" spans="1:14" ht="12.75" customHeight="1" x14ac:dyDescent="0.25">
      <c r="A33" s="19">
        <v>40503</v>
      </c>
      <c r="B33" s="3" t="s">
        <v>98</v>
      </c>
      <c r="C33" s="122" t="s">
        <v>374</v>
      </c>
      <c r="D33" s="3" t="s">
        <v>117</v>
      </c>
      <c r="E33" s="3" t="s">
        <v>6</v>
      </c>
      <c r="F33" s="29">
        <v>30</v>
      </c>
      <c r="G33" s="18">
        <v>5</v>
      </c>
      <c r="H33" s="27">
        <f>F33/G33</f>
        <v>6</v>
      </c>
      <c r="I33" s="35">
        <v>6.2677999999999998E-2</v>
      </c>
      <c r="J33" s="107">
        <f>ABS(H33/I33)</f>
        <v>95.72736845464118</v>
      </c>
      <c r="K33" s="71">
        <v>5.8671699999999998</v>
      </c>
      <c r="L33" s="26">
        <f>(K33-I33)/H33*100</f>
        <v>96.741533333333336</v>
      </c>
      <c r="M33" s="3" t="s">
        <v>21</v>
      </c>
      <c r="N33" s="31" t="s">
        <v>120</v>
      </c>
    </row>
    <row r="34" spans="1:14" ht="12.75" customHeight="1" x14ac:dyDescent="0.25">
      <c r="A34" s="19">
        <v>40503</v>
      </c>
      <c r="B34" s="3" t="s">
        <v>121</v>
      </c>
      <c r="C34" s="122" t="s">
        <v>374</v>
      </c>
      <c r="D34" s="3" t="s">
        <v>117</v>
      </c>
      <c r="E34" s="3" t="s">
        <v>6</v>
      </c>
      <c r="F34" s="29">
        <v>100</v>
      </c>
      <c r="G34" s="18">
        <v>5</v>
      </c>
      <c r="H34" s="27">
        <f>F34/G34</f>
        <v>20</v>
      </c>
      <c r="I34" s="101">
        <v>4.9100000000000001E-4</v>
      </c>
      <c r="J34" s="107">
        <v>40700</v>
      </c>
      <c r="K34" s="72">
        <v>19.043626</v>
      </c>
      <c r="L34" s="26">
        <f>(K34-I34)/H34*100</f>
        <v>95.215675000000005</v>
      </c>
      <c r="M34" s="3" t="s">
        <v>21</v>
      </c>
      <c r="N34" s="31" t="s">
        <v>120</v>
      </c>
    </row>
    <row r="35" spans="1:14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5">
      <c r="A37" s="13" t="s">
        <v>67</v>
      </c>
    </row>
    <row r="38" spans="1:14" ht="12.75" customHeight="1" x14ac:dyDescent="0.25">
      <c r="B38" s="37" t="s">
        <v>68</v>
      </c>
      <c r="C38" s="37"/>
    </row>
    <row r="39" spans="1:14" ht="12.75" customHeight="1" x14ac:dyDescent="0.25">
      <c r="A39" s="13" t="s">
        <v>88</v>
      </c>
    </row>
    <row r="40" spans="1:14" ht="12.75" customHeight="1" x14ac:dyDescent="0.25">
      <c r="A40" s="13" t="s">
        <v>91</v>
      </c>
    </row>
    <row r="41" spans="1:14" ht="12.75" customHeight="1" x14ac:dyDescent="0.25">
      <c r="A41" s="13" t="s">
        <v>111</v>
      </c>
    </row>
    <row r="42" spans="1:14" ht="15.75" customHeight="1" x14ac:dyDescent="0.25">
      <c r="A42" s="13" t="s">
        <v>112</v>
      </c>
    </row>
    <row r="43" spans="1:14" ht="15.75" customHeight="1" x14ac:dyDescent="0.25">
      <c r="A43" s="13" t="s">
        <v>497</v>
      </c>
    </row>
    <row r="44" spans="1:14" ht="16.5" customHeight="1" x14ac:dyDescent="0.25"/>
    <row r="45" spans="1:14" ht="17.25" customHeight="1" x14ac:dyDescent="0.25"/>
    <row r="46" spans="1:14" ht="17.25" customHeight="1" x14ac:dyDescent="0.25"/>
  </sheetData>
  <phoneticPr fontId="33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572</v>
      </c>
      <c r="P1" s="5"/>
      <c r="Q1" s="5"/>
      <c r="R1" s="5"/>
    </row>
    <row r="2" spans="1:18" ht="15.5" x14ac:dyDescent="0.35">
      <c r="A2" s="2"/>
      <c r="P2" s="5"/>
      <c r="Q2" s="5"/>
      <c r="R2" s="5"/>
    </row>
    <row r="3" spans="1:18" ht="14.5" x14ac:dyDescent="0.25">
      <c r="D3" s="3" t="s">
        <v>0</v>
      </c>
      <c r="E3" s="3" t="s">
        <v>47</v>
      </c>
      <c r="F3" t="s">
        <v>64</v>
      </c>
      <c r="G3" s="3" t="s">
        <v>13</v>
      </c>
      <c r="H3" s="3" t="s">
        <v>65</v>
      </c>
      <c r="I3" s="3" t="s">
        <v>495</v>
      </c>
      <c r="J3" s="3" t="s">
        <v>114</v>
      </c>
      <c r="K3" s="3" t="s">
        <v>494</v>
      </c>
      <c r="L3" s="3" t="s">
        <v>3</v>
      </c>
      <c r="N3" s="3" t="s">
        <v>0</v>
      </c>
      <c r="P3" s="5"/>
      <c r="Q3" s="5"/>
      <c r="R3" s="5"/>
    </row>
    <row r="4" spans="1:18" ht="14.5" x14ac:dyDescent="0.25">
      <c r="A4" s="16" t="s">
        <v>18</v>
      </c>
      <c r="B4" s="16" t="s">
        <v>9</v>
      </c>
      <c r="C4" s="16" t="s">
        <v>66</v>
      </c>
      <c r="D4" s="16" t="s">
        <v>10</v>
      </c>
      <c r="E4" s="16" t="s">
        <v>11</v>
      </c>
      <c r="F4" s="16" t="s">
        <v>89</v>
      </c>
      <c r="G4" s="16" t="s">
        <v>87</v>
      </c>
      <c r="H4" s="16" t="s">
        <v>12</v>
      </c>
      <c r="I4" s="16" t="s">
        <v>12</v>
      </c>
      <c r="J4" s="16" t="s">
        <v>115</v>
      </c>
      <c r="K4" s="16" t="s">
        <v>12</v>
      </c>
      <c r="L4" s="16" t="s">
        <v>113</v>
      </c>
      <c r="M4" s="16" t="s">
        <v>16</v>
      </c>
      <c r="N4" s="16" t="s">
        <v>53</v>
      </c>
      <c r="P4" s="5"/>
      <c r="Q4" s="5"/>
      <c r="R4" s="5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5"/>
      <c r="Q5" s="5"/>
      <c r="R5" s="5"/>
    </row>
    <row r="6" spans="1:18" ht="12.75" customHeight="1" x14ac:dyDescent="0.25">
      <c r="A6" s="19">
        <v>40503</v>
      </c>
      <c r="B6" s="3" t="s">
        <v>128</v>
      </c>
      <c r="C6" s="122" t="s">
        <v>375</v>
      </c>
      <c r="D6" s="3" t="s">
        <v>117</v>
      </c>
      <c r="E6" s="3" t="s">
        <v>6</v>
      </c>
      <c r="F6" s="29">
        <v>100</v>
      </c>
      <c r="G6" s="18">
        <v>5</v>
      </c>
      <c r="H6" s="27">
        <f>F6/G6</f>
        <v>20</v>
      </c>
      <c r="I6" s="35">
        <v>2.7841999999999999E-2</v>
      </c>
      <c r="J6" s="107">
        <f>ABS(H6/I6)</f>
        <v>718.33919977013147</v>
      </c>
      <c r="K6" s="72">
        <v>19.022179000000001</v>
      </c>
      <c r="L6" s="26">
        <f>(K6-I6)/H6*100</f>
        <v>94.971685000000008</v>
      </c>
      <c r="M6" s="3" t="s">
        <v>21</v>
      </c>
      <c r="N6" s="31" t="s">
        <v>120</v>
      </c>
    </row>
    <row r="7" spans="1:18" ht="12.75" customHeight="1" x14ac:dyDescent="0.25">
      <c r="A7" s="19">
        <v>40503</v>
      </c>
      <c r="B7" s="95" t="s">
        <v>99</v>
      </c>
      <c r="C7" s="122" t="s">
        <v>375</v>
      </c>
      <c r="D7" s="3" t="s">
        <v>117</v>
      </c>
      <c r="E7" s="3" t="s">
        <v>6</v>
      </c>
      <c r="F7" s="29">
        <v>750</v>
      </c>
      <c r="G7" s="18">
        <v>5</v>
      </c>
      <c r="H7" s="27">
        <f>F7/G7</f>
        <v>150</v>
      </c>
      <c r="I7" s="14">
        <v>0.21591199999999999</v>
      </c>
      <c r="J7" s="107">
        <f>ABS(H7/I7)</f>
        <v>694.72748156656417</v>
      </c>
      <c r="K7" s="72">
        <v>148.64705499999999</v>
      </c>
      <c r="L7" s="26">
        <f>(K7-I7)/H7*100</f>
        <v>98.954095333333328</v>
      </c>
      <c r="M7" s="3" t="s">
        <v>21</v>
      </c>
      <c r="N7" s="31" t="s">
        <v>120</v>
      </c>
    </row>
    <row r="8" spans="1:18" ht="12.75" customHeight="1" x14ac:dyDescent="0.25">
      <c r="A8" s="19">
        <v>40503</v>
      </c>
      <c r="B8" s="95" t="s">
        <v>98</v>
      </c>
      <c r="C8" s="122" t="s">
        <v>375</v>
      </c>
      <c r="D8" s="3" t="s">
        <v>117</v>
      </c>
      <c r="E8" s="3" t="s">
        <v>6</v>
      </c>
      <c r="F8" s="29">
        <v>30</v>
      </c>
      <c r="G8" s="18">
        <v>5</v>
      </c>
      <c r="H8" s="27">
        <f>F8/G8</f>
        <v>6</v>
      </c>
      <c r="I8" s="101">
        <v>3.0699999999999998E-4</v>
      </c>
      <c r="J8" s="107">
        <v>19500</v>
      </c>
      <c r="K8" s="71">
        <v>5.7883230000000001</v>
      </c>
      <c r="L8" s="26">
        <f>(K8-I8)/H8*100</f>
        <v>96.46693333333333</v>
      </c>
      <c r="M8" s="3" t="s">
        <v>21</v>
      </c>
      <c r="N8" s="31" t="s">
        <v>120</v>
      </c>
    </row>
    <row r="9" spans="1:18" ht="12.75" customHeight="1" x14ac:dyDescent="0.25">
      <c r="A9" s="19">
        <v>40503</v>
      </c>
      <c r="B9" s="95" t="s">
        <v>121</v>
      </c>
      <c r="C9" s="122" t="s">
        <v>375</v>
      </c>
      <c r="D9" s="3" t="s">
        <v>117</v>
      </c>
      <c r="E9" s="3" t="s">
        <v>6</v>
      </c>
      <c r="F9" s="29">
        <v>100</v>
      </c>
      <c r="G9" s="18">
        <v>5</v>
      </c>
      <c r="H9" s="27">
        <f>F9/G9</f>
        <v>20</v>
      </c>
      <c r="I9" s="14">
        <v>0.226909</v>
      </c>
      <c r="J9" s="107">
        <f>ABS(H9/I9)</f>
        <v>88.141060953950699</v>
      </c>
      <c r="K9" s="72">
        <v>19.160212999999999</v>
      </c>
      <c r="L9" s="26">
        <f>(K9-I9)/H9*100</f>
        <v>94.666519999999991</v>
      </c>
      <c r="M9" s="3" t="s">
        <v>21</v>
      </c>
      <c r="N9" s="31" t="s">
        <v>120</v>
      </c>
    </row>
    <row r="10" spans="1:18" ht="12.75" customHeight="1" x14ac:dyDescent="0.25">
      <c r="A10" s="19"/>
      <c r="B10" s="3"/>
      <c r="C10" s="86"/>
      <c r="D10" s="3"/>
      <c r="E10" s="3"/>
      <c r="F10" s="29"/>
      <c r="G10" s="18"/>
      <c r="H10" s="27"/>
      <c r="I10" s="35"/>
      <c r="J10" s="107"/>
      <c r="K10" s="72"/>
      <c r="L10" s="26"/>
      <c r="M10" s="3"/>
      <c r="N10" s="31"/>
    </row>
    <row r="11" spans="1:18" ht="12.75" customHeight="1" x14ac:dyDescent="0.25">
      <c r="A11" s="19">
        <v>40513</v>
      </c>
      <c r="B11" s="95" t="s">
        <v>128</v>
      </c>
      <c r="C11" s="122" t="s">
        <v>391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14">
        <v>0.60284400000000005</v>
      </c>
      <c r="J11" s="107">
        <f>ABS(H11/I11)</f>
        <v>33.176078720199584</v>
      </c>
      <c r="K11" s="72">
        <v>21.312553999999999</v>
      </c>
      <c r="L11" s="26">
        <f>(K11-I11)/H11*100</f>
        <v>103.54854999999998</v>
      </c>
      <c r="M11" s="3" t="s">
        <v>21</v>
      </c>
      <c r="N11" s="31" t="s">
        <v>120</v>
      </c>
    </row>
    <row r="12" spans="1:18" ht="12.75" customHeight="1" x14ac:dyDescent="0.25">
      <c r="A12" s="19">
        <v>40513</v>
      </c>
      <c r="B12" s="3" t="s">
        <v>99</v>
      </c>
      <c r="C12" s="122" t="s">
        <v>391</v>
      </c>
      <c r="D12" s="3" t="s">
        <v>117</v>
      </c>
      <c r="E12" s="3" t="s">
        <v>6</v>
      </c>
      <c r="F12" s="29">
        <v>750</v>
      </c>
      <c r="G12" s="18">
        <v>5</v>
      </c>
      <c r="H12" s="26">
        <f>F12/G12</f>
        <v>150</v>
      </c>
      <c r="I12" s="14">
        <v>0.1988</v>
      </c>
      <c r="J12" s="107">
        <f>ABS(H12/I12)</f>
        <v>754.52716297786719</v>
      </c>
      <c r="K12" s="36">
        <v>162.619136</v>
      </c>
      <c r="L12" s="26">
        <f>(K12-I12)/H12*100</f>
        <v>108.28022399999999</v>
      </c>
      <c r="M12" s="3" t="s">
        <v>21</v>
      </c>
      <c r="N12" s="31" t="s">
        <v>120</v>
      </c>
    </row>
    <row r="13" spans="1:18" ht="12.75" customHeight="1" x14ac:dyDescent="0.25">
      <c r="A13" s="19">
        <v>40513</v>
      </c>
      <c r="B13" s="3" t="s">
        <v>98</v>
      </c>
      <c r="C13" s="122" t="s">
        <v>391</v>
      </c>
      <c r="D13" s="3" t="s">
        <v>117</v>
      </c>
      <c r="E13" s="3" t="s">
        <v>6</v>
      </c>
      <c r="F13" s="29">
        <v>30</v>
      </c>
      <c r="G13" s="18">
        <v>5</v>
      </c>
      <c r="H13" s="27">
        <f>F13/G13</f>
        <v>6</v>
      </c>
      <c r="I13" s="101">
        <v>7.4100000000000001E-4</v>
      </c>
      <c r="J13" s="107">
        <v>8100</v>
      </c>
      <c r="K13" s="71">
        <v>6.4786279999999996</v>
      </c>
      <c r="L13" s="26">
        <f>(K13-I13)/H13*100</f>
        <v>107.96478333333333</v>
      </c>
      <c r="M13" s="3" t="s">
        <v>21</v>
      </c>
      <c r="N13" s="31" t="s">
        <v>120</v>
      </c>
    </row>
    <row r="14" spans="1:18" ht="12.75" customHeight="1" x14ac:dyDescent="0.25">
      <c r="A14" s="19">
        <v>40513</v>
      </c>
      <c r="B14" s="3" t="s">
        <v>121</v>
      </c>
      <c r="C14" s="122" t="s">
        <v>391</v>
      </c>
      <c r="D14" s="3" t="s">
        <v>117</v>
      </c>
      <c r="E14" s="3" t="s">
        <v>6</v>
      </c>
      <c r="F14" s="29">
        <v>100</v>
      </c>
      <c r="G14" s="18">
        <v>5</v>
      </c>
      <c r="H14" s="27">
        <f>F14/G14</f>
        <v>20</v>
      </c>
      <c r="I14" s="35">
        <v>1.0510000000000001E-3</v>
      </c>
      <c r="J14" s="107">
        <v>19000</v>
      </c>
      <c r="K14" s="72">
        <v>21.263216</v>
      </c>
      <c r="L14" s="26">
        <f>(K14-I14)/H14*100</f>
        <v>106.31082499999999</v>
      </c>
      <c r="M14" s="3" t="s">
        <v>21</v>
      </c>
      <c r="N14" s="31" t="s">
        <v>120</v>
      </c>
    </row>
    <row r="15" spans="1:18" ht="12.75" customHeight="1" x14ac:dyDescent="0.25">
      <c r="A15" s="19"/>
      <c r="B15" s="3"/>
      <c r="C15" s="96"/>
      <c r="D15" s="3"/>
      <c r="E15" s="3"/>
      <c r="F15" s="29"/>
      <c r="G15" s="18"/>
      <c r="H15" s="27"/>
      <c r="I15" s="106"/>
      <c r="J15" s="107"/>
      <c r="K15" s="72"/>
      <c r="L15" s="26"/>
      <c r="M15" s="3"/>
      <c r="N15" s="31"/>
    </row>
    <row r="16" spans="1:18" ht="12.75" customHeight="1" x14ac:dyDescent="0.25">
      <c r="A16" s="19">
        <v>40513</v>
      </c>
      <c r="B16" s="3" t="s">
        <v>128</v>
      </c>
      <c r="C16" s="122" t="s">
        <v>391</v>
      </c>
      <c r="D16" s="3" t="s">
        <v>117</v>
      </c>
      <c r="E16" s="3" t="s">
        <v>6</v>
      </c>
      <c r="F16" s="29">
        <v>100</v>
      </c>
      <c r="G16" s="18">
        <v>5</v>
      </c>
      <c r="H16" s="27">
        <f>F16/G16</f>
        <v>20</v>
      </c>
      <c r="I16" s="35">
        <v>2.9108999999999999E-2</v>
      </c>
      <c r="J16" s="107">
        <f>ABS(H16/I16)</f>
        <v>687.07272664811569</v>
      </c>
      <c r="K16" s="72">
        <v>18.575657</v>
      </c>
      <c r="L16" s="26">
        <f>(K16-I16)/H16*100</f>
        <v>92.732740000000007</v>
      </c>
      <c r="M16" s="3" t="s">
        <v>21</v>
      </c>
      <c r="N16" s="31" t="s">
        <v>120</v>
      </c>
    </row>
    <row r="17" spans="1:14" ht="12.75" customHeight="1" x14ac:dyDescent="0.25">
      <c r="A17" s="19">
        <v>40513</v>
      </c>
      <c r="B17" s="95" t="s">
        <v>99</v>
      </c>
      <c r="C17" s="122" t="s">
        <v>391</v>
      </c>
      <c r="D17" s="3" t="s">
        <v>117</v>
      </c>
      <c r="E17" s="3" t="s">
        <v>6</v>
      </c>
      <c r="F17" s="29">
        <v>750</v>
      </c>
      <c r="G17" s="18">
        <v>5</v>
      </c>
      <c r="H17" s="27">
        <f>F17/G17</f>
        <v>150</v>
      </c>
      <c r="I17" s="14">
        <v>4.162992</v>
      </c>
      <c r="J17" s="107">
        <f>ABS(H17/I17)</f>
        <v>36.031777144899628</v>
      </c>
      <c r="K17" s="36">
        <v>151.11345499999999</v>
      </c>
      <c r="L17" s="26">
        <f>(K17-I17)/H17*100</f>
        <v>97.966975333333323</v>
      </c>
      <c r="M17" s="3" t="s">
        <v>21</v>
      </c>
      <c r="N17" s="31" t="s">
        <v>120</v>
      </c>
    </row>
    <row r="18" spans="1:14" ht="12.75" customHeight="1" x14ac:dyDescent="0.25">
      <c r="A18" s="19">
        <v>40513</v>
      </c>
      <c r="B18" s="95" t="s">
        <v>98</v>
      </c>
      <c r="C18" s="122" t="s">
        <v>391</v>
      </c>
      <c r="D18" s="3" t="s">
        <v>117</v>
      </c>
      <c r="E18" s="3" t="s">
        <v>6</v>
      </c>
      <c r="F18" s="29">
        <v>30</v>
      </c>
      <c r="G18" s="18">
        <v>5</v>
      </c>
      <c r="H18" s="27">
        <f>F18/G18</f>
        <v>6</v>
      </c>
      <c r="I18" s="101">
        <v>4.4000000000000002E-4</v>
      </c>
      <c r="J18" s="107">
        <v>13600</v>
      </c>
      <c r="K18" s="71">
        <v>5.8659590000000001</v>
      </c>
      <c r="L18" s="26">
        <f>(K18-I18)/H18*100</f>
        <v>97.758650000000003</v>
      </c>
      <c r="M18" s="3" t="s">
        <v>21</v>
      </c>
      <c r="N18" s="31" t="s">
        <v>120</v>
      </c>
    </row>
    <row r="19" spans="1:14" ht="12.75" customHeight="1" x14ac:dyDescent="0.25">
      <c r="A19" s="19">
        <v>40513</v>
      </c>
      <c r="B19" s="95" t="s">
        <v>121</v>
      </c>
      <c r="C19" s="122" t="s">
        <v>391</v>
      </c>
      <c r="D19" s="3" t="s">
        <v>117</v>
      </c>
      <c r="E19" s="3" t="s">
        <v>6</v>
      </c>
      <c r="F19" s="29">
        <v>100</v>
      </c>
      <c r="G19" s="18">
        <v>5</v>
      </c>
      <c r="H19" s="27">
        <f>F19/G19</f>
        <v>20</v>
      </c>
      <c r="I19" s="35">
        <v>-2.2209999999999999E-3</v>
      </c>
      <c r="J19" s="107">
        <f>ABS(H19/I19)</f>
        <v>9004.9527239981999</v>
      </c>
      <c r="K19" s="72">
        <v>19.376431</v>
      </c>
      <c r="L19" s="26">
        <f>(K19-I19)/H19*100</f>
        <v>96.893259999999998</v>
      </c>
      <c r="M19" s="3" t="s">
        <v>21</v>
      </c>
      <c r="N19" s="31" t="s">
        <v>120</v>
      </c>
    </row>
    <row r="20" spans="1:14" ht="12.75" customHeight="1" x14ac:dyDescent="0.25">
      <c r="A20" s="19"/>
      <c r="B20" s="3"/>
      <c r="C20" s="86"/>
      <c r="D20" s="3"/>
      <c r="E20" s="3"/>
      <c r="F20" s="29"/>
      <c r="G20" s="18"/>
      <c r="H20" s="27"/>
      <c r="I20" s="35"/>
      <c r="J20" s="107"/>
      <c r="K20" s="72"/>
      <c r="L20" s="26"/>
      <c r="M20" s="3"/>
      <c r="N20" s="31"/>
    </row>
    <row r="21" spans="1:14" ht="12.75" customHeight="1" x14ac:dyDescent="0.25">
      <c r="A21" s="19">
        <v>40513</v>
      </c>
      <c r="B21" s="95" t="s">
        <v>128</v>
      </c>
      <c r="C21" s="122" t="s">
        <v>391</v>
      </c>
      <c r="D21" s="3" t="s">
        <v>117</v>
      </c>
      <c r="E21" s="3" t="s">
        <v>6</v>
      </c>
      <c r="F21" s="29">
        <v>100</v>
      </c>
      <c r="G21" s="18">
        <v>5</v>
      </c>
      <c r="H21" s="27">
        <f>F21/G21</f>
        <v>20</v>
      </c>
      <c r="I21" s="35">
        <v>4.2175999999999998E-2</v>
      </c>
      <c r="J21" s="107">
        <f>ABS(H21/I21)</f>
        <v>474.20333839150231</v>
      </c>
      <c r="K21" s="72">
        <v>19.075948</v>
      </c>
      <c r="L21" s="26">
        <f>(K21-I21)/H21*100</f>
        <v>95.168859999999995</v>
      </c>
      <c r="M21" s="3" t="s">
        <v>21</v>
      </c>
      <c r="N21" s="31" t="s">
        <v>120</v>
      </c>
    </row>
    <row r="22" spans="1:14" ht="12.75" customHeight="1" x14ac:dyDescent="0.25">
      <c r="A22" s="19">
        <v>40513</v>
      </c>
      <c r="B22" s="3" t="s">
        <v>99</v>
      </c>
      <c r="C22" s="122" t="s">
        <v>391</v>
      </c>
      <c r="D22" s="3" t="s">
        <v>117</v>
      </c>
      <c r="E22" s="3" t="s">
        <v>6</v>
      </c>
      <c r="F22" s="29">
        <v>750</v>
      </c>
      <c r="G22" s="18">
        <v>5</v>
      </c>
      <c r="H22" s="26">
        <f>F22/G22</f>
        <v>150</v>
      </c>
      <c r="I22" s="14">
        <v>0.19001799999999999</v>
      </c>
      <c r="J22" s="107">
        <f>ABS(H22/I22)</f>
        <v>789.39889905166888</v>
      </c>
      <c r="K22" s="36">
        <v>150.266357</v>
      </c>
      <c r="L22" s="26">
        <f>(K22-I22)/H22*100</f>
        <v>100.05089266666667</v>
      </c>
      <c r="M22" s="3" t="s">
        <v>21</v>
      </c>
      <c r="N22" s="31" t="s">
        <v>120</v>
      </c>
    </row>
    <row r="23" spans="1:14" ht="12.75" customHeight="1" x14ac:dyDescent="0.25">
      <c r="A23" s="19">
        <v>40513</v>
      </c>
      <c r="B23" s="3" t="s">
        <v>98</v>
      </c>
      <c r="C23" s="122" t="s">
        <v>391</v>
      </c>
      <c r="D23" s="3" t="s">
        <v>117</v>
      </c>
      <c r="E23" s="3" t="s">
        <v>6</v>
      </c>
      <c r="F23" s="29">
        <v>30</v>
      </c>
      <c r="G23" s="18">
        <v>5</v>
      </c>
      <c r="H23" s="27">
        <f>F23/G23</f>
        <v>6</v>
      </c>
      <c r="I23" s="35">
        <v>5.2810999999999997E-2</v>
      </c>
      <c r="J23" s="107">
        <f>ABS(H23/I23)</f>
        <v>113.61269432504592</v>
      </c>
      <c r="K23" s="71">
        <v>5.8871739999999999</v>
      </c>
      <c r="L23" s="26">
        <f>(K23-I23)/H23*100</f>
        <v>97.239383333333336</v>
      </c>
      <c r="M23" s="3" t="s">
        <v>21</v>
      </c>
      <c r="N23" s="31" t="s">
        <v>120</v>
      </c>
    </row>
    <row r="24" spans="1:14" ht="12.75" customHeight="1" x14ac:dyDescent="0.25">
      <c r="A24" s="19">
        <v>40513</v>
      </c>
      <c r="B24" s="3" t="s">
        <v>121</v>
      </c>
      <c r="C24" s="122" t="s">
        <v>391</v>
      </c>
      <c r="D24" s="3" t="s">
        <v>117</v>
      </c>
      <c r="E24" s="3" t="s">
        <v>6</v>
      </c>
      <c r="F24" s="29">
        <v>100</v>
      </c>
      <c r="G24" s="18">
        <v>5</v>
      </c>
      <c r="H24" s="27">
        <f>F24/G24</f>
        <v>20</v>
      </c>
      <c r="I24" s="35">
        <v>1.3179999999999999E-3</v>
      </c>
      <c r="J24" s="107">
        <v>15200</v>
      </c>
      <c r="K24" s="72">
        <v>19.213259999999998</v>
      </c>
      <c r="L24" s="26">
        <f>(K24-I24)/H24*100</f>
        <v>96.059709999999981</v>
      </c>
      <c r="M24" s="3" t="s">
        <v>21</v>
      </c>
      <c r="N24" s="31" t="s">
        <v>120</v>
      </c>
    </row>
    <row r="25" spans="1:14" ht="12.75" customHeight="1" x14ac:dyDescent="0.25">
      <c r="A25" s="19"/>
      <c r="B25" s="3"/>
      <c r="C25" s="96"/>
      <c r="D25" s="3"/>
      <c r="E25" s="3"/>
      <c r="F25" s="29"/>
      <c r="G25" s="18"/>
      <c r="H25" s="27"/>
      <c r="I25" s="106"/>
      <c r="J25" s="107"/>
      <c r="K25" s="72"/>
      <c r="L25" s="26"/>
      <c r="M25" s="3"/>
      <c r="N25" s="31"/>
    </row>
    <row r="26" spans="1:14" ht="12.75" customHeight="1" x14ac:dyDescent="0.25">
      <c r="A26" s="19">
        <v>40513</v>
      </c>
      <c r="B26" s="95" t="s">
        <v>128</v>
      </c>
      <c r="C26" s="122" t="s">
        <v>391</v>
      </c>
      <c r="D26" s="3" t="s">
        <v>117</v>
      </c>
      <c r="E26" s="3" t="s">
        <v>6</v>
      </c>
      <c r="F26" s="29">
        <v>100</v>
      </c>
      <c r="G26" s="18">
        <v>5</v>
      </c>
      <c r="H26" s="27">
        <f>F26/G26</f>
        <v>20</v>
      </c>
      <c r="I26" s="35">
        <v>3.0072000000000002E-2</v>
      </c>
      <c r="J26" s="107">
        <f>ABS(H26/I26)</f>
        <v>665.07049747273209</v>
      </c>
      <c r="K26" s="72">
        <v>19.339345000000002</v>
      </c>
      <c r="L26" s="26">
        <f>(K26-I26)/H26*100</f>
        <v>96.546364999999994</v>
      </c>
      <c r="M26" s="3" t="s">
        <v>21</v>
      </c>
      <c r="N26" s="31" t="s">
        <v>120</v>
      </c>
    </row>
    <row r="27" spans="1:14" ht="12.75" customHeight="1" x14ac:dyDescent="0.25">
      <c r="A27" s="19">
        <v>40513</v>
      </c>
      <c r="B27" s="3" t="s">
        <v>99</v>
      </c>
      <c r="C27" s="122" t="s">
        <v>391</v>
      </c>
      <c r="D27" s="3" t="s">
        <v>117</v>
      </c>
      <c r="E27" s="3" t="s">
        <v>6</v>
      </c>
      <c r="F27" s="29">
        <v>750</v>
      </c>
      <c r="G27" s="18">
        <v>5</v>
      </c>
      <c r="H27" s="26">
        <f>F27/G27</f>
        <v>150</v>
      </c>
      <c r="I27" s="14">
        <v>0.11787599999999999</v>
      </c>
      <c r="J27" s="107">
        <v>1270</v>
      </c>
      <c r="K27" s="36">
        <v>150.57090099999999</v>
      </c>
      <c r="L27" s="26">
        <f>(K27-I27)/H27*100</f>
        <v>100.30201666666667</v>
      </c>
      <c r="M27" s="3" t="s">
        <v>21</v>
      </c>
      <c r="N27" s="31" t="s">
        <v>120</v>
      </c>
    </row>
    <row r="28" spans="1:14" ht="12.75" customHeight="1" x14ac:dyDescent="0.25">
      <c r="A28" s="19">
        <v>40513</v>
      </c>
      <c r="B28" s="3" t="s">
        <v>98</v>
      </c>
      <c r="C28" s="122" t="s">
        <v>391</v>
      </c>
      <c r="D28" s="3" t="s">
        <v>117</v>
      </c>
      <c r="E28" s="3" t="s">
        <v>6</v>
      </c>
      <c r="F28" s="29">
        <v>30</v>
      </c>
      <c r="G28" s="18">
        <v>5</v>
      </c>
      <c r="H28" s="27">
        <f>F28/G28</f>
        <v>6</v>
      </c>
      <c r="I28" s="35">
        <v>1.1609999999999999E-3</v>
      </c>
      <c r="J28" s="107">
        <v>5170</v>
      </c>
      <c r="K28" s="71">
        <v>5.868239</v>
      </c>
      <c r="L28" s="26">
        <f>(K28-I28)/H28*100</f>
        <v>97.784633333333332</v>
      </c>
      <c r="M28" s="3" t="s">
        <v>21</v>
      </c>
      <c r="N28" s="31" t="s">
        <v>120</v>
      </c>
    </row>
    <row r="29" spans="1:14" ht="12.75" customHeight="1" x14ac:dyDescent="0.25">
      <c r="A29" s="19">
        <v>40513</v>
      </c>
      <c r="B29" s="3" t="s">
        <v>121</v>
      </c>
      <c r="C29" s="122" t="s">
        <v>391</v>
      </c>
      <c r="D29" s="3" t="s">
        <v>117</v>
      </c>
      <c r="E29" s="3" t="s">
        <v>6</v>
      </c>
      <c r="F29" s="29">
        <v>100</v>
      </c>
      <c r="G29" s="18">
        <v>5</v>
      </c>
      <c r="H29" s="27">
        <f>F29/G29</f>
        <v>20</v>
      </c>
      <c r="I29" s="14">
        <v>0.44614799999999999</v>
      </c>
      <c r="J29" s="107">
        <f>ABS(H29/I29)</f>
        <v>44.828173610550763</v>
      </c>
      <c r="K29" s="72">
        <v>19.714411999999999</v>
      </c>
      <c r="L29" s="26">
        <f>(K29-I29)/H29*100</f>
        <v>96.341319999999996</v>
      </c>
      <c r="M29" s="3" t="s">
        <v>21</v>
      </c>
      <c r="N29" s="31" t="s">
        <v>120</v>
      </c>
    </row>
    <row r="30" spans="1:14" ht="12.75" customHeight="1" x14ac:dyDescent="0.25">
      <c r="A30" s="19"/>
      <c r="B30" s="3"/>
      <c r="C30" s="86"/>
      <c r="D30" s="3"/>
      <c r="E30" s="3"/>
      <c r="F30" s="29"/>
      <c r="G30" s="18"/>
      <c r="H30" s="27"/>
      <c r="I30" s="106"/>
      <c r="J30" s="107"/>
      <c r="K30" s="72"/>
      <c r="L30" s="26"/>
      <c r="M30" s="3"/>
      <c r="N30" s="31"/>
    </row>
    <row r="31" spans="1:14" ht="12.75" customHeight="1" x14ac:dyDescent="0.25">
      <c r="A31" s="82">
        <v>40523</v>
      </c>
      <c r="B31" s="95" t="s">
        <v>128</v>
      </c>
      <c r="C31" s="122" t="s">
        <v>397</v>
      </c>
      <c r="D31" s="3" t="s">
        <v>117</v>
      </c>
      <c r="E31" s="3" t="s">
        <v>6</v>
      </c>
      <c r="F31" s="29">
        <v>100</v>
      </c>
      <c r="G31" s="18">
        <v>5</v>
      </c>
      <c r="H31" s="27">
        <f>F31/G31</f>
        <v>20</v>
      </c>
      <c r="I31" s="14">
        <v>0.32656000000000002</v>
      </c>
      <c r="J31" s="107">
        <f>ABS(H31/I31)</f>
        <v>61.244487996080352</v>
      </c>
      <c r="K31" s="72">
        <v>19.399778000000001</v>
      </c>
      <c r="L31" s="26">
        <f>(K31-I31)/H31*100</f>
        <v>95.36609</v>
      </c>
      <c r="M31" s="3" t="s">
        <v>21</v>
      </c>
      <c r="N31" s="31" t="s">
        <v>120</v>
      </c>
    </row>
    <row r="32" spans="1:14" ht="12.75" customHeight="1" x14ac:dyDescent="0.25">
      <c r="A32" s="82">
        <v>40523</v>
      </c>
      <c r="B32" s="3" t="s">
        <v>99</v>
      </c>
      <c r="C32" s="122" t="s">
        <v>397</v>
      </c>
      <c r="D32" s="3" t="s">
        <v>117</v>
      </c>
      <c r="E32" s="3" t="s">
        <v>6</v>
      </c>
      <c r="F32" s="29">
        <v>750</v>
      </c>
      <c r="G32" s="18">
        <v>5</v>
      </c>
      <c r="H32" s="26">
        <f>F32/G32</f>
        <v>150</v>
      </c>
      <c r="I32" s="14">
        <v>0.172597</v>
      </c>
      <c r="J32" s="107">
        <f>ABS(H32/I32)</f>
        <v>869.07651929060182</v>
      </c>
      <c r="K32" s="36">
        <v>149.89205799999999</v>
      </c>
      <c r="L32" s="26">
        <f>(K32-I32)/H32*100</f>
        <v>99.812973999999997</v>
      </c>
      <c r="M32" s="3" t="s">
        <v>21</v>
      </c>
      <c r="N32" s="31" t="s">
        <v>120</v>
      </c>
    </row>
    <row r="33" spans="1:14" ht="12.75" customHeight="1" x14ac:dyDescent="0.25">
      <c r="A33" s="82">
        <v>40523</v>
      </c>
      <c r="B33" s="3" t="s">
        <v>98</v>
      </c>
      <c r="C33" s="122" t="s">
        <v>397</v>
      </c>
      <c r="D33" s="3" t="s">
        <v>117</v>
      </c>
      <c r="E33" s="3" t="s">
        <v>6</v>
      </c>
      <c r="F33" s="29">
        <v>30</v>
      </c>
      <c r="G33" s="18">
        <v>5</v>
      </c>
      <c r="H33" s="27">
        <f>F33/G33</f>
        <v>6</v>
      </c>
      <c r="I33" s="35">
        <v>9.7499999999999996E-4</v>
      </c>
      <c r="J33" s="107">
        <v>6150</v>
      </c>
      <c r="K33" s="71">
        <v>5.8858269999999999</v>
      </c>
      <c r="L33" s="26">
        <f>(K33-I33)/H33*100</f>
        <v>98.080866666666651</v>
      </c>
      <c r="M33" s="3" t="s">
        <v>21</v>
      </c>
      <c r="N33" s="31" t="s">
        <v>120</v>
      </c>
    </row>
    <row r="34" spans="1:14" ht="12.75" customHeight="1" x14ac:dyDescent="0.25">
      <c r="A34" s="82">
        <v>40523</v>
      </c>
      <c r="B34" s="3" t="s">
        <v>121</v>
      </c>
      <c r="C34" s="122" t="s">
        <v>397</v>
      </c>
      <c r="D34" s="3" t="s">
        <v>117</v>
      </c>
      <c r="E34" s="3" t="s">
        <v>6</v>
      </c>
      <c r="F34" s="29">
        <v>100</v>
      </c>
      <c r="G34" s="18">
        <v>5</v>
      </c>
      <c r="H34" s="27">
        <f>F34/G34</f>
        <v>20</v>
      </c>
      <c r="I34" s="35">
        <v>1.9949999999999998E-3</v>
      </c>
      <c r="J34" s="107">
        <v>10000</v>
      </c>
      <c r="K34" s="72">
        <v>18.911137</v>
      </c>
      <c r="L34" s="26">
        <f>(K34-I34)/H34*100</f>
        <v>94.54571</v>
      </c>
      <c r="M34" s="3" t="s">
        <v>21</v>
      </c>
      <c r="N34" s="31" t="s">
        <v>120</v>
      </c>
    </row>
    <row r="35" spans="1:14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5">
      <c r="A37" s="13" t="s">
        <v>67</v>
      </c>
    </row>
    <row r="38" spans="1:14" ht="12.75" customHeight="1" x14ac:dyDescent="0.25">
      <c r="B38" s="37" t="s">
        <v>68</v>
      </c>
      <c r="C38" s="37"/>
    </row>
    <row r="39" spans="1:14" ht="12.75" customHeight="1" x14ac:dyDescent="0.25">
      <c r="A39" s="13" t="s">
        <v>88</v>
      </c>
    </row>
    <row r="40" spans="1:14" ht="12.75" customHeight="1" x14ac:dyDescent="0.25">
      <c r="A40" s="13" t="s">
        <v>91</v>
      </c>
    </row>
    <row r="41" spans="1:14" ht="12.75" customHeight="1" x14ac:dyDescent="0.25">
      <c r="A41" s="13" t="s">
        <v>111</v>
      </c>
    </row>
    <row r="42" spans="1:14" ht="15.75" customHeight="1" x14ac:dyDescent="0.25">
      <c r="A42" s="13" t="s">
        <v>112</v>
      </c>
    </row>
    <row r="43" spans="1:14" ht="15.75" customHeight="1" x14ac:dyDescent="0.25">
      <c r="A43" s="13" t="s">
        <v>497</v>
      </c>
    </row>
    <row r="44" spans="1:14" ht="16.5" customHeight="1" x14ac:dyDescent="0.25"/>
    <row r="45" spans="1:14" ht="17.25" customHeight="1" x14ac:dyDescent="0.25"/>
    <row r="46" spans="1:14" ht="17.25" customHeight="1" x14ac:dyDescent="0.25"/>
  </sheetData>
  <phoneticPr fontId="35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572</v>
      </c>
      <c r="P1" s="5"/>
      <c r="Q1" s="5"/>
      <c r="R1" s="5"/>
    </row>
    <row r="2" spans="1:18" ht="15.5" x14ac:dyDescent="0.35">
      <c r="A2" s="2"/>
      <c r="P2" s="5"/>
      <c r="Q2" s="5"/>
      <c r="R2" s="5"/>
    </row>
    <row r="3" spans="1:18" ht="14.5" x14ac:dyDescent="0.25">
      <c r="D3" s="3" t="s">
        <v>0</v>
      </c>
      <c r="E3" s="3" t="s">
        <v>47</v>
      </c>
      <c r="F3" t="s">
        <v>64</v>
      </c>
      <c r="G3" s="3" t="s">
        <v>13</v>
      </c>
      <c r="H3" s="3" t="s">
        <v>65</v>
      </c>
      <c r="I3" s="3" t="s">
        <v>495</v>
      </c>
      <c r="J3" s="3" t="s">
        <v>114</v>
      </c>
      <c r="K3" s="3" t="s">
        <v>494</v>
      </c>
      <c r="L3" s="3" t="s">
        <v>3</v>
      </c>
      <c r="N3" s="3" t="s">
        <v>0</v>
      </c>
      <c r="P3" s="5"/>
      <c r="Q3" s="5"/>
      <c r="R3" s="5"/>
    </row>
    <row r="4" spans="1:18" ht="14.5" x14ac:dyDescent="0.25">
      <c r="A4" s="16" t="s">
        <v>18</v>
      </c>
      <c r="B4" s="16" t="s">
        <v>9</v>
      </c>
      <c r="C4" s="16" t="s">
        <v>66</v>
      </c>
      <c r="D4" s="16" t="s">
        <v>10</v>
      </c>
      <c r="E4" s="16" t="s">
        <v>11</v>
      </c>
      <c r="F4" s="16" t="s">
        <v>89</v>
      </c>
      <c r="G4" s="16" t="s">
        <v>87</v>
      </c>
      <c r="H4" s="16" t="s">
        <v>12</v>
      </c>
      <c r="I4" s="16" t="s">
        <v>12</v>
      </c>
      <c r="J4" s="16" t="s">
        <v>115</v>
      </c>
      <c r="K4" s="16" t="s">
        <v>12</v>
      </c>
      <c r="L4" s="16" t="s">
        <v>113</v>
      </c>
      <c r="M4" s="16" t="s">
        <v>16</v>
      </c>
      <c r="N4" s="16" t="s">
        <v>53</v>
      </c>
      <c r="P4" s="5"/>
      <c r="Q4" s="5"/>
      <c r="R4" s="5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5"/>
      <c r="Q5" s="5"/>
      <c r="R5" s="5"/>
    </row>
    <row r="6" spans="1:18" ht="12.75" customHeight="1" x14ac:dyDescent="0.25">
      <c r="A6" s="19">
        <v>40523</v>
      </c>
      <c r="B6" s="3" t="s">
        <v>128</v>
      </c>
      <c r="C6" s="122" t="s">
        <v>398</v>
      </c>
      <c r="D6" s="3" t="s">
        <v>117</v>
      </c>
      <c r="E6" s="3" t="s">
        <v>6</v>
      </c>
      <c r="F6" s="29">
        <v>100</v>
      </c>
      <c r="G6" s="18">
        <v>5</v>
      </c>
      <c r="H6" s="27">
        <f>F6/G6</f>
        <v>20</v>
      </c>
      <c r="I6" s="35">
        <v>3.1517999999999997E-2</v>
      </c>
      <c r="J6" s="107">
        <f>ABS(H6/I6)</f>
        <v>634.55803033187385</v>
      </c>
      <c r="K6" s="72">
        <v>19.237090999999999</v>
      </c>
      <c r="L6" s="26">
        <f>(K6-I6)/H6*100</f>
        <v>96.027865000000006</v>
      </c>
      <c r="M6" s="3" t="s">
        <v>21</v>
      </c>
      <c r="N6" s="31" t="s">
        <v>120</v>
      </c>
    </row>
    <row r="7" spans="1:18" ht="12.75" customHeight="1" x14ac:dyDescent="0.25">
      <c r="A7" s="19">
        <v>40523</v>
      </c>
      <c r="B7" s="95" t="s">
        <v>99</v>
      </c>
      <c r="C7" s="122" t="s">
        <v>398</v>
      </c>
      <c r="D7" s="3" t="s">
        <v>117</v>
      </c>
      <c r="E7" s="3" t="s">
        <v>6</v>
      </c>
      <c r="F7" s="29">
        <v>750</v>
      </c>
      <c r="G7" s="18">
        <v>5</v>
      </c>
      <c r="H7" s="27">
        <f>F7/G7</f>
        <v>150</v>
      </c>
      <c r="I7" s="14">
        <v>0.15345400000000001</v>
      </c>
      <c r="J7" s="107">
        <f>ABS(H7/I7)</f>
        <v>977.49162615506918</v>
      </c>
      <c r="K7" s="36">
        <v>150.58716200000001</v>
      </c>
      <c r="L7" s="26">
        <f>(K7-I7)/H7*100</f>
        <v>100.28913866666667</v>
      </c>
      <c r="M7" s="3" t="s">
        <v>21</v>
      </c>
      <c r="N7" s="31" t="s">
        <v>120</v>
      </c>
    </row>
    <row r="8" spans="1:18" ht="12.75" customHeight="1" x14ac:dyDescent="0.25">
      <c r="A8" s="19">
        <v>40523</v>
      </c>
      <c r="B8" s="95" t="s">
        <v>98</v>
      </c>
      <c r="C8" s="122" t="s">
        <v>398</v>
      </c>
      <c r="D8" s="3" t="s">
        <v>117</v>
      </c>
      <c r="E8" s="3" t="s">
        <v>6</v>
      </c>
      <c r="F8" s="29">
        <v>30</v>
      </c>
      <c r="G8" s="18">
        <v>5</v>
      </c>
      <c r="H8" s="27">
        <f>F8/G8</f>
        <v>6</v>
      </c>
      <c r="I8" s="35">
        <v>7.3499999999999998E-4</v>
      </c>
      <c r="J8" s="107">
        <f>ABS(H8/I8)</f>
        <v>8163.2653061224491</v>
      </c>
      <c r="K8" s="71">
        <v>5.8402029999999998</v>
      </c>
      <c r="L8" s="26">
        <f>(K8-I8)/H8*100</f>
        <v>97.324466666666666</v>
      </c>
      <c r="M8" s="3" t="s">
        <v>21</v>
      </c>
      <c r="N8" s="31" t="s">
        <v>120</v>
      </c>
    </row>
    <row r="9" spans="1:18" ht="12.75" customHeight="1" x14ac:dyDescent="0.25">
      <c r="A9" s="19">
        <v>40523</v>
      </c>
      <c r="B9" s="95" t="s">
        <v>121</v>
      </c>
      <c r="C9" s="122" t="s">
        <v>398</v>
      </c>
      <c r="D9" s="3" t="s">
        <v>117</v>
      </c>
      <c r="E9" s="3" t="s">
        <v>6</v>
      </c>
      <c r="F9" s="29">
        <v>100</v>
      </c>
      <c r="G9" s="18">
        <v>5</v>
      </c>
      <c r="H9" s="27">
        <f>F9/G9</f>
        <v>20</v>
      </c>
      <c r="I9" s="14">
        <v>0.25467400000000001</v>
      </c>
      <c r="J9" s="107">
        <f>ABS(H9/I9)</f>
        <v>78.531770027564647</v>
      </c>
      <c r="K9" s="72">
        <v>19.015806999999999</v>
      </c>
      <c r="L9" s="26">
        <f>(K9-I9)/H9*100</f>
        <v>93.805664999999976</v>
      </c>
      <c r="M9" s="3" t="s">
        <v>21</v>
      </c>
      <c r="N9" s="31" t="s">
        <v>120</v>
      </c>
    </row>
    <row r="10" spans="1:18" ht="12.75" customHeight="1" x14ac:dyDescent="0.25">
      <c r="A10" s="19"/>
      <c r="B10" s="3"/>
      <c r="C10" s="86"/>
      <c r="D10" s="3"/>
      <c r="E10" s="3"/>
      <c r="F10" s="29"/>
      <c r="G10" s="18"/>
      <c r="H10" s="27"/>
      <c r="I10" s="35"/>
      <c r="J10" s="107"/>
      <c r="K10" s="72"/>
      <c r="L10" s="26"/>
      <c r="M10" s="3"/>
      <c r="N10" s="31"/>
    </row>
    <row r="11" spans="1:18" ht="12.75" customHeight="1" x14ac:dyDescent="0.25">
      <c r="A11" s="19">
        <v>40526</v>
      </c>
      <c r="B11" s="95" t="s">
        <v>128</v>
      </c>
      <c r="C11" s="122" t="s">
        <v>422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14">
        <v>1.63358</v>
      </c>
      <c r="J11" s="107">
        <f t="shared" ref="J11:J33" si="0">ABS(H11/I11)</f>
        <v>12.243049008925183</v>
      </c>
      <c r="K11" s="72">
        <v>20.330743999999999</v>
      </c>
      <c r="L11" s="26">
        <f>(K11-I11)/H11*100</f>
        <v>93.485820000000004</v>
      </c>
      <c r="M11" s="3" t="s">
        <v>21</v>
      </c>
      <c r="N11" s="31" t="s">
        <v>120</v>
      </c>
    </row>
    <row r="12" spans="1:18" ht="12.75" customHeight="1" x14ac:dyDescent="0.25">
      <c r="A12" s="19">
        <v>40526</v>
      </c>
      <c r="B12" s="3" t="s">
        <v>99</v>
      </c>
      <c r="C12" s="122" t="s">
        <v>422</v>
      </c>
      <c r="D12" s="3" t="s">
        <v>117</v>
      </c>
      <c r="E12" s="3" t="s">
        <v>6</v>
      </c>
      <c r="F12" s="29">
        <v>750</v>
      </c>
      <c r="G12" s="18">
        <v>5</v>
      </c>
      <c r="H12" s="26">
        <f>F12/G12</f>
        <v>150</v>
      </c>
      <c r="I12" s="35">
        <v>4.0266999999999997E-2</v>
      </c>
      <c r="J12" s="107">
        <v>3730</v>
      </c>
      <c r="K12" s="36">
        <v>146.71801500000001</v>
      </c>
      <c r="L12" s="26">
        <f>(K12-I12)/H12*100</f>
        <v>97.785165333333339</v>
      </c>
      <c r="M12" s="3" t="s">
        <v>21</v>
      </c>
      <c r="N12" s="31" t="s">
        <v>120</v>
      </c>
    </row>
    <row r="13" spans="1:18" ht="12.75" customHeight="1" x14ac:dyDescent="0.25">
      <c r="A13" s="19">
        <v>40526</v>
      </c>
      <c r="B13" s="3" t="s">
        <v>98</v>
      </c>
      <c r="C13" s="122" t="s">
        <v>422</v>
      </c>
      <c r="D13" s="3" t="s">
        <v>117</v>
      </c>
      <c r="E13" s="3" t="s">
        <v>6</v>
      </c>
      <c r="F13" s="29">
        <v>30</v>
      </c>
      <c r="G13" s="18">
        <v>5</v>
      </c>
      <c r="H13" s="27">
        <f>F13/G13</f>
        <v>6</v>
      </c>
      <c r="I13" s="101">
        <v>-4.75E-4</v>
      </c>
      <c r="J13" s="107">
        <v>12600</v>
      </c>
      <c r="K13" s="71">
        <v>5.7340989999999996</v>
      </c>
      <c r="L13" s="26">
        <f>(K13-I13)/H13*100</f>
        <v>95.57623333333332</v>
      </c>
      <c r="M13" s="3" t="s">
        <v>21</v>
      </c>
      <c r="N13" s="31" t="s">
        <v>120</v>
      </c>
    </row>
    <row r="14" spans="1:18" ht="12.75" customHeight="1" x14ac:dyDescent="0.25">
      <c r="A14" s="19">
        <v>40526</v>
      </c>
      <c r="B14" s="3" t="s">
        <v>121</v>
      </c>
      <c r="C14" s="122" t="s">
        <v>422</v>
      </c>
      <c r="D14" s="3" t="s">
        <v>117</v>
      </c>
      <c r="E14" s="3" t="s">
        <v>6</v>
      </c>
      <c r="F14" s="29">
        <v>100</v>
      </c>
      <c r="G14" s="18">
        <v>5</v>
      </c>
      <c r="H14" s="27">
        <f>F14/G14</f>
        <v>20</v>
      </c>
      <c r="I14" s="35">
        <v>1.5039999999999999E-3</v>
      </c>
      <c r="J14" s="107">
        <v>13300</v>
      </c>
      <c r="K14" s="72">
        <v>18.570876999999999</v>
      </c>
      <c r="L14" s="26">
        <f>(K14-I14)/H14*100</f>
        <v>92.846864999999994</v>
      </c>
      <c r="M14" s="3" t="s">
        <v>21</v>
      </c>
      <c r="N14" s="31" t="s">
        <v>120</v>
      </c>
    </row>
    <row r="15" spans="1:18" ht="12.75" customHeight="1" x14ac:dyDescent="0.25">
      <c r="A15" s="19"/>
      <c r="B15" s="3"/>
      <c r="C15" s="96"/>
      <c r="D15" s="3"/>
      <c r="E15" s="3"/>
      <c r="F15" s="29"/>
      <c r="G15" s="18"/>
      <c r="H15" s="27"/>
      <c r="I15" s="106"/>
      <c r="J15" s="107"/>
      <c r="K15" s="72"/>
      <c r="L15" s="26"/>
      <c r="M15" s="3"/>
      <c r="N15" s="31"/>
    </row>
    <row r="16" spans="1:18" ht="12.75" customHeight="1" x14ac:dyDescent="0.25">
      <c r="A16" s="19">
        <v>40526</v>
      </c>
      <c r="B16" s="3" t="s">
        <v>128</v>
      </c>
      <c r="C16" s="122" t="s">
        <v>423</v>
      </c>
      <c r="D16" s="3" t="s">
        <v>117</v>
      </c>
      <c r="E16" s="3" t="s">
        <v>6</v>
      </c>
      <c r="F16" s="29">
        <v>100</v>
      </c>
      <c r="G16" s="18">
        <v>5</v>
      </c>
      <c r="H16" s="27">
        <f>F16/G16</f>
        <v>20</v>
      </c>
      <c r="I16" s="35">
        <v>3.0977999999999999E-2</v>
      </c>
      <c r="J16" s="107">
        <f t="shared" si="0"/>
        <v>645.61947188327201</v>
      </c>
      <c r="K16" s="72">
        <v>19.036539000000001</v>
      </c>
      <c r="L16" s="26">
        <f>(K16-I16)/H16*100</f>
        <v>95.027805000000001</v>
      </c>
      <c r="M16" s="3" t="s">
        <v>21</v>
      </c>
      <c r="N16" s="31" t="s">
        <v>120</v>
      </c>
    </row>
    <row r="17" spans="1:14" ht="12.75" customHeight="1" x14ac:dyDescent="0.25">
      <c r="A17" s="19">
        <v>40526</v>
      </c>
      <c r="B17" s="95" t="s">
        <v>99</v>
      </c>
      <c r="C17" s="122" t="s">
        <v>423</v>
      </c>
      <c r="D17" s="3" t="s">
        <v>117</v>
      </c>
      <c r="E17" s="3" t="s">
        <v>6</v>
      </c>
      <c r="F17" s="29">
        <v>750</v>
      </c>
      <c r="G17" s="18">
        <v>5</v>
      </c>
      <c r="H17" s="27">
        <f>F17/G17</f>
        <v>150</v>
      </c>
      <c r="I17" s="7">
        <v>11.21041</v>
      </c>
      <c r="J17" s="107">
        <f t="shared" si="0"/>
        <v>13.380420519856099</v>
      </c>
      <c r="K17" s="36">
        <v>161.64191400000001</v>
      </c>
      <c r="L17" s="26">
        <f>(K17-I17)/H17*100</f>
        <v>100.28766933333335</v>
      </c>
      <c r="M17" s="3" t="s">
        <v>21</v>
      </c>
      <c r="N17" s="31" t="s">
        <v>120</v>
      </c>
    </row>
    <row r="18" spans="1:14" ht="12.75" customHeight="1" x14ac:dyDescent="0.25">
      <c r="A18" s="19">
        <v>40526</v>
      </c>
      <c r="B18" s="95" t="s">
        <v>98</v>
      </c>
      <c r="C18" s="122" t="s">
        <v>423</v>
      </c>
      <c r="D18" s="3" t="s">
        <v>117</v>
      </c>
      <c r="E18" s="3" t="s">
        <v>6</v>
      </c>
      <c r="F18" s="29">
        <v>30</v>
      </c>
      <c r="G18" s="18">
        <v>5</v>
      </c>
      <c r="H18" s="27">
        <f>F18/G18</f>
        <v>6</v>
      </c>
      <c r="I18" s="35">
        <v>-6.2100000000000002E-4</v>
      </c>
      <c r="J18" s="107">
        <v>9660</v>
      </c>
      <c r="K18" s="71">
        <v>5.79169</v>
      </c>
      <c r="L18" s="26">
        <f>(K18-I18)/H18*100</f>
        <v>96.538516666666666</v>
      </c>
      <c r="M18" s="3" t="s">
        <v>21</v>
      </c>
      <c r="N18" s="31" t="s">
        <v>120</v>
      </c>
    </row>
    <row r="19" spans="1:14" ht="12.75" customHeight="1" x14ac:dyDescent="0.25">
      <c r="A19" s="19">
        <v>40526</v>
      </c>
      <c r="B19" s="95" t="s">
        <v>121</v>
      </c>
      <c r="C19" s="122" t="s">
        <v>423</v>
      </c>
      <c r="D19" s="3" t="s">
        <v>117</v>
      </c>
      <c r="E19" s="3" t="s">
        <v>6</v>
      </c>
      <c r="F19" s="29">
        <v>100</v>
      </c>
      <c r="G19" s="18">
        <v>5</v>
      </c>
      <c r="H19" s="27">
        <f>F19/G19</f>
        <v>20</v>
      </c>
      <c r="I19" s="35">
        <v>6.9074999999999998E-2</v>
      </c>
      <c r="J19" s="107">
        <f t="shared" si="0"/>
        <v>289.54035468693451</v>
      </c>
      <c r="K19" s="72">
        <v>18.884640000000001</v>
      </c>
      <c r="L19" s="26">
        <f>(K19-I19)/H19*100</f>
        <v>94.07782499999999</v>
      </c>
      <c r="M19" s="3" t="s">
        <v>21</v>
      </c>
      <c r="N19" s="31" t="s">
        <v>120</v>
      </c>
    </row>
    <row r="20" spans="1:14" ht="12.75" customHeight="1" x14ac:dyDescent="0.25">
      <c r="A20" s="19"/>
      <c r="B20" s="3"/>
      <c r="C20" s="86"/>
      <c r="D20" s="3"/>
      <c r="E20" s="3"/>
      <c r="F20" s="29"/>
      <c r="G20" s="18"/>
      <c r="H20" s="27"/>
      <c r="I20" s="35"/>
      <c r="J20" s="107"/>
      <c r="K20" s="72"/>
      <c r="L20" s="26"/>
      <c r="M20" s="3"/>
      <c r="N20" s="31"/>
    </row>
    <row r="21" spans="1:14" ht="12.75" customHeight="1" x14ac:dyDescent="0.25">
      <c r="A21" s="19">
        <v>40526</v>
      </c>
      <c r="B21" s="95" t="s">
        <v>128</v>
      </c>
      <c r="C21" s="122" t="s">
        <v>424</v>
      </c>
      <c r="D21" s="3" t="s">
        <v>117</v>
      </c>
      <c r="E21" s="3" t="s">
        <v>6</v>
      </c>
      <c r="F21" s="29">
        <v>100</v>
      </c>
      <c r="G21" s="18">
        <v>5</v>
      </c>
      <c r="H21" s="27">
        <f>F21/G21</f>
        <v>20</v>
      </c>
      <c r="I21" s="35">
        <v>1.9495999999999999E-2</v>
      </c>
      <c r="J21" s="107">
        <v>1030</v>
      </c>
      <c r="K21" s="72">
        <v>18.873517</v>
      </c>
      <c r="L21" s="26">
        <f>(K21-I21)/H21*100</f>
        <v>94.270104999999987</v>
      </c>
      <c r="M21" s="3" t="s">
        <v>21</v>
      </c>
      <c r="N21" s="31" t="s">
        <v>120</v>
      </c>
    </row>
    <row r="22" spans="1:14" ht="12.75" customHeight="1" x14ac:dyDescent="0.25">
      <c r="A22" s="19">
        <v>40526</v>
      </c>
      <c r="B22" s="3" t="s">
        <v>99</v>
      </c>
      <c r="C22" s="122" t="s">
        <v>424</v>
      </c>
      <c r="D22" s="3" t="s">
        <v>117</v>
      </c>
      <c r="E22" s="3" t="s">
        <v>6</v>
      </c>
      <c r="F22" s="29">
        <v>750</v>
      </c>
      <c r="G22" s="18">
        <v>5</v>
      </c>
      <c r="H22" s="26">
        <f>F22/G22</f>
        <v>150</v>
      </c>
      <c r="I22" s="14">
        <v>0.34962700000000002</v>
      </c>
      <c r="J22" s="107">
        <f t="shared" si="0"/>
        <v>429.02865053328259</v>
      </c>
      <c r="K22" s="36">
        <v>148.43991199999999</v>
      </c>
      <c r="L22" s="26">
        <f>(K22-I22)/H22*100</f>
        <v>98.726856666666663</v>
      </c>
      <c r="M22" s="3" t="s">
        <v>21</v>
      </c>
      <c r="N22" s="31" t="s">
        <v>120</v>
      </c>
    </row>
    <row r="23" spans="1:14" ht="12.75" customHeight="1" x14ac:dyDescent="0.25">
      <c r="A23" s="19">
        <v>40526</v>
      </c>
      <c r="B23" s="3" t="s">
        <v>98</v>
      </c>
      <c r="C23" s="122" t="s">
        <v>424</v>
      </c>
      <c r="D23" s="3" t="s">
        <v>117</v>
      </c>
      <c r="E23" s="3" t="s">
        <v>6</v>
      </c>
      <c r="F23" s="29">
        <v>30</v>
      </c>
      <c r="G23" s="18">
        <v>5</v>
      </c>
      <c r="H23" s="27">
        <f>F23/G23</f>
        <v>6</v>
      </c>
      <c r="I23" s="35">
        <v>4.2875000000000003E-2</v>
      </c>
      <c r="J23" s="107">
        <f t="shared" si="0"/>
        <v>139.9416909620991</v>
      </c>
      <c r="K23" s="71">
        <v>5.7886879999999996</v>
      </c>
      <c r="L23" s="26">
        <f>(K23-I23)/H23*100</f>
        <v>95.763549999999981</v>
      </c>
      <c r="M23" s="3" t="s">
        <v>21</v>
      </c>
      <c r="N23" s="31" t="s">
        <v>120</v>
      </c>
    </row>
    <row r="24" spans="1:14" ht="12.75" customHeight="1" x14ac:dyDescent="0.25">
      <c r="A24" s="19">
        <v>40526</v>
      </c>
      <c r="B24" s="3" t="s">
        <v>121</v>
      </c>
      <c r="C24" s="122" t="s">
        <v>424</v>
      </c>
      <c r="D24" s="3" t="s">
        <v>117</v>
      </c>
      <c r="E24" s="3" t="s">
        <v>6</v>
      </c>
      <c r="F24" s="29">
        <v>100</v>
      </c>
      <c r="G24" s="18">
        <v>5</v>
      </c>
      <c r="H24" s="27">
        <f>F24/G24</f>
        <v>20</v>
      </c>
      <c r="I24" s="35">
        <v>1.7200000000000001E-4</v>
      </c>
      <c r="J24" s="107">
        <v>116000</v>
      </c>
      <c r="K24" s="72">
        <v>18.761198</v>
      </c>
      <c r="L24" s="26">
        <f>(K24-I24)/H24*100</f>
        <v>93.805130000000005</v>
      </c>
      <c r="M24" s="3" t="s">
        <v>21</v>
      </c>
      <c r="N24" s="31" t="s">
        <v>120</v>
      </c>
    </row>
    <row r="25" spans="1:14" ht="12.75" customHeight="1" x14ac:dyDescent="0.25">
      <c r="A25" s="19"/>
      <c r="B25" s="3"/>
      <c r="C25" s="96"/>
      <c r="D25" s="3"/>
      <c r="E25" s="3"/>
      <c r="F25" s="29"/>
      <c r="G25" s="18"/>
      <c r="H25" s="27"/>
      <c r="I25" s="106"/>
      <c r="J25" s="107"/>
      <c r="K25" s="72"/>
      <c r="L25" s="26"/>
      <c r="M25" s="3"/>
      <c r="N25" s="31"/>
    </row>
    <row r="26" spans="1:14" ht="12.75" customHeight="1" x14ac:dyDescent="0.25">
      <c r="A26" s="82">
        <v>40539</v>
      </c>
      <c r="B26" s="95" t="s">
        <v>128</v>
      </c>
      <c r="C26" s="122" t="s">
        <v>431</v>
      </c>
      <c r="D26" s="3" t="s">
        <v>117</v>
      </c>
      <c r="E26" s="3" t="s">
        <v>6</v>
      </c>
      <c r="F26" s="29">
        <v>100</v>
      </c>
      <c r="G26" s="18">
        <v>5</v>
      </c>
      <c r="H26" s="27">
        <f>F26/G26</f>
        <v>20</v>
      </c>
      <c r="I26" s="14">
        <v>1.630322</v>
      </c>
      <c r="J26" s="107">
        <f t="shared" si="0"/>
        <v>12.267515251588335</v>
      </c>
      <c r="K26" s="72">
        <v>21.649404000000001</v>
      </c>
      <c r="L26" s="26">
        <f>(K26-I26)/H26*100</f>
        <v>100.09541</v>
      </c>
      <c r="M26" s="3" t="s">
        <v>21</v>
      </c>
      <c r="N26" s="31" t="s">
        <v>120</v>
      </c>
    </row>
    <row r="27" spans="1:14" ht="12.75" customHeight="1" x14ac:dyDescent="0.25">
      <c r="A27" s="82">
        <v>40539</v>
      </c>
      <c r="B27" s="3" t="s">
        <v>99</v>
      </c>
      <c r="C27" s="122" t="s">
        <v>431</v>
      </c>
      <c r="D27" s="3" t="s">
        <v>117</v>
      </c>
      <c r="E27" s="3" t="s">
        <v>6</v>
      </c>
      <c r="F27" s="29">
        <v>750</v>
      </c>
      <c r="G27" s="18">
        <v>5</v>
      </c>
      <c r="H27" s="26">
        <f>F27/G27</f>
        <v>150</v>
      </c>
      <c r="I27" s="14">
        <v>0.219865</v>
      </c>
      <c r="J27" s="107">
        <f t="shared" si="0"/>
        <v>682.23682714392919</v>
      </c>
      <c r="K27" s="36">
        <v>159.36372399999999</v>
      </c>
      <c r="L27" s="26">
        <f>(K27-I27)/H27*100</f>
        <v>106.09590599999999</v>
      </c>
      <c r="M27" s="3" t="s">
        <v>21</v>
      </c>
      <c r="N27" s="31" t="s">
        <v>120</v>
      </c>
    </row>
    <row r="28" spans="1:14" ht="12.75" customHeight="1" x14ac:dyDescent="0.25">
      <c r="A28" s="82">
        <v>40539</v>
      </c>
      <c r="B28" s="3" t="s">
        <v>98</v>
      </c>
      <c r="C28" s="122" t="s">
        <v>431</v>
      </c>
      <c r="D28" s="3" t="s">
        <v>117</v>
      </c>
      <c r="E28" s="3" t="s">
        <v>6</v>
      </c>
      <c r="F28" s="29">
        <v>30</v>
      </c>
      <c r="G28" s="18">
        <v>5</v>
      </c>
      <c r="H28" s="27">
        <f>F28/G28</f>
        <v>6</v>
      </c>
      <c r="I28" s="101">
        <v>9.6000000000000002E-5</v>
      </c>
      <c r="J28" s="107">
        <f t="shared" si="0"/>
        <v>62500</v>
      </c>
      <c r="K28" s="71">
        <v>5.8259829999999999</v>
      </c>
      <c r="L28" s="26">
        <f>(K28-I28)/H28*100</f>
        <v>97.09811666666667</v>
      </c>
      <c r="M28" s="3" t="s">
        <v>21</v>
      </c>
      <c r="N28" s="31" t="s">
        <v>120</v>
      </c>
    </row>
    <row r="29" spans="1:14" ht="12.75" customHeight="1" x14ac:dyDescent="0.25">
      <c r="A29" s="82">
        <v>40539</v>
      </c>
      <c r="B29" s="3" t="s">
        <v>121</v>
      </c>
      <c r="C29" s="122" t="s">
        <v>431</v>
      </c>
      <c r="D29" s="3" t="s">
        <v>117</v>
      </c>
      <c r="E29" s="3" t="s">
        <v>6</v>
      </c>
      <c r="F29" s="29">
        <v>100</v>
      </c>
      <c r="G29" s="18">
        <v>5</v>
      </c>
      <c r="H29" s="27">
        <f>F29/G29</f>
        <v>20</v>
      </c>
      <c r="I29" s="35">
        <v>3.5430000000000001E-3</v>
      </c>
      <c r="J29" s="107">
        <v>5650</v>
      </c>
      <c r="K29" s="72">
        <v>18.990462999999998</v>
      </c>
      <c r="L29" s="26">
        <f>(K29-I29)/H29*100</f>
        <v>94.934599999999989</v>
      </c>
      <c r="M29" s="3" t="s">
        <v>21</v>
      </c>
      <c r="N29" s="31" t="s">
        <v>120</v>
      </c>
    </row>
    <row r="30" spans="1:14" ht="12.75" customHeight="1" x14ac:dyDescent="0.25">
      <c r="A30" s="19"/>
      <c r="B30" s="3"/>
      <c r="C30" s="86"/>
      <c r="D30" s="3"/>
      <c r="E30" s="3"/>
      <c r="F30" s="29"/>
      <c r="G30" s="18"/>
      <c r="H30" s="27"/>
      <c r="I30" s="106"/>
      <c r="J30" s="107"/>
      <c r="K30" s="72"/>
      <c r="L30" s="26"/>
      <c r="M30" s="3"/>
      <c r="N30" s="31"/>
    </row>
    <row r="31" spans="1:14" ht="12.75" customHeight="1" x14ac:dyDescent="0.25">
      <c r="A31" s="82">
        <v>40539</v>
      </c>
      <c r="B31" s="95" t="s">
        <v>128</v>
      </c>
      <c r="C31" s="122" t="s">
        <v>432</v>
      </c>
      <c r="D31" s="3" t="s">
        <v>117</v>
      </c>
      <c r="E31" s="3" t="s">
        <v>6</v>
      </c>
      <c r="F31" s="29">
        <v>100</v>
      </c>
      <c r="G31" s="18">
        <v>5</v>
      </c>
      <c r="H31" s="27">
        <f>F31/G31</f>
        <v>20</v>
      </c>
      <c r="I31" s="35">
        <v>6.2468000000000003E-2</v>
      </c>
      <c r="J31" s="107">
        <f t="shared" si="0"/>
        <v>320.16392392905163</v>
      </c>
      <c r="K31" s="72">
        <v>18.875513999999999</v>
      </c>
      <c r="L31" s="26">
        <f>(K31-I31)/H31*100</f>
        <v>94.06523</v>
      </c>
      <c r="M31" s="3" t="s">
        <v>21</v>
      </c>
      <c r="N31" s="31" t="s">
        <v>120</v>
      </c>
    </row>
    <row r="32" spans="1:14" ht="12.75" customHeight="1" x14ac:dyDescent="0.25">
      <c r="A32" s="82">
        <v>40539</v>
      </c>
      <c r="B32" s="3" t="s">
        <v>99</v>
      </c>
      <c r="C32" s="122" t="s">
        <v>432</v>
      </c>
      <c r="D32" s="3" t="s">
        <v>117</v>
      </c>
      <c r="E32" s="3" t="s">
        <v>6</v>
      </c>
      <c r="F32" s="29">
        <v>750</v>
      </c>
      <c r="G32" s="18">
        <v>5</v>
      </c>
      <c r="H32" s="26">
        <f>F32/G32</f>
        <v>150</v>
      </c>
      <c r="I32" s="7">
        <v>11.540813</v>
      </c>
      <c r="J32" s="107">
        <f t="shared" si="0"/>
        <v>12.997351226469053</v>
      </c>
      <c r="K32" s="36">
        <v>161.065753</v>
      </c>
      <c r="L32" s="26">
        <f>(K32-I32)/H32*100</f>
        <v>99.683293333333339</v>
      </c>
      <c r="M32" s="3" t="s">
        <v>21</v>
      </c>
      <c r="N32" s="31" t="s">
        <v>120</v>
      </c>
    </row>
    <row r="33" spans="1:14" ht="12.75" customHeight="1" x14ac:dyDescent="0.25">
      <c r="A33" s="82">
        <v>40539</v>
      </c>
      <c r="B33" s="3" t="s">
        <v>98</v>
      </c>
      <c r="C33" s="122" t="s">
        <v>432</v>
      </c>
      <c r="D33" s="3" t="s">
        <v>117</v>
      </c>
      <c r="E33" s="3" t="s">
        <v>6</v>
      </c>
      <c r="F33" s="29">
        <v>30</v>
      </c>
      <c r="G33" s="18">
        <v>5</v>
      </c>
      <c r="H33" s="27">
        <f>F33/G33</f>
        <v>6</v>
      </c>
      <c r="I33" s="35">
        <v>1.1270000000000001E-2</v>
      </c>
      <c r="J33" s="107">
        <f t="shared" si="0"/>
        <v>532.38686779059447</v>
      </c>
      <c r="K33" s="71">
        <v>5.830533</v>
      </c>
      <c r="L33" s="26">
        <f>(K33-I33)/H33*100</f>
        <v>96.987716666666671</v>
      </c>
      <c r="M33" s="3" t="s">
        <v>21</v>
      </c>
      <c r="N33" s="31" t="s">
        <v>120</v>
      </c>
    </row>
    <row r="34" spans="1:14" ht="12.75" customHeight="1" x14ac:dyDescent="0.25">
      <c r="A34" s="82">
        <v>40539</v>
      </c>
      <c r="B34" s="3" t="s">
        <v>121</v>
      </c>
      <c r="C34" s="122" t="s">
        <v>432</v>
      </c>
      <c r="D34" s="3" t="s">
        <v>117</v>
      </c>
      <c r="E34" s="3" t="s">
        <v>6</v>
      </c>
      <c r="F34" s="29">
        <v>100</v>
      </c>
      <c r="G34" s="18">
        <v>5</v>
      </c>
      <c r="H34" s="27">
        <f>F34/G34</f>
        <v>20</v>
      </c>
      <c r="I34" s="35">
        <v>1.7819999999999999E-3</v>
      </c>
      <c r="J34" s="107">
        <v>11200</v>
      </c>
      <c r="K34" s="72">
        <v>18.820321</v>
      </c>
      <c r="L34" s="26">
        <f>(K34-I34)/H34*100</f>
        <v>94.092695000000006</v>
      </c>
      <c r="M34" s="3" t="s">
        <v>21</v>
      </c>
      <c r="N34" s="31" t="s">
        <v>120</v>
      </c>
    </row>
    <row r="35" spans="1:14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5">
      <c r="A37" s="13" t="s">
        <v>67</v>
      </c>
    </row>
    <row r="38" spans="1:14" ht="12.75" customHeight="1" x14ac:dyDescent="0.25">
      <c r="B38" s="37" t="s">
        <v>68</v>
      </c>
      <c r="C38" s="37"/>
    </row>
    <row r="39" spans="1:14" ht="12.75" customHeight="1" x14ac:dyDescent="0.25">
      <c r="A39" s="13" t="s">
        <v>88</v>
      </c>
    </row>
    <row r="40" spans="1:14" ht="12.75" customHeight="1" x14ac:dyDescent="0.25">
      <c r="A40" s="13" t="s">
        <v>91</v>
      </c>
    </row>
    <row r="41" spans="1:14" ht="12.75" customHeight="1" x14ac:dyDescent="0.25">
      <c r="A41" s="13" t="s">
        <v>111</v>
      </c>
    </row>
    <row r="42" spans="1:14" ht="15.75" customHeight="1" x14ac:dyDescent="0.25">
      <c r="A42" s="13" t="s">
        <v>112</v>
      </c>
    </row>
    <row r="43" spans="1:14" ht="15.75" customHeight="1" x14ac:dyDescent="0.25">
      <c r="A43" s="13" t="s">
        <v>497</v>
      </c>
    </row>
    <row r="44" spans="1:14" ht="16.5" customHeight="1" x14ac:dyDescent="0.25"/>
    <row r="45" spans="1:14" ht="17.25" customHeight="1" x14ac:dyDescent="0.25"/>
    <row r="46" spans="1:14" ht="17.25" customHeight="1" x14ac:dyDescent="0.25"/>
  </sheetData>
  <phoneticPr fontId="35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572</v>
      </c>
      <c r="P1" s="5"/>
    </row>
    <row r="2" spans="1:18" ht="15.5" x14ac:dyDescent="0.35">
      <c r="A2" s="2"/>
      <c r="P2" s="5"/>
    </row>
    <row r="3" spans="1:18" ht="14.5" x14ac:dyDescent="0.25">
      <c r="D3" s="3" t="s">
        <v>0</v>
      </c>
      <c r="E3" s="3" t="s">
        <v>47</v>
      </c>
      <c r="F3" t="s">
        <v>64</v>
      </c>
      <c r="G3" s="3" t="s">
        <v>13</v>
      </c>
      <c r="H3" s="3" t="s">
        <v>65</v>
      </c>
      <c r="I3" s="3" t="s">
        <v>495</v>
      </c>
      <c r="J3" s="3" t="s">
        <v>114</v>
      </c>
      <c r="K3" s="3" t="s">
        <v>494</v>
      </c>
      <c r="L3" s="3" t="s">
        <v>3</v>
      </c>
      <c r="N3" s="3" t="s">
        <v>0</v>
      </c>
      <c r="P3" s="5"/>
    </row>
    <row r="4" spans="1:18" ht="14.5" x14ac:dyDescent="0.25">
      <c r="A4" s="16" t="s">
        <v>18</v>
      </c>
      <c r="B4" s="16" t="s">
        <v>9</v>
      </c>
      <c r="C4" s="16" t="s">
        <v>66</v>
      </c>
      <c r="D4" s="16" t="s">
        <v>10</v>
      </c>
      <c r="E4" s="16" t="s">
        <v>11</v>
      </c>
      <c r="F4" s="16" t="s">
        <v>89</v>
      </c>
      <c r="G4" s="16" t="s">
        <v>87</v>
      </c>
      <c r="H4" s="16" t="s">
        <v>12</v>
      </c>
      <c r="I4" s="16" t="s">
        <v>12</v>
      </c>
      <c r="J4" s="16" t="s">
        <v>115</v>
      </c>
      <c r="K4" s="16" t="s">
        <v>12</v>
      </c>
      <c r="L4" s="16" t="s">
        <v>113</v>
      </c>
      <c r="M4" s="16" t="s">
        <v>16</v>
      </c>
      <c r="N4" s="16" t="s">
        <v>53</v>
      </c>
      <c r="P4" s="5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5"/>
    </row>
    <row r="6" spans="1:18" ht="12.75" customHeight="1" x14ac:dyDescent="0.25">
      <c r="A6" s="82">
        <v>40539</v>
      </c>
      <c r="B6" s="3" t="s">
        <v>128</v>
      </c>
      <c r="C6" s="122" t="s">
        <v>433</v>
      </c>
      <c r="D6" s="3" t="s">
        <v>117</v>
      </c>
      <c r="E6" s="3" t="s">
        <v>6</v>
      </c>
      <c r="F6" s="29">
        <v>100</v>
      </c>
      <c r="G6" s="18">
        <v>5</v>
      </c>
      <c r="H6" s="27">
        <f>F6/G6</f>
        <v>20</v>
      </c>
      <c r="I6" s="35">
        <v>7.1872000000000005E-2</v>
      </c>
      <c r="J6" s="107">
        <f>ABS(H6/I6)</f>
        <v>278.27248441674084</v>
      </c>
      <c r="K6" s="72">
        <v>19.701038</v>
      </c>
      <c r="L6" s="26">
        <f>(K6-I6)/H6*100</f>
        <v>98.145830000000018</v>
      </c>
      <c r="M6" s="3" t="s">
        <v>21</v>
      </c>
      <c r="N6" s="31" t="s">
        <v>120</v>
      </c>
    </row>
    <row r="7" spans="1:18" ht="12.75" customHeight="1" x14ac:dyDescent="0.25">
      <c r="A7" s="82">
        <v>40539</v>
      </c>
      <c r="B7" s="95" t="s">
        <v>99</v>
      </c>
      <c r="C7" s="122" t="s">
        <v>433</v>
      </c>
      <c r="D7" s="3" t="s">
        <v>117</v>
      </c>
      <c r="E7" s="3" t="s">
        <v>6</v>
      </c>
      <c r="F7" s="29">
        <v>750</v>
      </c>
      <c r="G7" s="18">
        <v>5</v>
      </c>
      <c r="H7" s="26">
        <f>F7/G7</f>
        <v>150</v>
      </c>
      <c r="I7" s="14">
        <v>0.18527399999999999</v>
      </c>
      <c r="J7" s="107">
        <f>ABS(H7/I7)</f>
        <v>809.61171022377675</v>
      </c>
      <c r="K7" s="36">
        <v>153.41923299999999</v>
      </c>
      <c r="L7" s="26">
        <f>(K7-I7)/H7*100</f>
        <v>102.15597266666667</v>
      </c>
      <c r="M7" s="3" t="s">
        <v>21</v>
      </c>
      <c r="N7" s="31" t="s">
        <v>120</v>
      </c>
      <c r="Q7" s="5"/>
      <c r="R7" s="5"/>
    </row>
    <row r="8" spans="1:18" ht="12.75" customHeight="1" x14ac:dyDescent="0.25">
      <c r="A8" s="82">
        <v>40539</v>
      </c>
      <c r="B8" s="95" t="s">
        <v>98</v>
      </c>
      <c r="C8" s="122" t="s">
        <v>433</v>
      </c>
      <c r="D8" s="3" t="s">
        <v>117</v>
      </c>
      <c r="E8" s="3" t="s">
        <v>6</v>
      </c>
      <c r="F8" s="29">
        <v>30</v>
      </c>
      <c r="G8" s="18">
        <v>5</v>
      </c>
      <c r="H8" s="27">
        <f>F8/G8</f>
        <v>6</v>
      </c>
      <c r="I8" s="35">
        <v>7.3464000000000002E-2</v>
      </c>
      <c r="J8" s="107">
        <f>ABS(H8/I8)</f>
        <v>81.672655994772953</v>
      </c>
      <c r="K8" s="71">
        <v>6.0305679999999997</v>
      </c>
      <c r="L8" s="26">
        <f>(K8-I8)/H8*100</f>
        <v>99.285066666666651</v>
      </c>
      <c r="M8" s="3" t="s">
        <v>21</v>
      </c>
      <c r="N8" s="31" t="s">
        <v>120</v>
      </c>
      <c r="Q8" s="5"/>
      <c r="R8" s="5"/>
    </row>
    <row r="9" spans="1:18" ht="12.75" customHeight="1" x14ac:dyDescent="0.25">
      <c r="A9" s="82">
        <v>40539</v>
      </c>
      <c r="B9" s="95" t="s">
        <v>121</v>
      </c>
      <c r="C9" s="122" t="s">
        <v>433</v>
      </c>
      <c r="D9" s="3" t="s">
        <v>117</v>
      </c>
      <c r="E9" s="3" t="s">
        <v>6</v>
      </c>
      <c r="F9" s="29">
        <v>100</v>
      </c>
      <c r="G9" s="18">
        <v>5</v>
      </c>
      <c r="H9" s="27">
        <f>F9/G9</f>
        <v>20</v>
      </c>
      <c r="I9" s="35">
        <v>5.1656000000000001E-2</v>
      </c>
      <c r="J9" s="107">
        <f>ABS(H9/I9)</f>
        <v>387.17670744927983</v>
      </c>
      <c r="K9" s="72">
        <v>19.396094999999999</v>
      </c>
      <c r="L9" s="26">
        <f>(K9-I9)/H9*100</f>
        <v>96.722194999999985</v>
      </c>
      <c r="M9" s="3" t="s">
        <v>21</v>
      </c>
      <c r="N9" s="31" t="s">
        <v>120</v>
      </c>
      <c r="Q9" s="5"/>
      <c r="R9" s="5"/>
    </row>
    <row r="10" spans="1:18" ht="12.75" customHeight="1" x14ac:dyDescent="0.25">
      <c r="A10" s="19"/>
      <c r="B10" s="3"/>
      <c r="C10" s="86"/>
      <c r="D10" s="3"/>
      <c r="E10" s="3"/>
      <c r="F10" s="29"/>
      <c r="G10" s="18"/>
      <c r="H10" s="27"/>
      <c r="I10" s="35"/>
      <c r="J10" s="107"/>
      <c r="K10" s="72"/>
      <c r="L10" s="26"/>
      <c r="M10" s="3"/>
      <c r="N10" s="31"/>
    </row>
    <row r="11" spans="1:18" ht="12.75" customHeight="1" x14ac:dyDescent="0.25">
      <c r="A11" s="82">
        <v>40545</v>
      </c>
      <c r="B11" s="95" t="s">
        <v>128</v>
      </c>
      <c r="C11" s="122" t="s">
        <v>449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14">
        <v>1.1779729999999999</v>
      </c>
      <c r="J11" s="107">
        <f t="shared" ref="J11:J33" si="0">ABS(H11/I11)</f>
        <v>16.978317839203445</v>
      </c>
      <c r="K11" s="72">
        <v>20.460543000000001</v>
      </c>
      <c r="L11" s="26">
        <f>(K11-I11)/H11*100</f>
        <v>96.412849999999992</v>
      </c>
      <c r="M11" s="3" t="s">
        <v>21</v>
      </c>
      <c r="N11" s="31" t="s">
        <v>120</v>
      </c>
    </row>
    <row r="12" spans="1:18" ht="12.75" customHeight="1" x14ac:dyDescent="0.25">
      <c r="A12" s="82">
        <v>40545</v>
      </c>
      <c r="B12" s="3" t="s">
        <v>99</v>
      </c>
      <c r="C12" s="122" t="s">
        <v>449</v>
      </c>
      <c r="D12" s="3" t="s">
        <v>117</v>
      </c>
      <c r="E12" s="3" t="s">
        <v>6</v>
      </c>
      <c r="F12" s="29">
        <v>750</v>
      </c>
      <c r="G12" s="18">
        <v>5</v>
      </c>
      <c r="H12" s="26">
        <f>F12/G12</f>
        <v>150</v>
      </c>
      <c r="I12" s="7">
        <v>14.052451</v>
      </c>
      <c r="J12" s="107">
        <f t="shared" si="0"/>
        <v>10.674294470053658</v>
      </c>
      <c r="K12" s="36">
        <v>163.78533300000001</v>
      </c>
      <c r="L12" s="26">
        <f>(K12-I12)/H12*100</f>
        <v>99.821921333333336</v>
      </c>
      <c r="M12" s="3" t="s">
        <v>21</v>
      </c>
      <c r="N12" s="31" t="s">
        <v>120</v>
      </c>
    </row>
    <row r="13" spans="1:18" ht="12.75" customHeight="1" x14ac:dyDescent="0.25">
      <c r="A13" s="82">
        <v>40545</v>
      </c>
      <c r="B13" s="3" t="s">
        <v>98</v>
      </c>
      <c r="C13" s="122" t="s">
        <v>449</v>
      </c>
      <c r="D13" s="3" t="s">
        <v>117</v>
      </c>
      <c r="E13" s="3" t="s">
        <v>6</v>
      </c>
      <c r="F13" s="29">
        <v>30</v>
      </c>
      <c r="G13" s="18">
        <v>5</v>
      </c>
      <c r="H13" s="27">
        <f>F13/G13</f>
        <v>6</v>
      </c>
      <c r="I13" s="101">
        <v>1.7100000000000001E-4</v>
      </c>
      <c r="J13" s="107">
        <v>35100</v>
      </c>
      <c r="K13" s="71">
        <v>6.1199589999999997</v>
      </c>
      <c r="L13" s="26">
        <f>(K13-I13)/H13*100</f>
        <v>101.99646666666666</v>
      </c>
      <c r="M13" s="3" t="s">
        <v>21</v>
      </c>
      <c r="N13" s="31" t="s">
        <v>120</v>
      </c>
    </row>
    <row r="14" spans="1:18" ht="12.75" customHeight="1" x14ac:dyDescent="0.25">
      <c r="A14" s="82">
        <v>40545</v>
      </c>
      <c r="B14" s="3" t="s">
        <v>121</v>
      </c>
      <c r="C14" s="122" t="s">
        <v>449</v>
      </c>
      <c r="D14" s="3" t="s">
        <v>117</v>
      </c>
      <c r="E14" s="3" t="s">
        <v>6</v>
      </c>
      <c r="F14" s="29">
        <v>100</v>
      </c>
      <c r="G14" s="18">
        <v>5</v>
      </c>
      <c r="H14" s="27">
        <f>F14/G14</f>
        <v>20</v>
      </c>
      <c r="I14" s="35">
        <v>2.2650000000000001E-3</v>
      </c>
      <c r="J14" s="107">
        <f t="shared" si="0"/>
        <v>8830.0220750551871</v>
      </c>
      <c r="K14" s="72">
        <v>19.954041</v>
      </c>
      <c r="L14" s="26">
        <f>(K14-I14)/H14*100</f>
        <v>99.758879999999991</v>
      </c>
      <c r="M14" s="3" t="s">
        <v>21</v>
      </c>
      <c r="N14" s="31" t="s">
        <v>120</v>
      </c>
    </row>
    <row r="15" spans="1:18" ht="12.75" customHeight="1" x14ac:dyDescent="0.25">
      <c r="A15" s="19"/>
      <c r="B15" s="3"/>
      <c r="C15" s="96"/>
      <c r="D15" s="3"/>
      <c r="E15" s="3"/>
      <c r="F15" s="29"/>
      <c r="G15" s="18"/>
      <c r="H15" s="27"/>
      <c r="I15" s="106"/>
      <c r="J15" s="107"/>
      <c r="K15" s="72"/>
      <c r="L15" s="26"/>
      <c r="M15" s="3"/>
      <c r="N15" s="31"/>
    </row>
    <row r="16" spans="1:18" ht="12.75" customHeight="1" x14ac:dyDescent="0.25">
      <c r="A16" s="82">
        <v>40545</v>
      </c>
      <c r="B16" s="3" t="s">
        <v>128</v>
      </c>
      <c r="C16" s="122" t="s">
        <v>450</v>
      </c>
      <c r="D16" s="3" t="s">
        <v>117</v>
      </c>
      <c r="E16" s="3" t="s">
        <v>6</v>
      </c>
      <c r="F16" s="29">
        <v>100</v>
      </c>
      <c r="G16" s="18">
        <v>5</v>
      </c>
      <c r="H16" s="27">
        <f>F16/G16</f>
        <v>20</v>
      </c>
      <c r="I16" s="14">
        <v>3.1116999999999999E-2</v>
      </c>
      <c r="J16" s="107">
        <f t="shared" si="0"/>
        <v>642.73548221229555</v>
      </c>
      <c r="K16" s="72">
        <v>20.336525000000002</v>
      </c>
      <c r="L16" s="26">
        <f>(K16-I16)/H16*100</f>
        <v>101.52704000000001</v>
      </c>
      <c r="M16" s="3" t="s">
        <v>21</v>
      </c>
      <c r="N16" s="31" t="s">
        <v>120</v>
      </c>
    </row>
    <row r="17" spans="1:14" ht="12.75" customHeight="1" x14ac:dyDescent="0.25">
      <c r="A17" s="82">
        <v>40545</v>
      </c>
      <c r="B17" s="95" t="s">
        <v>99</v>
      </c>
      <c r="C17" s="122" t="s">
        <v>450</v>
      </c>
      <c r="D17" s="3" t="s">
        <v>117</v>
      </c>
      <c r="E17" s="3" t="s">
        <v>6</v>
      </c>
      <c r="F17" s="29">
        <v>750</v>
      </c>
      <c r="G17" s="18">
        <v>5</v>
      </c>
      <c r="H17" s="26">
        <f>F17/G17</f>
        <v>150</v>
      </c>
      <c r="I17" s="7">
        <v>17.932801999999999</v>
      </c>
      <c r="J17" s="107">
        <f t="shared" si="0"/>
        <v>8.3645600949589483</v>
      </c>
      <c r="K17" s="36">
        <v>175.18054000000001</v>
      </c>
      <c r="L17" s="26">
        <f>(K17-I17)/H17*100</f>
        <v>104.83182533333333</v>
      </c>
      <c r="M17" s="3" t="s">
        <v>21</v>
      </c>
      <c r="N17" s="31" t="s">
        <v>120</v>
      </c>
    </row>
    <row r="18" spans="1:14" ht="12.75" customHeight="1" x14ac:dyDescent="0.25">
      <c r="A18" s="82">
        <v>40545</v>
      </c>
      <c r="B18" s="95" t="s">
        <v>98</v>
      </c>
      <c r="C18" s="122" t="s">
        <v>450</v>
      </c>
      <c r="D18" s="3" t="s">
        <v>117</v>
      </c>
      <c r="E18" s="3" t="s">
        <v>6</v>
      </c>
      <c r="F18" s="29">
        <v>30</v>
      </c>
      <c r="G18" s="18">
        <v>5</v>
      </c>
      <c r="H18" s="27">
        <f>F18/G18</f>
        <v>6</v>
      </c>
      <c r="I18" s="101">
        <v>4.6200000000000001E-4</v>
      </c>
      <c r="J18" s="107">
        <v>13000</v>
      </c>
      <c r="K18" s="71">
        <v>6.0673110000000001</v>
      </c>
      <c r="L18" s="26">
        <f>(K18-I18)/H18*100</f>
        <v>101.11415000000001</v>
      </c>
      <c r="M18" s="3" t="s">
        <v>21</v>
      </c>
      <c r="N18" s="31" t="s">
        <v>120</v>
      </c>
    </row>
    <row r="19" spans="1:14" ht="12.75" customHeight="1" x14ac:dyDescent="0.25">
      <c r="A19" s="82">
        <v>40545</v>
      </c>
      <c r="B19" s="95" t="s">
        <v>121</v>
      </c>
      <c r="C19" s="122" t="s">
        <v>450</v>
      </c>
      <c r="D19" s="3" t="s">
        <v>117</v>
      </c>
      <c r="E19" s="3" t="s">
        <v>6</v>
      </c>
      <c r="F19" s="29">
        <v>100</v>
      </c>
      <c r="G19" s="18">
        <v>5</v>
      </c>
      <c r="H19" s="27">
        <f>F19/G19</f>
        <v>20</v>
      </c>
      <c r="I19" s="35">
        <v>6.2699999999999995E-4</v>
      </c>
      <c r="J19" s="107">
        <v>31900</v>
      </c>
      <c r="K19" s="72">
        <v>20.244572000000002</v>
      </c>
      <c r="L19" s="26">
        <f>(K19-I19)/H19*100</f>
        <v>101.21972500000001</v>
      </c>
      <c r="M19" s="3" t="s">
        <v>21</v>
      </c>
      <c r="N19" s="31" t="s">
        <v>120</v>
      </c>
    </row>
    <row r="20" spans="1:14" ht="12.75" customHeight="1" x14ac:dyDescent="0.25">
      <c r="A20" s="19"/>
      <c r="B20" s="3"/>
      <c r="C20" s="86"/>
      <c r="D20" s="3"/>
      <c r="E20" s="3"/>
      <c r="F20" s="29"/>
      <c r="G20" s="18"/>
      <c r="H20" s="27"/>
      <c r="I20" s="35"/>
      <c r="J20" s="107"/>
      <c r="K20" s="72"/>
      <c r="L20" s="26"/>
      <c r="M20" s="3"/>
      <c r="N20" s="31"/>
    </row>
    <row r="21" spans="1:14" ht="12.75" customHeight="1" x14ac:dyDescent="0.25">
      <c r="A21" s="19">
        <v>40573</v>
      </c>
      <c r="B21" s="95" t="s">
        <v>128</v>
      </c>
      <c r="C21" s="122" t="s">
        <v>486</v>
      </c>
      <c r="D21" s="3" t="s">
        <v>117</v>
      </c>
      <c r="E21" s="3" t="s">
        <v>6</v>
      </c>
      <c r="F21" s="29">
        <v>100</v>
      </c>
      <c r="G21" s="18">
        <v>5</v>
      </c>
      <c r="H21" s="27">
        <f>F21/G21</f>
        <v>20</v>
      </c>
      <c r="I21" s="35">
        <v>1.7800819999999999</v>
      </c>
      <c r="J21" s="107">
        <f t="shared" si="0"/>
        <v>11.235437468610996</v>
      </c>
      <c r="K21" s="72">
        <v>20.603424</v>
      </c>
      <c r="L21" s="26">
        <f>(K21-I21)/H21*100</f>
        <v>94.116709999999998</v>
      </c>
      <c r="M21" s="3" t="s">
        <v>21</v>
      </c>
      <c r="N21" s="31" t="s">
        <v>120</v>
      </c>
    </row>
    <row r="22" spans="1:14" ht="12.75" customHeight="1" x14ac:dyDescent="0.25">
      <c r="A22" s="19">
        <v>40573</v>
      </c>
      <c r="B22" s="3" t="s">
        <v>99</v>
      </c>
      <c r="C22" s="122" t="s">
        <v>486</v>
      </c>
      <c r="D22" s="3" t="s">
        <v>117</v>
      </c>
      <c r="E22" s="3" t="s">
        <v>6</v>
      </c>
      <c r="F22" s="29">
        <v>750</v>
      </c>
      <c r="G22" s="18">
        <v>5</v>
      </c>
      <c r="H22" s="26">
        <f>F22/G22</f>
        <v>150</v>
      </c>
      <c r="I22" s="14">
        <v>0.105798</v>
      </c>
      <c r="J22" s="107">
        <v>1420</v>
      </c>
      <c r="K22" s="36">
        <v>148.52149399999999</v>
      </c>
      <c r="L22" s="26">
        <f>(K22-I22)/H22*100</f>
        <v>98.943797333333322</v>
      </c>
      <c r="M22" s="3" t="s">
        <v>21</v>
      </c>
      <c r="N22" s="31" t="s">
        <v>120</v>
      </c>
    </row>
    <row r="23" spans="1:14" ht="12.75" customHeight="1" x14ac:dyDescent="0.25">
      <c r="A23" s="19">
        <v>40573</v>
      </c>
      <c r="B23" s="3" t="s">
        <v>98</v>
      </c>
      <c r="C23" s="122" t="s">
        <v>486</v>
      </c>
      <c r="D23" s="3" t="s">
        <v>117</v>
      </c>
      <c r="E23" s="3" t="s">
        <v>6</v>
      </c>
      <c r="F23" s="29">
        <v>30</v>
      </c>
      <c r="G23" s="18">
        <v>5</v>
      </c>
      <c r="H23" s="27">
        <f>F23/G23</f>
        <v>6</v>
      </c>
      <c r="I23" s="35">
        <v>-1.1150000000000001E-3</v>
      </c>
      <c r="J23" s="107">
        <v>5380</v>
      </c>
      <c r="K23" s="71">
        <v>5.9321260000000002</v>
      </c>
      <c r="L23" s="26">
        <f>(K23-I23)/H23*100</f>
        <v>98.887350000000012</v>
      </c>
      <c r="M23" s="3" t="s">
        <v>21</v>
      </c>
      <c r="N23" s="31" t="s">
        <v>120</v>
      </c>
    </row>
    <row r="24" spans="1:14" ht="12.75" customHeight="1" x14ac:dyDescent="0.25">
      <c r="A24" s="19">
        <v>40573</v>
      </c>
      <c r="B24" s="3" t="s">
        <v>121</v>
      </c>
      <c r="C24" s="122" t="s">
        <v>486</v>
      </c>
      <c r="D24" s="3" t="s">
        <v>117</v>
      </c>
      <c r="E24" s="3" t="s">
        <v>6</v>
      </c>
      <c r="F24" s="29">
        <v>100</v>
      </c>
      <c r="G24" s="18">
        <v>5</v>
      </c>
      <c r="H24" s="27">
        <f>F24/G24</f>
        <v>20</v>
      </c>
      <c r="I24" s="35">
        <v>2.1979999999999999E-3</v>
      </c>
      <c r="J24" s="107">
        <v>9100</v>
      </c>
      <c r="K24" s="72">
        <v>19.423075000000001</v>
      </c>
      <c r="L24" s="26">
        <f>(K24-I24)/H24*100</f>
        <v>97.104385000000008</v>
      </c>
      <c r="M24" s="3" t="s">
        <v>21</v>
      </c>
      <c r="N24" s="31" t="s">
        <v>120</v>
      </c>
    </row>
    <row r="25" spans="1:14" ht="12.75" customHeight="1" x14ac:dyDescent="0.25">
      <c r="A25" s="19"/>
      <c r="B25" s="3"/>
      <c r="C25" s="96"/>
      <c r="D25" s="3"/>
      <c r="E25" s="3"/>
      <c r="F25" s="29"/>
      <c r="G25" s="18"/>
      <c r="H25" s="27"/>
      <c r="I25" s="106"/>
      <c r="J25" s="107"/>
      <c r="K25" s="72"/>
      <c r="L25" s="26"/>
      <c r="M25" s="3"/>
      <c r="N25" s="31"/>
    </row>
    <row r="26" spans="1:14" ht="12.75" customHeight="1" x14ac:dyDescent="0.25">
      <c r="A26" s="19">
        <v>40573</v>
      </c>
      <c r="B26" s="95" t="s">
        <v>128</v>
      </c>
      <c r="C26" s="122" t="s">
        <v>487</v>
      </c>
      <c r="D26" s="3" t="s">
        <v>117</v>
      </c>
      <c r="E26" s="3" t="s">
        <v>6</v>
      </c>
      <c r="F26" s="29">
        <v>100</v>
      </c>
      <c r="G26" s="18">
        <v>5</v>
      </c>
      <c r="H26" s="27">
        <f>F26/G26</f>
        <v>20</v>
      </c>
      <c r="I26" s="14">
        <v>2.6543000000000001E-2</v>
      </c>
      <c r="J26" s="107">
        <f t="shared" si="0"/>
        <v>753.49432995516702</v>
      </c>
      <c r="K26" s="72">
        <v>18.567975000000001</v>
      </c>
      <c r="L26" s="26">
        <f>(K26-I26)/H26*100</f>
        <v>92.707160000000002</v>
      </c>
      <c r="M26" s="3" t="s">
        <v>21</v>
      </c>
      <c r="N26" s="31" t="s">
        <v>120</v>
      </c>
    </row>
    <row r="27" spans="1:14" ht="12.75" customHeight="1" x14ac:dyDescent="0.25">
      <c r="A27" s="19">
        <v>40573</v>
      </c>
      <c r="B27" s="3" t="s">
        <v>99</v>
      </c>
      <c r="C27" s="122" t="s">
        <v>487</v>
      </c>
      <c r="D27" s="3" t="s">
        <v>117</v>
      </c>
      <c r="E27" s="3" t="s">
        <v>6</v>
      </c>
      <c r="F27" s="29">
        <v>750</v>
      </c>
      <c r="G27" s="18">
        <v>5</v>
      </c>
      <c r="H27" s="26">
        <f>F27/G27</f>
        <v>150</v>
      </c>
      <c r="I27" s="14">
        <v>11.752533</v>
      </c>
      <c r="J27" s="107">
        <f t="shared" si="0"/>
        <v>12.763206025458512</v>
      </c>
      <c r="K27" s="36">
        <v>154.95119600000001</v>
      </c>
      <c r="L27" s="26">
        <f>(K27-I27)/H27*100</f>
        <v>95.46577533333334</v>
      </c>
      <c r="M27" s="3" t="s">
        <v>21</v>
      </c>
      <c r="N27" s="31" t="s">
        <v>120</v>
      </c>
    </row>
    <row r="28" spans="1:14" ht="12.75" customHeight="1" x14ac:dyDescent="0.25">
      <c r="A28" s="19">
        <v>40573</v>
      </c>
      <c r="B28" s="3" t="s">
        <v>98</v>
      </c>
      <c r="C28" s="122" t="s">
        <v>487</v>
      </c>
      <c r="D28" s="3" t="s">
        <v>117</v>
      </c>
      <c r="E28" s="3" t="s">
        <v>6</v>
      </c>
      <c r="F28" s="29">
        <v>30</v>
      </c>
      <c r="G28" s="18">
        <v>5</v>
      </c>
      <c r="H28" s="27">
        <f>F28/G28</f>
        <v>6</v>
      </c>
      <c r="I28" s="35">
        <v>-7.5299999999999998E-4</v>
      </c>
      <c r="J28" s="107">
        <v>7970</v>
      </c>
      <c r="K28" s="71">
        <v>5.7565860000000004</v>
      </c>
      <c r="L28" s="26">
        <f>(K28-I28)/H28*100</f>
        <v>95.955650000000006</v>
      </c>
      <c r="M28" s="3" t="s">
        <v>21</v>
      </c>
      <c r="N28" s="31" t="s">
        <v>120</v>
      </c>
    </row>
    <row r="29" spans="1:14" ht="12.75" customHeight="1" x14ac:dyDescent="0.25">
      <c r="A29" s="19">
        <v>40573</v>
      </c>
      <c r="B29" s="3" t="s">
        <v>121</v>
      </c>
      <c r="C29" s="122" t="s">
        <v>487</v>
      </c>
      <c r="D29" s="3" t="s">
        <v>117</v>
      </c>
      <c r="E29" s="3" t="s">
        <v>6</v>
      </c>
      <c r="F29" s="29">
        <v>100</v>
      </c>
      <c r="G29" s="18">
        <v>5</v>
      </c>
      <c r="H29" s="27">
        <f>F29/G29</f>
        <v>20</v>
      </c>
      <c r="I29" s="35">
        <v>1.1299999999999999E-3</v>
      </c>
      <c r="J29" s="107">
        <v>17700</v>
      </c>
      <c r="K29" s="72">
        <v>19.321966</v>
      </c>
      <c r="L29" s="26">
        <f>(K29-I29)/H29*100</f>
        <v>96.604179999999999</v>
      </c>
      <c r="M29" s="3" t="s">
        <v>21</v>
      </c>
      <c r="N29" s="31" t="s">
        <v>120</v>
      </c>
    </row>
    <row r="30" spans="1:14" ht="12.75" customHeight="1" x14ac:dyDescent="0.25">
      <c r="A30" s="19"/>
      <c r="B30" s="3"/>
      <c r="C30" s="86"/>
      <c r="D30" s="3"/>
      <c r="E30" s="3"/>
      <c r="F30" s="29"/>
      <c r="G30" s="18"/>
      <c r="H30" s="27"/>
      <c r="I30" s="106"/>
      <c r="J30" s="107"/>
      <c r="K30" s="72"/>
      <c r="L30" s="26"/>
      <c r="M30" s="3"/>
      <c r="N30" s="31"/>
    </row>
    <row r="31" spans="1:14" ht="12.75" customHeight="1" x14ac:dyDescent="0.25">
      <c r="A31" s="19">
        <v>40573</v>
      </c>
      <c r="B31" s="95" t="s">
        <v>128</v>
      </c>
      <c r="C31" s="122" t="s">
        <v>488</v>
      </c>
      <c r="D31" s="3" t="s">
        <v>117</v>
      </c>
      <c r="E31" s="3" t="s">
        <v>6</v>
      </c>
      <c r="F31" s="29">
        <v>100</v>
      </c>
      <c r="G31" s="18">
        <v>5</v>
      </c>
      <c r="H31" s="27">
        <f>F31/G31</f>
        <v>20</v>
      </c>
      <c r="I31" s="35">
        <v>7.5551999999999994E-2</v>
      </c>
      <c r="J31" s="107">
        <f t="shared" si="0"/>
        <v>264.71833968657353</v>
      </c>
      <c r="K31" s="72">
        <v>19.446017000000001</v>
      </c>
      <c r="L31" s="26">
        <f>(K31-I31)/H31*100</f>
        <v>96.852325000000022</v>
      </c>
      <c r="M31" s="3" t="s">
        <v>21</v>
      </c>
      <c r="N31" s="31" t="s">
        <v>120</v>
      </c>
    </row>
    <row r="32" spans="1:14" ht="12.75" customHeight="1" x14ac:dyDescent="0.25">
      <c r="A32" s="19">
        <v>40573</v>
      </c>
      <c r="B32" s="3" t="s">
        <v>99</v>
      </c>
      <c r="C32" s="122" t="s">
        <v>488</v>
      </c>
      <c r="D32" s="3" t="s">
        <v>117</v>
      </c>
      <c r="E32" s="3" t="s">
        <v>6</v>
      </c>
      <c r="F32" s="29">
        <v>750</v>
      </c>
      <c r="G32" s="18">
        <v>5</v>
      </c>
      <c r="H32" s="26">
        <f>F32/G32</f>
        <v>150</v>
      </c>
      <c r="I32" s="14">
        <v>0.21258099999999999</v>
      </c>
      <c r="J32" s="107">
        <f t="shared" si="0"/>
        <v>705.61338971968337</v>
      </c>
      <c r="K32" s="36">
        <v>156.130607</v>
      </c>
      <c r="L32" s="26">
        <f>(K32-I32)/H32*100</f>
        <v>103.94535066666666</v>
      </c>
      <c r="M32" s="3" t="s">
        <v>21</v>
      </c>
      <c r="N32" s="31" t="s">
        <v>120</v>
      </c>
    </row>
    <row r="33" spans="1:14" ht="12.75" customHeight="1" x14ac:dyDescent="0.25">
      <c r="A33" s="19">
        <v>40573</v>
      </c>
      <c r="B33" s="3" t="s">
        <v>98</v>
      </c>
      <c r="C33" s="122" t="s">
        <v>488</v>
      </c>
      <c r="D33" s="3" t="s">
        <v>117</v>
      </c>
      <c r="E33" s="3" t="s">
        <v>6</v>
      </c>
      <c r="F33" s="29">
        <v>30</v>
      </c>
      <c r="G33" s="18">
        <v>5</v>
      </c>
      <c r="H33" s="27">
        <f>F33/G33</f>
        <v>6</v>
      </c>
      <c r="I33" s="14">
        <v>0.14438000000000001</v>
      </c>
      <c r="J33" s="107">
        <f t="shared" si="0"/>
        <v>41.557002354896795</v>
      </c>
      <c r="K33" s="71">
        <v>6.2549789999999996</v>
      </c>
      <c r="L33" s="26">
        <f>(K33-I33)/H33*100</f>
        <v>101.84331666666667</v>
      </c>
      <c r="M33" s="3" t="s">
        <v>21</v>
      </c>
      <c r="N33" s="31" t="s">
        <v>120</v>
      </c>
    </row>
    <row r="34" spans="1:14" ht="12.75" customHeight="1" x14ac:dyDescent="0.25">
      <c r="A34" s="19">
        <v>40573</v>
      </c>
      <c r="B34" s="3" t="s">
        <v>121</v>
      </c>
      <c r="C34" s="122" t="s">
        <v>488</v>
      </c>
      <c r="D34" s="3" t="s">
        <v>117</v>
      </c>
      <c r="E34" s="3" t="s">
        <v>6</v>
      </c>
      <c r="F34" s="29">
        <v>100</v>
      </c>
      <c r="G34" s="18">
        <v>5</v>
      </c>
      <c r="H34" s="27">
        <f>F34/G34</f>
        <v>20</v>
      </c>
      <c r="I34" s="35">
        <v>2.5469999999999998E-3</v>
      </c>
      <c r="J34" s="107">
        <f>ABS(H34/I34)</f>
        <v>7852.3753435414219</v>
      </c>
      <c r="K34" s="72">
        <v>19.741242</v>
      </c>
      <c r="L34" s="26">
        <f>(K34-I34)/H34*100</f>
        <v>98.693474999999992</v>
      </c>
      <c r="M34" s="3" t="s">
        <v>21</v>
      </c>
      <c r="N34" s="31" t="s">
        <v>120</v>
      </c>
    </row>
    <row r="35" spans="1:14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5">
      <c r="A37" s="13" t="s">
        <v>67</v>
      </c>
    </row>
    <row r="38" spans="1:14" ht="12.75" customHeight="1" x14ac:dyDescent="0.25">
      <c r="B38" s="37" t="s">
        <v>68</v>
      </c>
      <c r="C38" s="37"/>
    </row>
    <row r="39" spans="1:14" ht="12.75" customHeight="1" x14ac:dyDescent="0.25">
      <c r="A39" s="13" t="s">
        <v>88</v>
      </c>
    </row>
    <row r="40" spans="1:14" ht="12.75" customHeight="1" x14ac:dyDescent="0.25">
      <c r="A40" s="13" t="s">
        <v>91</v>
      </c>
    </row>
    <row r="41" spans="1:14" ht="12.75" customHeight="1" x14ac:dyDescent="0.25">
      <c r="A41" s="13" t="s">
        <v>111</v>
      </c>
    </row>
    <row r="42" spans="1:14" ht="15.75" customHeight="1" x14ac:dyDescent="0.25">
      <c r="A42" s="13" t="s">
        <v>112</v>
      </c>
    </row>
    <row r="43" spans="1:14" ht="15.75" customHeight="1" x14ac:dyDescent="0.25">
      <c r="A43" s="13" t="s">
        <v>497</v>
      </c>
    </row>
    <row r="44" spans="1:14" ht="16.5" customHeight="1" x14ac:dyDescent="0.25"/>
    <row r="45" spans="1:14" ht="17.25" customHeight="1" x14ac:dyDescent="0.25"/>
    <row r="46" spans="1:14" ht="17.25" customHeight="1" x14ac:dyDescent="0.25"/>
  </sheetData>
  <phoneticPr fontId="35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A2" sqref="A2"/>
    </sheetView>
  </sheetViews>
  <sheetFormatPr defaultRowHeight="12.5" x14ac:dyDescent="0.25"/>
  <cols>
    <col min="2" max="2" width="5.1796875" customWidth="1"/>
    <col min="3" max="3" width="16.26953125" customWidth="1"/>
    <col min="4" max="4" width="9" customWidth="1"/>
    <col min="5" max="5" width="8.26953125" customWidth="1"/>
    <col min="7" max="7" width="5.7265625" customWidth="1"/>
    <col min="9" max="9" width="15.453125" customWidth="1"/>
    <col min="10" max="10" width="10.54296875" customWidth="1"/>
    <col min="12" max="12" width="6.54296875" customWidth="1"/>
    <col min="13" max="13" width="7.26953125" customWidth="1"/>
    <col min="16" max="16" width="14.26953125" customWidth="1"/>
    <col min="17" max="17" width="12.7265625" customWidth="1"/>
    <col min="18" max="18" width="42.81640625" customWidth="1"/>
  </cols>
  <sheetData>
    <row r="1" spans="1:18" ht="15.5" x14ac:dyDescent="0.35">
      <c r="A1" s="2" t="s">
        <v>572</v>
      </c>
      <c r="P1" s="5"/>
    </row>
    <row r="2" spans="1:18" ht="15.5" x14ac:dyDescent="0.35">
      <c r="A2" s="2"/>
      <c r="P2" s="5"/>
    </row>
    <row r="3" spans="1:18" ht="15.5" x14ac:dyDescent="0.35">
      <c r="A3" s="2"/>
      <c r="P3" s="5"/>
    </row>
    <row r="4" spans="1:18" ht="15.5" x14ac:dyDescent="0.35">
      <c r="A4" s="2"/>
      <c r="P4" s="5"/>
    </row>
    <row r="5" spans="1:18" ht="14.5" x14ac:dyDescent="0.25">
      <c r="D5" s="3" t="s">
        <v>0</v>
      </c>
      <c r="E5" s="3" t="s">
        <v>47</v>
      </c>
      <c r="F5" t="s">
        <v>64</v>
      </c>
      <c r="G5" s="3" t="s">
        <v>13</v>
      </c>
      <c r="H5" s="3" t="s">
        <v>65</v>
      </c>
      <c r="I5" s="3" t="s">
        <v>495</v>
      </c>
      <c r="J5" s="3" t="s">
        <v>114</v>
      </c>
      <c r="K5" s="3" t="s">
        <v>494</v>
      </c>
      <c r="L5" s="3" t="s">
        <v>3</v>
      </c>
      <c r="N5" s="3" t="s">
        <v>0</v>
      </c>
      <c r="P5" s="5"/>
    </row>
    <row r="6" spans="1:18" ht="14.5" x14ac:dyDescent="0.25">
      <c r="A6" s="16" t="s">
        <v>18</v>
      </c>
      <c r="B6" s="16" t="s">
        <v>9</v>
      </c>
      <c r="C6" s="16" t="s">
        <v>66</v>
      </c>
      <c r="D6" s="16" t="s">
        <v>10</v>
      </c>
      <c r="E6" s="16" t="s">
        <v>11</v>
      </c>
      <c r="F6" s="16" t="s">
        <v>89</v>
      </c>
      <c r="G6" s="16" t="s">
        <v>87</v>
      </c>
      <c r="H6" s="16" t="s">
        <v>12</v>
      </c>
      <c r="I6" s="16" t="s">
        <v>12</v>
      </c>
      <c r="J6" s="16" t="s">
        <v>115</v>
      </c>
      <c r="K6" s="16" t="s">
        <v>12</v>
      </c>
      <c r="L6" s="16" t="s">
        <v>113</v>
      </c>
      <c r="M6" s="16" t="s">
        <v>16</v>
      </c>
      <c r="N6" s="16" t="s">
        <v>53</v>
      </c>
      <c r="P6" s="5"/>
    </row>
    <row r="7" spans="1:18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5"/>
    </row>
    <row r="8" spans="1:18" ht="12.75" customHeight="1" x14ac:dyDescent="0.25">
      <c r="A8" s="82">
        <v>40573</v>
      </c>
      <c r="B8" s="3" t="s">
        <v>128</v>
      </c>
      <c r="C8" s="122" t="s">
        <v>489</v>
      </c>
      <c r="D8" s="3" t="s">
        <v>117</v>
      </c>
      <c r="E8" s="3" t="s">
        <v>6</v>
      </c>
      <c r="F8" s="29">
        <v>100</v>
      </c>
      <c r="G8" s="18">
        <v>5</v>
      </c>
      <c r="H8" s="27">
        <f>F8/G8</f>
        <v>20</v>
      </c>
      <c r="I8" s="14">
        <v>1.312446</v>
      </c>
      <c r="J8" s="107">
        <f>ABS(H8/I8)</f>
        <v>15.238722202665862</v>
      </c>
      <c r="K8" s="72">
        <v>19.861564999999999</v>
      </c>
      <c r="L8" s="26">
        <f>(K8-I8)/H8*100</f>
        <v>92.745594999999994</v>
      </c>
      <c r="M8" s="3" t="s">
        <v>21</v>
      </c>
      <c r="N8" s="31" t="s">
        <v>120</v>
      </c>
    </row>
    <row r="9" spans="1:18" ht="12.75" customHeight="1" x14ac:dyDescent="0.25">
      <c r="A9" s="82">
        <v>40573</v>
      </c>
      <c r="B9" s="95" t="s">
        <v>99</v>
      </c>
      <c r="C9" s="122" t="s">
        <v>489</v>
      </c>
      <c r="D9" s="3" t="s">
        <v>117</v>
      </c>
      <c r="E9" s="3" t="s">
        <v>6</v>
      </c>
      <c r="F9" s="29">
        <v>750</v>
      </c>
      <c r="G9" s="18">
        <v>5</v>
      </c>
      <c r="H9" s="26">
        <f>F9/G9</f>
        <v>150</v>
      </c>
      <c r="I9" s="14">
        <v>9.7802539999999993</v>
      </c>
      <c r="J9" s="107">
        <f>ABS(H9/I9)</f>
        <v>15.337024989330544</v>
      </c>
      <c r="K9" s="36">
        <v>158.60414700000001</v>
      </c>
      <c r="L9" s="26">
        <f>(K9-I9)/H9*100</f>
        <v>99.21592866666667</v>
      </c>
      <c r="M9" s="3" t="s">
        <v>21</v>
      </c>
      <c r="N9" s="31" t="s">
        <v>120</v>
      </c>
      <c r="Q9" s="5"/>
      <c r="R9" s="5"/>
    </row>
    <row r="10" spans="1:18" ht="12.75" customHeight="1" x14ac:dyDescent="0.25">
      <c r="A10" s="82">
        <v>40573</v>
      </c>
      <c r="B10" s="95" t="s">
        <v>98</v>
      </c>
      <c r="C10" s="122" t="s">
        <v>489</v>
      </c>
      <c r="D10" s="3" t="s">
        <v>117</v>
      </c>
      <c r="E10" s="3" t="s">
        <v>6</v>
      </c>
      <c r="F10" s="29">
        <v>30</v>
      </c>
      <c r="G10" s="18">
        <v>5</v>
      </c>
      <c r="H10" s="27">
        <f>F10/G10</f>
        <v>6</v>
      </c>
      <c r="I10" s="101">
        <v>2.359E-3</v>
      </c>
      <c r="J10" s="107">
        <f>ABS(H10/I10)</f>
        <v>2543.450614667232</v>
      </c>
      <c r="K10" s="71">
        <v>5.901986</v>
      </c>
      <c r="L10" s="26">
        <f>(K10-I10)/H10*100</f>
        <v>98.327116666666655</v>
      </c>
      <c r="M10" s="3" t="s">
        <v>21</v>
      </c>
      <c r="N10" s="31" t="s">
        <v>120</v>
      </c>
      <c r="Q10" s="5"/>
      <c r="R10" s="5"/>
    </row>
    <row r="11" spans="1:18" ht="12.75" customHeight="1" x14ac:dyDescent="0.25">
      <c r="A11" s="82">
        <v>40573</v>
      </c>
      <c r="B11" s="95" t="s">
        <v>121</v>
      </c>
      <c r="C11" s="122" t="s">
        <v>489</v>
      </c>
      <c r="D11" s="3" t="s">
        <v>117</v>
      </c>
      <c r="E11" s="3" t="s">
        <v>6</v>
      </c>
      <c r="F11" s="29">
        <v>100</v>
      </c>
      <c r="G11" s="18">
        <v>5</v>
      </c>
      <c r="H11" s="27">
        <f>F11/G11</f>
        <v>20</v>
      </c>
      <c r="I11" s="35">
        <v>3.7789999999999998E-3</v>
      </c>
      <c r="J11" s="107">
        <f>ABS(H11/I11)</f>
        <v>5292.4053982535061</v>
      </c>
      <c r="K11" s="72">
        <v>19.016175</v>
      </c>
      <c r="L11" s="26">
        <f>(K11-I11)/H11*100</f>
        <v>95.061979999999991</v>
      </c>
      <c r="M11" s="3" t="s">
        <v>21</v>
      </c>
      <c r="N11" s="31" t="s">
        <v>120</v>
      </c>
      <c r="Q11" s="5"/>
      <c r="R11" s="5"/>
    </row>
    <row r="12" spans="1:18" ht="12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8" ht="12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8" ht="12.75" customHeight="1" x14ac:dyDescent="0.25">
      <c r="A14" s="13" t="s">
        <v>67</v>
      </c>
    </row>
    <row r="15" spans="1:18" ht="12.75" customHeight="1" x14ac:dyDescent="0.25">
      <c r="B15" s="37" t="s">
        <v>68</v>
      </c>
      <c r="C15" s="37"/>
    </row>
    <row r="16" spans="1:18" ht="12.75" customHeight="1" x14ac:dyDescent="0.25">
      <c r="A16" s="13" t="s">
        <v>88</v>
      </c>
    </row>
    <row r="17" spans="1:1" ht="12.75" customHeight="1" x14ac:dyDescent="0.25">
      <c r="A17" s="13" t="s">
        <v>91</v>
      </c>
    </row>
    <row r="18" spans="1:1" ht="12.75" customHeight="1" x14ac:dyDescent="0.25">
      <c r="A18" s="13" t="s">
        <v>111</v>
      </c>
    </row>
    <row r="19" spans="1:1" ht="15.75" customHeight="1" x14ac:dyDescent="0.25">
      <c r="A19" s="13" t="s">
        <v>112</v>
      </c>
    </row>
    <row r="20" spans="1:1" ht="15.75" customHeight="1" x14ac:dyDescent="0.25">
      <c r="A20" s="13" t="s">
        <v>497</v>
      </c>
    </row>
    <row r="21" spans="1:1" ht="16.5" customHeight="1" x14ac:dyDescent="0.25"/>
    <row r="22" spans="1:1" ht="17.25" customHeight="1" x14ac:dyDescent="0.25"/>
    <row r="23" spans="1:1" ht="17.25" customHeight="1" x14ac:dyDescent="0.25"/>
  </sheetData>
  <phoneticPr fontId="35" type="noConversion"/>
  <pageMargins left="0.57999999999999996" right="0.25" top="0.62" bottom="0.17" header="0.6" footer="0.21"/>
  <pageSetup firstPageNumber="2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A3" sqref="A3"/>
    </sheetView>
  </sheetViews>
  <sheetFormatPr defaultRowHeight="12.5" x14ac:dyDescent="0.25"/>
  <cols>
    <col min="1" max="1" width="10.54296875" customWidth="1"/>
    <col min="2" max="2" width="18.54296875" customWidth="1"/>
    <col min="5" max="6" width="9.54296875" bestFit="1" customWidth="1"/>
    <col min="7" max="7" width="9.54296875" customWidth="1"/>
    <col min="12" max="12" width="10.81640625" customWidth="1"/>
    <col min="13" max="13" width="10.26953125" customWidth="1"/>
  </cols>
  <sheetData>
    <row r="1" spans="1:14" ht="15.5" x14ac:dyDescent="0.35">
      <c r="A1" s="2" t="s">
        <v>573</v>
      </c>
      <c r="M1" s="5"/>
      <c r="N1" s="5"/>
    </row>
    <row r="2" spans="1:14" ht="15.5" x14ac:dyDescent="0.35">
      <c r="A2" s="1"/>
      <c r="B2" s="2" t="s">
        <v>553</v>
      </c>
      <c r="K2" s="65"/>
      <c r="L2" s="65"/>
      <c r="M2" s="5"/>
      <c r="N2" s="5"/>
    </row>
    <row r="3" spans="1:14" ht="15.5" x14ac:dyDescent="0.35">
      <c r="A3" s="1"/>
      <c r="B3" s="2"/>
      <c r="K3" s="65"/>
      <c r="L3" s="65"/>
      <c r="M3" s="5"/>
      <c r="N3" s="5"/>
    </row>
    <row r="4" spans="1:14" x14ac:dyDescent="0.25">
      <c r="C4" s="3" t="s">
        <v>0</v>
      </c>
      <c r="E4" s="3" t="s">
        <v>69</v>
      </c>
      <c r="F4" s="3" t="s">
        <v>70</v>
      </c>
      <c r="G4" s="3" t="s">
        <v>92</v>
      </c>
      <c r="H4" s="3" t="s">
        <v>94</v>
      </c>
      <c r="K4" s="65"/>
      <c r="L4" s="65"/>
      <c r="M4" s="5"/>
      <c r="N4" s="5"/>
    </row>
    <row r="5" spans="1:14" ht="14.5" x14ac:dyDescent="0.25">
      <c r="A5" s="16" t="s">
        <v>18</v>
      </c>
      <c r="B5" s="16" t="s">
        <v>126</v>
      </c>
      <c r="C5" s="16" t="s">
        <v>72</v>
      </c>
      <c r="D5" s="16" t="s">
        <v>1</v>
      </c>
      <c r="E5" s="16" t="s">
        <v>5</v>
      </c>
      <c r="F5" s="16" t="s">
        <v>73</v>
      </c>
      <c r="G5" s="16" t="s">
        <v>93</v>
      </c>
      <c r="H5" s="16" t="s">
        <v>74</v>
      </c>
      <c r="K5" s="65"/>
      <c r="L5" s="65"/>
      <c r="M5" s="5"/>
      <c r="N5" s="5"/>
    </row>
    <row r="6" spans="1:14" x14ac:dyDescent="0.25">
      <c r="A6" s="9"/>
      <c r="B6" s="9"/>
      <c r="C6" s="9"/>
      <c r="D6" s="9"/>
      <c r="E6" s="9"/>
      <c r="F6" s="9"/>
      <c r="G6" s="9"/>
      <c r="H6" s="9"/>
      <c r="K6" s="65"/>
      <c r="L6" s="65"/>
    </row>
    <row r="7" spans="1:14" x14ac:dyDescent="0.25">
      <c r="A7" s="19">
        <v>40475</v>
      </c>
      <c r="B7" s="17" t="s">
        <v>219</v>
      </c>
      <c r="C7" s="48" t="s">
        <v>117</v>
      </c>
      <c r="D7" s="99" t="s">
        <v>128</v>
      </c>
      <c r="E7" s="27">
        <v>18.733042999999999</v>
      </c>
      <c r="F7" s="28">
        <v>3.8177469999999998</v>
      </c>
      <c r="G7" s="27">
        <f>F7*5</f>
        <v>19.088735</v>
      </c>
      <c r="H7" s="64">
        <f>ABS(((F7*5)/E7*100)-100)</f>
        <v>1.8987411708818485</v>
      </c>
    </row>
    <row r="8" spans="1:14" x14ac:dyDescent="0.25">
      <c r="A8" s="19">
        <v>40475</v>
      </c>
      <c r="B8" s="17" t="s">
        <v>219</v>
      </c>
      <c r="C8" s="48" t="s">
        <v>117</v>
      </c>
      <c r="D8" s="10" t="s">
        <v>99</v>
      </c>
      <c r="E8" s="26">
        <v>146.136383</v>
      </c>
      <c r="F8" s="27">
        <v>29.804027999999999</v>
      </c>
      <c r="G8" s="26">
        <f>F8*5</f>
        <v>149.02014</v>
      </c>
      <c r="H8" s="64">
        <f>ABS(((F8*5)/E8*100)-100)</f>
        <v>1.9733326778725626</v>
      </c>
    </row>
    <row r="9" spans="1:14" x14ac:dyDescent="0.25">
      <c r="A9" s="19">
        <v>40475</v>
      </c>
      <c r="B9" s="17" t="s">
        <v>219</v>
      </c>
      <c r="C9" s="48" t="s">
        <v>117</v>
      </c>
      <c r="D9" s="10" t="s">
        <v>98</v>
      </c>
      <c r="E9" s="28">
        <v>5.7549950000000001</v>
      </c>
      <c r="F9" s="28">
        <v>1.171897</v>
      </c>
      <c r="G9" s="28">
        <f>F9*5</f>
        <v>5.8594849999999994</v>
      </c>
      <c r="H9" s="64">
        <f>ABS(((F9*5)/E9*100)-100)</f>
        <v>1.8156401525978509</v>
      </c>
    </row>
    <row r="10" spans="1:14" x14ac:dyDescent="0.25">
      <c r="A10" s="19">
        <v>40475</v>
      </c>
      <c r="B10" s="17" t="s">
        <v>219</v>
      </c>
      <c r="C10" s="48" t="s">
        <v>117</v>
      </c>
      <c r="D10" s="10" t="s">
        <v>121</v>
      </c>
      <c r="E10" s="27">
        <v>18.813579000000001</v>
      </c>
      <c r="F10" s="28">
        <v>3.8396479999999999</v>
      </c>
      <c r="G10" s="27">
        <f>F10*5</f>
        <v>19.198239999999998</v>
      </c>
      <c r="H10" s="64">
        <f>ABS(((F10*5)/E10*100)-100)</f>
        <v>2.0445923659713827</v>
      </c>
    </row>
    <row r="11" spans="1:14" x14ac:dyDescent="0.25">
      <c r="C11" s="48"/>
      <c r="D11" s="10"/>
      <c r="E11" s="28"/>
      <c r="F11" s="28"/>
      <c r="G11" s="28"/>
      <c r="H11" s="64"/>
    </row>
    <row r="12" spans="1:14" x14ac:dyDescent="0.25">
      <c r="A12" s="19">
        <v>40475</v>
      </c>
      <c r="B12" s="17" t="s">
        <v>220</v>
      </c>
      <c r="C12" s="48" t="s">
        <v>117</v>
      </c>
      <c r="D12" s="99" t="s">
        <v>128</v>
      </c>
      <c r="E12" s="27">
        <v>18.795058999999998</v>
      </c>
      <c r="F12" s="28">
        <v>3.79453</v>
      </c>
      <c r="G12" s="27">
        <f>F12*5</f>
        <v>18.972650000000002</v>
      </c>
      <c r="H12" s="64">
        <f>ABS(((F12*5)/E12*100)-100)</f>
        <v>0.9448813116255792</v>
      </c>
      <c r="L12" s="65"/>
    </row>
    <row r="13" spans="1:14" x14ac:dyDescent="0.25">
      <c r="A13" s="19">
        <v>40475</v>
      </c>
      <c r="B13" s="17" t="s">
        <v>220</v>
      </c>
      <c r="C13" s="48" t="s">
        <v>117</v>
      </c>
      <c r="D13" s="10" t="s">
        <v>99</v>
      </c>
      <c r="E13" s="26">
        <v>147.785629</v>
      </c>
      <c r="F13" s="27">
        <v>29.667286000000001</v>
      </c>
      <c r="G13" s="26">
        <f>F13*5</f>
        <v>148.33643000000001</v>
      </c>
      <c r="H13" s="64">
        <f>ABS(((F13*5)/E13*100)-100)</f>
        <v>0.3727026800420532</v>
      </c>
    </row>
    <row r="14" spans="1:14" x14ac:dyDescent="0.25">
      <c r="A14" s="19">
        <v>40475</v>
      </c>
      <c r="B14" s="17" t="s">
        <v>220</v>
      </c>
      <c r="C14" s="48" t="s">
        <v>117</v>
      </c>
      <c r="D14" s="10" t="s">
        <v>98</v>
      </c>
      <c r="E14" s="28">
        <v>5.5917029999999999</v>
      </c>
      <c r="F14" s="28">
        <v>1.117326</v>
      </c>
      <c r="G14" s="28">
        <f>F14*5</f>
        <v>5.5866300000000004</v>
      </c>
      <c r="H14" s="64">
        <f>ABS(((F14*5)/E14*100)-100)</f>
        <v>9.0723702600072897E-2</v>
      </c>
      <c r="K14" s="65"/>
    </row>
    <row r="15" spans="1:14" x14ac:dyDescent="0.25">
      <c r="A15" s="19">
        <v>40475</v>
      </c>
      <c r="B15" s="17" t="s">
        <v>220</v>
      </c>
      <c r="C15" s="48" t="s">
        <v>117</v>
      </c>
      <c r="D15" s="10" t="s">
        <v>121</v>
      </c>
      <c r="E15" s="27">
        <v>18.030597</v>
      </c>
      <c r="F15" s="28">
        <v>3.635224</v>
      </c>
      <c r="G15" s="27">
        <f>F15*5</f>
        <v>18.176120000000001</v>
      </c>
      <c r="H15" s="64">
        <f>ABS(((F15*5)/E15*100)-100)</f>
        <v>0.80708919399619106</v>
      </c>
      <c r="K15" s="65"/>
    </row>
    <row r="16" spans="1:14" x14ac:dyDescent="0.25">
      <c r="A16" s="19"/>
      <c r="B16" s="17"/>
      <c r="C16" s="48"/>
      <c r="D16" s="10"/>
      <c r="E16" s="28"/>
      <c r="F16" s="28"/>
      <c r="G16" s="28"/>
      <c r="H16" s="64"/>
      <c r="K16" s="65"/>
    </row>
    <row r="17" spans="1:12" x14ac:dyDescent="0.25">
      <c r="A17" s="19">
        <v>40475</v>
      </c>
      <c r="B17" s="17" t="s">
        <v>221</v>
      </c>
      <c r="C17" s="48" t="s">
        <v>117</v>
      </c>
      <c r="D17" s="99" t="s">
        <v>128</v>
      </c>
      <c r="E17" s="27">
        <v>18.54815</v>
      </c>
      <c r="F17" s="28">
        <v>3.7724500000000001</v>
      </c>
      <c r="G17" s="27">
        <f>F17*5</f>
        <v>18.86225</v>
      </c>
      <c r="H17" s="64">
        <f>ABS(((F17*5)/E17*100)-100)</f>
        <v>1.6934303421095791</v>
      </c>
      <c r="K17" s="65"/>
    </row>
    <row r="18" spans="1:12" x14ac:dyDescent="0.25">
      <c r="A18" s="19">
        <v>40475</v>
      </c>
      <c r="B18" s="17" t="s">
        <v>221</v>
      </c>
      <c r="C18" s="48" t="s">
        <v>117</v>
      </c>
      <c r="D18" s="10" t="s">
        <v>99</v>
      </c>
      <c r="E18" s="26">
        <v>146.973084</v>
      </c>
      <c r="F18" s="27">
        <v>29.843188000000001</v>
      </c>
      <c r="G18" s="26">
        <f>F18*5</f>
        <v>149.21594000000002</v>
      </c>
      <c r="H18" s="64">
        <f>ABS(((F18*5)/E18*100)-100)</f>
        <v>1.526031800489406</v>
      </c>
    </row>
    <row r="19" spans="1:12" x14ac:dyDescent="0.25">
      <c r="A19" s="19">
        <v>40475</v>
      </c>
      <c r="B19" s="17" t="s">
        <v>221</v>
      </c>
      <c r="C19" s="48" t="s">
        <v>117</v>
      </c>
      <c r="D19" s="10" t="s">
        <v>98</v>
      </c>
      <c r="E19" s="28">
        <v>5.8741120000000002</v>
      </c>
      <c r="F19" s="28">
        <v>1.166947</v>
      </c>
      <c r="G19" s="28">
        <f>F19*5</f>
        <v>5.8347350000000002</v>
      </c>
      <c r="H19" s="64">
        <f>ABS(((F19*5)/E19*100)-100)</f>
        <v>0.67034813091748902</v>
      </c>
    </row>
    <row r="20" spans="1:12" x14ac:dyDescent="0.25">
      <c r="A20" s="19">
        <v>40475</v>
      </c>
      <c r="B20" s="17" t="s">
        <v>221</v>
      </c>
      <c r="C20" s="48" t="s">
        <v>117</v>
      </c>
      <c r="D20" s="10" t="s">
        <v>121</v>
      </c>
      <c r="E20" s="27">
        <v>19.836742999999998</v>
      </c>
      <c r="F20" s="28">
        <v>3.9740150000000001</v>
      </c>
      <c r="G20" s="27">
        <f>F20*5</f>
        <v>19.870075</v>
      </c>
      <c r="H20" s="64">
        <f>ABS(((F20*5)/E20*100)-100)</f>
        <v>0.16803161688388002</v>
      </c>
      <c r="L20" s="65"/>
    </row>
    <row r="21" spans="1:12" x14ac:dyDescent="0.25">
      <c r="A21" s="19"/>
      <c r="B21" s="17"/>
      <c r="C21" s="48"/>
      <c r="D21" s="10"/>
      <c r="E21" s="27"/>
      <c r="F21" s="28"/>
      <c r="G21" s="27"/>
      <c r="H21" s="64"/>
    </row>
    <row r="22" spans="1:12" x14ac:dyDescent="0.25">
      <c r="A22" s="19">
        <v>40475</v>
      </c>
      <c r="B22" s="134" t="s">
        <v>222</v>
      </c>
      <c r="C22" s="48" t="s">
        <v>117</v>
      </c>
      <c r="D22" s="99" t="s">
        <v>128</v>
      </c>
      <c r="E22" s="27">
        <v>19.184128000000001</v>
      </c>
      <c r="F22" s="28">
        <v>3.8411949999999999</v>
      </c>
      <c r="G22" s="27">
        <f>F22*5</f>
        <v>19.205974999999999</v>
      </c>
      <c r="H22" s="64">
        <f>ABS(((F22*5)/E22*100)-100)</f>
        <v>0.1138805996290273</v>
      </c>
    </row>
    <row r="23" spans="1:12" x14ac:dyDescent="0.25">
      <c r="A23" s="19">
        <v>40475</v>
      </c>
      <c r="B23" s="134" t="s">
        <v>222</v>
      </c>
      <c r="C23" s="48" t="s">
        <v>117</v>
      </c>
      <c r="D23" s="10" t="s">
        <v>99</v>
      </c>
      <c r="E23" s="26">
        <v>150.100842</v>
      </c>
      <c r="F23" s="27">
        <v>29.991710999999999</v>
      </c>
      <c r="G23" s="26">
        <f>F23*5</f>
        <v>149.95855499999999</v>
      </c>
      <c r="H23" s="64">
        <f>ABS(((F23*5)/E23*100)-100)</f>
        <v>9.4794271707016264E-2</v>
      </c>
    </row>
    <row r="24" spans="1:12" x14ac:dyDescent="0.25">
      <c r="A24" s="19">
        <v>40475</v>
      </c>
      <c r="B24" s="134" t="s">
        <v>222</v>
      </c>
      <c r="C24" s="48" t="s">
        <v>117</v>
      </c>
      <c r="D24" s="10" t="s">
        <v>98</v>
      </c>
      <c r="E24" s="28">
        <v>6.1450389999999997</v>
      </c>
      <c r="F24" s="28">
        <v>1.2296549999999999</v>
      </c>
      <c r="G24" s="28">
        <f>F24*5</f>
        <v>6.1482749999999999</v>
      </c>
      <c r="H24" s="64">
        <f>ABS(((F24*5)/E24*100)-100)</f>
        <v>5.266036554039033E-2</v>
      </c>
    </row>
    <row r="25" spans="1:12" x14ac:dyDescent="0.25">
      <c r="A25" s="19">
        <v>40475</v>
      </c>
      <c r="B25" s="134" t="s">
        <v>222</v>
      </c>
      <c r="C25" s="48" t="s">
        <v>117</v>
      </c>
      <c r="D25" s="10" t="s">
        <v>121</v>
      </c>
      <c r="E25" s="27">
        <v>19.473571</v>
      </c>
      <c r="F25" s="28">
        <v>3.84219</v>
      </c>
      <c r="G25" s="27">
        <f>F25*5</f>
        <v>19.21095</v>
      </c>
      <c r="H25" s="64">
        <f>ABS(((F25*5)/E25*100)-100)</f>
        <v>1.3486021644412318</v>
      </c>
    </row>
    <row r="26" spans="1:12" x14ac:dyDescent="0.25">
      <c r="A26" s="19"/>
      <c r="B26" s="17"/>
      <c r="C26" s="48"/>
      <c r="D26" s="10"/>
      <c r="E26" s="27"/>
      <c r="F26" s="28"/>
      <c r="G26" s="27"/>
      <c r="H26" s="64"/>
    </row>
    <row r="27" spans="1:12" x14ac:dyDescent="0.25">
      <c r="A27" s="19">
        <v>40483</v>
      </c>
      <c r="B27" s="134" t="s">
        <v>248</v>
      </c>
      <c r="C27" s="3" t="s">
        <v>117</v>
      </c>
      <c r="D27" s="3" t="s">
        <v>128</v>
      </c>
      <c r="E27" s="27">
        <v>19.189952000000002</v>
      </c>
      <c r="F27" s="28">
        <v>3.8200750000000001</v>
      </c>
      <c r="G27" s="27">
        <f>F27*5</f>
        <v>19.100375</v>
      </c>
      <c r="H27" s="64">
        <f>ABS(((F27*5)/E27*100)-100)</f>
        <v>0.46679116237498874</v>
      </c>
    </row>
    <row r="28" spans="1:12" x14ac:dyDescent="0.25">
      <c r="A28" s="19">
        <v>40483</v>
      </c>
      <c r="B28" s="134" t="s">
        <v>248</v>
      </c>
      <c r="C28" s="3" t="s">
        <v>117</v>
      </c>
      <c r="D28" s="95" t="s">
        <v>99</v>
      </c>
      <c r="E28" s="26">
        <v>147.207123</v>
      </c>
      <c r="F28" s="27">
        <v>29.377189000000001</v>
      </c>
      <c r="G28" s="26">
        <f>F28*5</f>
        <v>146.88594499999999</v>
      </c>
      <c r="H28" s="64">
        <f>ABS(((F28*5)/E28*100)-100)</f>
        <v>0.218181018319342</v>
      </c>
    </row>
    <row r="29" spans="1:12" x14ac:dyDescent="0.25">
      <c r="A29" s="19">
        <v>40483</v>
      </c>
      <c r="B29" s="134" t="s">
        <v>248</v>
      </c>
      <c r="C29" s="3" t="s">
        <v>117</v>
      </c>
      <c r="D29" s="95" t="s">
        <v>98</v>
      </c>
      <c r="E29" s="28">
        <v>5.9008919999999998</v>
      </c>
      <c r="F29" s="28">
        <v>1.1745490000000001</v>
      </c>
      <c r="G29" s="28">
        <f>F29*5</f>
        <v>5.8727450000000001</v>
      </c>
      <c r="H29" s="64">
        <f>ABS(((F29*5)/E29*100)-100)</f>
        <v>0.47699568133087666</v>
      </c>
    </row>
    <row r="30" spans="1:12" x14ac:dyDescent="0.25">
      <c r="A30" s="19">
        <v>40483</v>
      </c>
      <c r="B30" s="134" t="s">
        <v>248</v>
      </c>
      <c r="C30" s="3" t="s">
        <v>117</v>
      </c>
      <c r="D30" s="95" t="s">
        <v>121</v>
      </c>
      <c r="E30" s="27">
        <v>18.571615000000001</v>
      </c>
      <c r="F30" s="28">
        <v>3.7038790000000001</v>
      </c>
      <c r="G30" s="27">
        <f>F30*5</f>
        <v>18.519394999999999</v>
      </c>
      <c r="H30" s="64">
        <f>ABS(((F30*5)/E30*100)-100)</f>
        <v>0.28118179275202237</v>
      </c>
    </row>
    <row r="31" spans="1:12" x14ac:dyDescent="0.25">
      <c r="A31" s="19"/>
      <c r="B31" s="17"/>
      <c r="C31" s="48"/>
      <c r="D31" s="10"/>
      <c r="E31" s="27"/>
      <c r="F31" s="28"/>
      <c r="G31" s="27"/>
      <c r="H31" s="64"/>
    </row>
    <row r="32" spans="1:12" x14ac:dyDescent="0.25">
      <c r="A32" s="19">
        <v>40483</v>
      </c>
      <c r="B32" s="134" t="s">
        <v>249</v>
      </c>
      <c r="C32" s="3" t="s">
        <v>117</v>
      </c>
      <c r="D32" s="95" t="s">
        <v>128</v>
      </c>
      <c r="E32" s="27">
        <v>20.547577</v>
      </c>
      <c r="F32" s="28">
        <v>4.0910510000000002</v>
      </c>
      <c r="G32" s="27">
        <f>F32*5</f>
        <v>20.455255000000001</v>
      </c>
      <c r="H32" s="64">
        <f>ABS(((F32*5)/E32*100)-100)</f>
        <v>0.44930845130789976</v>
      </c>
    </row>
    <row r="33" spans="1:8" x14ac:dyDescent="0.25">
      <c r="A33" s="19">
        <v>40483</v>
      </c>
      <c r="B33" s="134" t="s">
        <v>249</v>
      </c>
      <c r="C33" s="3" t="s">
        <v>117</v>
      </c>
      <c r="D33" s="3" t="s">
        <v>99</v>
      </c>
      <c r="E33" s="26">
        <v>155.541087</v>
      </c>
      <c r="F33" s="27">
        <v>30.772826999999999</v>
      </c>
      <c r="G33" s="26">
        <f>F33*5</f>
        <v>153.864135</v>
      </c>
      <c r="H33" s="64">
        <f>ABS(((F33*5)/E33*100)-100)</f>
        <v>1.0781408516194801</v>
      </c>
    </row>
    <row r="34" spans="1:8" x14ac:dyDescent="0.25">
      <c r="A34" s="19">
        <v>40483</v>
      </c>
      <c r="B34" s="134" t="s">
        <v>249</v>
      </c>
      <c r="C34" s="3" t="s">
        <v>117</v>
      </c>
      <c r="D34" s="3" t="s">
        <v>98</v>
      </c>
      <c r="E34" s="28">
        <v>5.8736980000000001</v>
      </c>
      <c r="F34" s="28">
        <v>1.1534850000000001</v>
      </c>
      <c r="G34" s="28">
        <f>F34*5</f>
        <v>5.7674250000000002</v>
      </c>
      <c r="H34" s="64">
        <f>ABS(((F34*5)/E34*100)-100)</f>
        <v>1.8093031000231861</v>
      </c>
    </row>
    <row r="35" spans="1:8" x14ac:dyDescent="0.25">
      <c r="A35" s="19">
        <v>40483</v>
      </c>
      <c r="B35" s="134" t="s">
        <v>249</v>
      </c>
      <c r="C35" s="3" t="s">
        <v>117</v>
      </c>
      <c r="D35" s="3" t="s">
        <v>121</v>
      </c>
      <c r="E35" s="27">
        <v>19.301818000000001</v>
      </c>
      <c r="F35" s="28">
        <v>3.816748</v>
      </c>
      <c r="G35" s="27">
        <f>F35*5</f>
        <v>19.083739999999999</v>
      </c>
      <c r="H35" s="64">
        <f>ABS(((F35*5)/E35*100)-100)</f>
        <v>1.1298313972290259</v>
      </c>
    </row>
    <row r="36" spans="1:8" x14ac:dyDescent="0.25">
      <c r="A36" s="19"/>
      <c r="B36" s="105"/>
      <c r="C36" s="3"/>
      <c r="D36" s="3"/>
      <c r="E36" s="27"/>
      <c r="F36" s="28"/>
      <c r="G36" s="27"/>
      <c r="H36" s="64"/>
    </row>
    <row r="37" spans="1:8" x14ac:dyDescent="0.25">
      <c r="A37" s="19">
        <v>40483</v>
      </c>
      <c r="B37" s="122" t="s">
        <v>250</v>
      </c>
      <c r="C37" s="3" t="s">
        <v>117</v>
      </c>
      <c r="D37" s="3" t="s">
        <v>128</v>
      </c>
      <c r="E37" s="27">
        <v>19.761498</v>
      </c>
      <c r="F37" s="28">
        <v>3.9375469999999999</v>
      </c>
      <c r="G37" s="27">
        <f>F37*5</f>
        <v>19.687735</v>
      </c>
      <c r="H37" s="64">
        <f>ABS(((F37*5)/E37*100)-100)</f>
        <v>0.37326623720529994</v>
      </c>
    </row>
    <row r="38" spans="1:8" x14ac:dyDescent="0.25">
      <c r="A38" s="19">
        <v>40483</v>
      </c>
      <c r="B38" s="122" t="s">
        <v>250</v>
      </c>
      <c r="C38" s="3" t="s">
        <v>117</v>
      </c>
      <c r="D38" s="95" t="s">
        <v>99</v>
      </c>
      <c r="E38" s="26">
        <v>155.77157700000001</v>
      </c>
      <c r="F38" s="27">
        <v>31.097252999999998</v>
      </c>
      <c r="G38" s="26">
        <f>F38*5</f>
        <v>155.486265</v>
      </c>
      <c r="H38" s="64">
        <f>ABS(((F38*5)/E38*100)-100)</f>
        <v>0.18316050045510224</v>
      </c>
    </row>
    <row r="39" spans="1:8" x14ac:dyDescent="0.25">
      <c r="A39" s="19">
        <v>40483</v>
      </c>
      <c r="B39" s="122" t="s">
        <v>250</v>
      </c>
      <c r="C39" s="3" t="s">
        <v>117</v>
      </c>
      <c r="D39" s="95" t="s">
        <v>98</v>
      </c>
      <c r="E39" s="28">
        <v>5.7286149999999996</v>
      </c>
      <c r="F39" s="28">
        <v>1.1166339999999999</v>
      </c>
      <c r="G39" s="28">
        <f>F39*5</f>
        <v>5.5831699999999991</v>
      </c>
      <c r="H39" s="64">
        <f>ABS(((F39*5)/E39*100)-100)</f>
        <v>2.5389208386320377</v>
      </c>
    </row>
    <row r="40" spans="1:8" x14ac:dyDescent="0.25">
      <c r="A40" s="19">
        <v>40483</v>
      </c>
      <c r="B40" s="122" t="s">
        <v>250</v>
      </c>
      <c r="C40" s="3" t="s">
        <v>117</v>
      </c>
      <c r="D40" s="95" t="s">
        <v>121</v>
      </c>
      <c r="E40" s="27">
        <v>18.724855000000002</v>
      </c>
      <c r="F40" s="28">
        <v>3.727652</v>
      </c>
      <c r="G40" s="27">
        <f>F40*5</f>
        <v>18.638259999999999</v>
      </c>
      <c r="H40" s="64">
        <f>ABS(((F40*5)/E40*100)-100)</f>
        <v>0.46246018994541771</v>
      </c>
    </row>
    <row r="41" spans="1:8" x14ac:dyDescent="0.25">
      <c r="A41" s="19"/>
      <c r="B41" s="86"/>
      <c r="C41" s="48"/>
      <c r="D41" s="10"/>
      <c r="E41" s="27"/>
      <c r="F41" s="28"/>
      <c r="G41" s="27"/>
      <c r="H41" s="64"/>
    </row>
    <row r="42" spans="1:8" x14ac:dyDescent="0.25">
      <c r="A42" s="19">
        <v>40483</v>
      </c>
      <c r="B42" s="122" t="s">
        <v>251</v>
      </c>
      <c r="C42" s="3" t="s">
        <v>117</v>
      </c>
      <c r="D42" s="95" t="s">
        <v>128</v>
      </c>
      <c r="E42" s="27">
        <v>19.378394</v>
      </c>
      <c r="F42" s="28">
        <v>3.8767200000000002</v>
      </c>
      <c r="G42" s="27">
        <f>F42*5</f>
        <v>19.383600000000001</v>
      </c>
      <c r="H42" s="64">
        <f>ABS(((F42*5)/E42*100)-100)</f>
        <v>2.6864971369661816E-2</v>
      </c>
    </row>
    <row r="43" spans="1:8" x14ac:dyDescent="0.25">
      <c r="A43" s="19">
        <v>40483</v>
      </c>
      <c r="B43" s="122" t="s">
        <v>251</v>
      </c>
      <c r="C43" s="3" t="s">
        <v>117</v>
      </c>
      <c r="D43" s="3" t="s">
        <v>99</v>
      </c>
      <c r="E43" s="26">
        <v>151.507093</v>
      </c>
      <c r="F43" s="27">
        <v>30.503212999999999</v>
      </c>
      <c r="G43" s="26">
        <f>F43*5</f>
        <v>152.516065</v>
      </c>
      <c r="H43" s="64">
        <f>ABS(((F43*5)/E43*100)-100)</f>
        <v>0.66595693971898129</v>
      </c>
    </row>
    <row r="44" spans="1:8" x14ac:dyDescent="0.25">
      <c r="A44" s="19">
        <v>40483</v>
      </c>
      <c r="B44" s="122" t="s">
        <v>251</v>
      </c>
      <c r="C44" s="3" t="s">
        <v>117</v>
      </c>
      <c r="D44" s="3" t="s">
        <v>98</v>
      </c>
      <c r="E44" s="28">
        <v>5.9819630000000004</v>
      </c>
      <c r="F44" s="28">
        <v>1.192787</v>
      </c>
      <c r="G44" s="27">
        <f>F44*5</f>
        <v>5.9639350000000002</v>
      </c>
      <c r="H44" s="64">
        <f>ABS(((F44*5)/E44*100)-100)</f>
        <v>0.30137264306048905</v>
      </c>
    </row>
    <row r="45" spans="1:8" x14ac:dyDescent="0.25">
      <c r="A45" s="19">
        <v>40483</v>
      </c>
      <c r="B45" s="122" t="s">
        <v>251</v>
      </c>
      <c r="C45" s="3" t="s">
        <v>117</v>
      </c>
      <c r="D45" s="3" t="s">
        <v>121</v>
      </c>
      <c r="E45" s="27">
        <v>20.188821999999998</v>
      </c>
      <c r="F45" s="28">
        <v>4.0698460000000001</v>
      </c>
      <c r="G45" s="27">
        <f>F45*5</f>
        <v>20.349229999999999</v>
      </c>
      <c r="H45" s="64">
        <f>ABS(((F45*5)/E45*100)-100)</f>
        <v>0.79453868086012847</v>
      </c>
    </row>
    <row r="46" spans="1:8" x14ac:dyDescent="0.25">
      <c r="A46" s="67"/>
      <c r="B46" s="67"/>
      <c r="C46" s="20"/>
      <c r="D46" s="16"/>
      <c r="E46" s="78"/>
      <c r="F46" s="79"/>
      <c r="G46" s="78"/>
      <c r="H46" s="80"/>
    </row>
    <row r="47" spans="1:8" x14ac:dyDescent="0.25">
      <c r="A47" s="47"/>
      <c r="B47" s="47"/>
      <c r="C47" s="48"/>
    </row>
    <row r="48" spans="1:8" ht="14.5" x14ac:dyDescent="0.25">
      <c r="A48" s="13" t="s">
        <v>75</v>
      </c>
    </row>
    <row r="49" spans="1:3" x14ac:dyDescent="0.25">
      <c r="A49" s="37" t="s">
        <v>76</v>
      </c>
      <c r="C49" s="37"/>
    </row>
    <row r="50" spans="1:3" x14ac:dyDescent="0.25">
      <c r="A50" s="37" t="s">
        <v>77</v>
      </c>
      <c r="C50" s="37"/>
    </row>
    <row r="51" spans="1:3" ht="14.5" x14ac:dyDescent="0.25">
      <c r="A51" s="13" t="s">
        <v>95</v>
      </c>
    </row>
    <row r="52" spans="1:3" ht="14.5" x14ac:dyDescent="0.25">
      <c r="A52" s="13" t="s">
        <v>496</v>
      </c>
    </row>
    <row r="53" spans="1:3" x14ac:dyDescent="0.25">
      <c r="A53" t="s">
        <v>78</v>
      </c>
    </row>
    <row r="55" spans="1:3" ht="14.5" x14ac:dyDescent="0.25">
      <c r="A55" s="13" t="s">
        <v>0</v>
      </c>
    </row>
    <row r="57" spans="1:3" ht="14.5" x14ac:dyDescent="0.25">
      <c r="A57" s="13" t="s">
        <v>0</v>
      </c>
    </row>
  </sheetData>
  <phoneticPr fontId="0" type="noConversion"/>
  <pageMargins left="1.1399999999999999" right="0.75" top="0.91" bottom="0.23" header="0.5" footer="0.17"/>
  <pageSetup firstPageNumber="2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A3" sqref="A3"/>
    </sheetView>
  </sheetViews>
  <sheetFormatPr defaultRowHeight="12.5" x14ac:dyDescent="0.25"/>
  <cols>
    <col min="1" max="1" width="10.54296875" customWidth="1"/>
    <col min="2" max="2" width="18.54296875" customWidth="1"/>
    <col min="5" max="6" width="9.54296875" bestFit="1" customWidth="1"/>
    <col min="7" max="7" width="9.54296875" customWidth="1"/>
    <col min="12" max="12" width="10.81640625" customWidth="1"/>
    <col min="13" max="13" width="10.26953125" customWidth="1"/>
  </cols>
  <sheetData>
    <row r="1" spans="1:13" ht="15.5" x14ac:dyDescent="0.35">
      <c r="A1" s="2" t="s">
        <v>574</v>
      </c>
      <c r="M1" s="5"/>
    </row>
    <row r="2" spans="1:13" ht="15.5" x14ac:dyDescent="0.35">
      <c r="A2" s="1"/>
      <c r="B2" s="2" t="s">
        <v>553</v>
      </c>
      <c r="K2" s="65"/>
      <c r="L2" s="65"/>
      <c r="M2" s="5"/>
    </row>
    <row r="3" spans="1:13" ht="15.5" x14ac:dyDescent="0.35">
      <c r="A3" s="1"/>
      <c r="B3" s="2"/>
      <c r="K3" s="65"/>
      <c r="L3" s="65"/>
      <c r="M3" s="5"/>
    </row>
    <row r="4" spans="1:13" ht="13" x14ac:dyDescent="0.3">
      <c r="A4" s="1"/>
      <c r="K4" s="65"/>
      <c r="L4" s="65"/>
      <c r="M4" s="5"/>
    </row>
    <row r="5" spans="1:13" x14ac:dyDescent="0.25">
      <c r="K5" s="65"/>
      <c r="L5" s="65"/>
      <c r="M5" s="5"/>
    </row>
    <row r="6" spans="1:13" x14ac:dyDescent="0.25">
      <c r="C6" s="3" t="s">
        <v>0</v>
      </c>
      <c r="E6" s="3" t="s">
        <v>69</v>
      </c>
      <c r="F6" s="3" t="s">
        <v>70</v>
      </c>
      <c r="G6" s="3" t="s">
        <v>92</v>
      </c>
      <c r="H6" s="3" t="s">
        <v>94</v>
      </c>
      <c r="K6" s="65"/>
    </row>
    <row r="7" spans="1:13" ht="14.5" x14ac:dyDescent="0.25">
      <c r="A7" s="16" t="s">
        <v>18</v>
      </c>
      <c r="B7" s="16" t="s">
        <v>126</v>
      </c>
      <c r="C7" s="16" t="s">
        <v>72</v>
      </c>
      <c r="D7" s="16" t="s">
        <v>1</v>
      </c>
      <c r="E7" s="16" t="s">
        <v>5</v>
      </c>
      <c r="F7" s="16" t="s">
        <v>73</v>
      </c>
      <c r="G7" s="16" t="s">
        <v>93</v>
      </c>
      <c r="H7" s="16" t="s">
        <v>74</v>
      </c>
      <c r="L7" s="65"/>
    </row>
    <row r="8" spans="1:13" x14ac:dyDescent="0.25">
      <c r="C8" s="48"/>
      <c r="D8" s="10"/>
      <c r="E8" s="27"/>
      <c r="F8" s="28"/>
      <c r="G8" s="27"/>
      <c r="H8" s="64"/>
    </row>
    <row r="9" spans="1:13" x14ac:dyDescent="0.25">
      <c r="A9" s="19">
        <v>40491</v>
      </c>
      <c r="B9" s="122" t="s">
        <v>281</v>
      </c>
      <c r="C9" s="3" t="s">
        <v>117</v>
      </c>
      <c r="D9" s="3" t="s">
        <v>128</v>
      </c>
      <c r="E9" s="27">
        <v>18.701549</v>
      </c>
      <c r="F9" s="28">
        <v>3.6676549999999999</v>
      </c>
      <c r="G9" s="27">
        <f>F9*5</f>
        <v>18.338274999999999</v>
      </c>
      <c r="H9" s="64">
        <f>ABS(((F9*5)/E9*100)-100)</f>
        <v>1.9424808073384696</v>
      </c>
    </row>
    <row r="10" spans="1:13" x14ac:dyDescent="0.25">
      <c r="A10" s="19">
        <v>40491</v>
      </c>
      <c r="B10" s="122" t="s">
        <v>281</v>
      </c>
      <c r="C10" s="3" t="s">
        <v>117</v>
      </c>
      <c r="D10" s="95" t="s">
        <v>99</v>
      </c>
      <c r="E10" s="26">
        <v>148.36729199999999</v>
      </c>
      <c r="F10" s="27">
        <v>29.059564000000002</v>
      </c>
      <c r="G10" s="26">
        <f>F10*5</f>
        <v>145.29782</v>
      </c>
      <c r="H10" s="64">
        <f>ABS(((F10*5)/E10*100)-100)</f>
        <v>2.0688333382805126</v>
      </c>
    </row>
    <row r="11" spans="1:13" x14ac:dyDescent="0.25">
      <c r="A11" s="19">
        <v>40491</v>
      </c>
      <c r="B11" s="122" t="s">
        <v>281</v>
      </c>
      <c r="C11" s="3" t="s">
        <v>117</v>
      </c>
      <c r="D11" s="95" t="s">
        <v>98</v>
      </c>
      <c r="E11" s="28">
        <v>6.1033580000000001</v>
      </c>
      <c r="F11" s="28">
        <v>1.170471</v>
      </c>
      <c r="G11" s="28">
        <f>F11*5</f>
        <v>5.8523550000000002</v>
      </c>
      <c r="H11" s="64">
        <f>ABS(((F11*5)/E11*100)-100)</f>
        <v>4.1125393594804649</v>
      </c>
    </row>
    <row r="12" spans="1:13" x14ac:dyDescent="0.25">
      <c r="A12" s="19">
        <v>40491</v>
      </c>
      <c r="B12" s="122" t="s">
        <v>281</v>
      </c>
      <c r="C12" s="3" t="s">
        <v>117</v>
      </c>
      <c r="D12" s="95" t="s">
        <v>121</v>
      </c>
      <c r="E12" s="27">
        <v>18.298411999999999</v>
      </c>
      <c r="F12" s="28">
        <v>3.632755</v>
      </c>
      <c r="G12" s="27">
        <f>F12*5</f>
        <v>18.163775000000001</v>
      </c>
      <c r="H12" s="64">
        <f>ABS(((F12*5)/E12*100)-100)</f>
        <v>0.73578515993627036</v>
      </c>
      <c r="L12" s="65"/>
    </row>
    <row r="13" spans="1:13" x14ac:dyDescent="0.25">
      <c r="A13" s="19"/>
      <c r="B13" s="96"/>
      <c r="C13" s="48"/>
      <c r="D13" s="10"/>
      <c r="E13" s="27"/>
      <c r="F13" s="28"/>
      <c r="G13" s="27"/>
      <c r="H13" s="64"/>
    </row>
    <row r="14" spans="1:13" x14ac:dyDescent="0.25">
      <c r="A14" s="19">
        <v>40491</v>
      </c>
      <c r="B14" s="122" t="s">
        <v>282</v>
      </c>
      <c r="C14" s="3" t="s">
        <v>117</v>
      </c>
      <c r="D14" s="95" t="s">
        <v>128</v>
      </c>
      <c r="E14" s="27">
        <v>19.627866999999998</v>
      </c>
      <c r="F14" s="28">
        <v>3.9418989999999998</v>
      </c>
      <c r="G14" s="27">
        <f>F14*5</f>
        <v>19.709495</v>
      </c>
      <c r="H14" s="64">
        <f>ABS(((F14*5)/E14*100)-100)</f>
        <v>0.41587809821619715</v>
      </c>
      <c r="K14" s="65"/>
    </row>
    <row r="15" spans="1:13" x14ac:dyDescent="0.25">
      <c r="A15" s="19">
        <v>40491</v>
      </c>
      <c r="B15" s="122" t="s">
        <v>282</v>
      </c>
      <c r="C15" s="3" t="s">
        <v>117</v>
      </c>
      <c r="D15" s="3" t="s">
        <v>99</v>
      </c>
      <c r="E15" s="26">
        <v>152.794905</v>
      </c>
      <c r="F15" s="27">
        <v>30.486709999999999</v>
      </c>
      <c r="G15" s="26">
        <f>F15*5</f>
        <v>152.43355</v>
      </c>
      <c r="H15" s="64">
        <f>ABS(((F15*5)/E15*100)-100)</f>
        <v>0.23649676015048726</v>
      </c>
      <c r="K15" s="65"/>
    </row>
    <row r="16" spans="1:13" x14ac:dyDescent="0.25">
      <c r="A16" s="19">
        <v>40491</v>
      </c>
      <c r="B16" s="122" t="s">
        <v>282</v>
      </c>
      <c r="C16" s="3" t="s">
        <v>117</v>
      </c>
      <c r="D16" s="3" t="s">
        <v>98</v>
      </c>
      <c r="E16" s="28">
        <v>6.1257580000000003</v>
      </c>
      <c r="F16" s="28">
        <v>1.1959169999999999</v>
      </c>
      <c r="G16" s="27">
        <f>F16*5</f>
        <v>5.9795849999999993</v>
      </c>
      <c r="H16" s="64">
        <f>ABS(((F16*5)/E16*100)-100)</f>
        <v>2.3862026544307042</v>
      </c>
      <c r="K16" s="65"/>
    </row>
    <row r="17" spans="1:8" x14ac:dyDescent="0.25">
      <c r="A17" s="19">
        <v>40491</v>
      </c>
      <c r="B17" s="122" t="s">
        <v>282</v>
      </c>
      <c r="C17" s="3" t="s">
        <v>117</v>
      </c>
      <c r="D17" s="3" t="s">
        <v>121</v>
      </c>
      <c r="E17" s="27">
        <v>19.601776999999998</v>
      </c>
      <c r="F17" s="28">
        <v>3.8705289999999999</v>
      </c>
      <c r="G17" s="27">
        <f>F17*5</f>
        <v>19.352644999999999</v>
      </c>
      <c r="H17" s="64">
        <f>ABS(((F17*5)/E17*100)-100)</f>
        <v>1.2709664026888987</v>
      </c>
    </row>
    <row r="18" spans="1:8" x14ac:dyDescent="0.25">
      <c r="A18" s="19"/>
      <c r="B18" s="96"/>
      <c r="C18" s="3"/>
      <c r="D18" s="3"/>
      <c r="E18" s="27"/>
      <c r="F18" s="28"/>
      <c r="G18" s="27"/>
      <c r="H18" s="64"/>
    </row>
    <row r="19" spans="1:8" x14ac:dyDescent="0.25">
      <c r="A19" s="19">
        <v>40491</v>
      </c>
      <c r="B19" s="122" t="s">
        <v>283</v>
      </c>
      <c r="C19" s="3" t="s">
        <v>117</v>
      </c>
      <c r="D19" s="3" t="s">
        <v>128</v>
      </c>
      <c r="E19" s="27">
        <v>18.775766999999998</v>
      </c>
      <c r="F19" s="28">
        <v>3.7654040000000002</v>
      </c>
      <c r="G19" s="27">
        <f>F19*5</f>
        <v>18.827020000000001</v>
      </c>
      <c r="H19" s="64">
        <f>ABS(((F19*5)/E19*100)-100)</f>
        <v>0.27297420126699024</v>
      </c>
    </row>
    <row r="20" spans="1:8" x14ac:dyDescent="0.25">
      <c r="A20" s="19">
        <v>40491</v>
      </c>
      <c r="B20" s="122" t="s">
        <v>283</v>
      </c>
      <c r="C20" s="3" t="s">
        <v>117</v>
      </c>
      <c r="D20" s="95" t="s">
        <v>99</v>
      </c>
      <c r="E20" s="26">
        <v>151.39416700000001</v>
      </c>
      <c r="F20" s="27">
        <v>30.358291000000001</v>
      </c>
      <c r="G20" s="26">
        <f>F20*5</f>
        <v>151.79145500000001</v>
      </c>
      <c r="H20" s="64">
        <f>ABS(((F20*5)/E20*100)-100)</f>
        <v>0.26241962149042308</v>
      </c>
    </row>
    <row r="21" spans="1:8" x14ac:dyDescent="0.25">
      <c r="A21" s="19">
        <v>40491</v>
      </c>
      <c r="B21" s="122" t="s">
        <v>283</v>
      </c>
      <c r="C21" s="3" t="s">
        <v>117</v>
      </c>
      <c r="D21" s="95" t="s">
        <v>98</v>
      </c>
      <c r="E21" s="28">
        <v>5.7861560000000001</v>
      </c>
      <c r="F21" s="28">
        <v>1.1261509999999999</v>
      </c>
      <c r="G21" s="28">
        <f>F21*5</f>
        <v>5.6307549999999997</v>
      </c>
      <c r="H21" s="64">
        <f>ABS(((F21*5)/E21*100)-100)</f>
        <v>2.6857381653726691</v>
      </c>
    </row>
    <row r="22" spans="1:8" x14ac:dyDescent="0.25">
      <c r="A22" s="19">
        <v>40491</v>
      </c>
      <c r="B22" s="122" t="s">
        <v>283</v>
      </c>
      <c r="C22" s="3" t="s">
        <v>117</v>
      </c>
      <c r="D22" s="95" t="s">
        <v>121</v>
      </c>
      <c r="E22" s="27">
        <v>18.803094000000002</v>
      </c>
      <c r="F22" s="28">
        <v>3.7144370000000002</v>
      </c>
      <c r="G22" s="27">
        <f>F22*5</f>
        <v>18.572185000000001</v>
      </c>
      <c r="H22" s="64">
        <f>ABS(((F22*5)/E22*100)-100)</f>
        <v>1.2280372581235781</v>
      </c>
    </row>
    <row r="23" spans="1:8" x14ac:dyDescent="0.25">
      <c r="A23" s="19"/>
      <c r="B23" s="96"/>
      <c r="C23" s="48"/>
      <c r="D23" s="10"/>
      <c r="E23" s="27"/>
      <c r="F23" s="28"/>
      <c r="G23" s="27"/>
      <c r="H23" s="64"/>
    </row>
    <row r="24" spans="1:8" x14ac:dyDescent="0.25">
      <c r="A24" s="19">
        <v>40491</v>
      </c>
      <c r="B24" s="122" t="s">
        <v>284</v>
      </c>
      <c r="C24" s="3" t="s">
        <v>117</v>
      </c>
      <c r="D24" s="95" t="s">
        <v>128</v>
      </c>
      <c r="E24" s="27">
        <v>18.785602000000001</v>
      </c>
      <c r="F24" s="28">
        <v>3.7590970000000001</v>
      </c>
      <c r="G24" s="27">
        <f>F24*5</f>
        <v>18.795484999999999</v>
      </c>
      <c r="H24" s="64">
        <f>ABS(((F24*5)/E24*100)-100)</f>
        <v>5.2609439931700308E-2</v>
      </c>
    </row>
    <row r="25" spans="1:8" x14ac:dyDescent="0.25">
      <c r="A25" s="19">
        <v>40491</v>
      </c>
      <c r="B25" s="122" t="s">
        <v>284</v>
      </c>
      <c r="C25" s="3" t="s">
        <v>117</v>
      </c>
      <c r="D25" s="3" t="s">
        <v>99</v>
      </c>
      <c r="E25" s="26">
        <v>147.257992</v>
      </c>
      <c r="F25" s="27">
        <v>29.149466</v>
      </c>
      <c r="G25" s="26">
        <f>F25*5</f>
        <v>145.74733000000001</v>
      </c>
      <c r="H25" s="64">
        <f>ABS(((F25*5)/E25*100)-100)</f>
        <v>1.0258607899529153</v>
      </c>
    </row>
    <row r="26" spans="1:8" x14ac:dyDescent="0.25">
      <c r="A26" s="19">
        <v>40491</v>
      </c>
      <c r="B26" s="122" t="s">
        <v>284</v>
      </c>
      <c r="C26" s="3" t="s">
        <v>117</v>
      </c>
      <c r="D26" s="3" t="s">
        <v>98</v>
      </c>
      <c r="E26" s="28">
        <v>5.8271069999999998</v>
      </c>
      <c r="F26" s="28">
        <v>1.1303300000000001</v>
      </c>
      <c r="G26" s="28">
        <f>F26*5</f>
        <v>5.6516500000000001</v>
      </c>
      <c r="H26" s="64">
        <f>ABS(((F26*5)/E26*100)-100)</f>
        <v>3.0110481925250383</v>
      </c>
    </row>
    <row r="27" spans="1:8" x14ac:dyDescent="0.25">
      <c r="A27" s="19">
        <v>40491</v>
      </c>
      <c r="B27" s="122" t="s">
        <v>284</v>
      </c>
      <c r="C27" s="3" t="s">
        <v>117</v>
      </c>
      <c r="D27" s="3" t="s">
        <v>121</v>
      </c>
      <c r="E27" s="27">
        <v>19.637694</v>
      </c>
      <c r="F27" s="28">
        <v>3.9336370000000001</v>
      </c>
      <c r="G27" s="27">
        <f>F27*5</f>
        <v>19.668185000000001</v>
      </c>
      <c r="H27" s="64">
        <f>ABS(((F27*5)/E27*100)-100)</f>
        <v>0.15526772135262945</v>
      </c>
    </row>
    <row r="28" spans="1:8" x14ac:dyDescent="0.25">
      <c r="A28" s="19"/>
      <c r="B28" s="122"/>
      <c r="C28" s="3"/>
      <c r="D28" s="3"/>
      <c r="E28" s="27"/>
      <c r="F28" s="28"/>
      <c r="G28" s="27"/>
      <c r="H28" s="64"/>
    </row>
    <row r="29" spans="1:8" x14ac:dyDescent="0.25">
      <c r="A29" s="19">
        <v>40493</v>
      </c>
      <c r="B29" s="122" t="s">
        <v>314</v>
      </c>
      <c r="C29" s="3" t="s">
        <v>117</v>
      </c>
      <c r="D29" s="95" t="s">
        <v>128</v>
      </c>
      <c r="E29" s="27">
        <v>19.451702999999998</v>
      </c>
      <c r="F29" s="28">
        <v>3.9632239999999999</v>
      </c>
      <c r="G29" s="27">
        <f>F29*5</f>
        <v>19.816119999999998</v>
      </c>
      <c r="H29" s="64">
        <f>ABS(((F29*5)/E29*100)-100)</f>
        <v>1.8734452196807609</v>
      </c>
    </row>
    <row r="30" spans="1:8" x14ac:dyDescent="0.25">
      <c r="A30" s="19">
        <v>40493</v>
      </c>
      <c r="B30" s="122" t="s">
        <v>314</v>
      </c>
      <c r="C30" s="3" t="s">
        <v>117</v>
      </c>
      <c r="D30" s="3" t="s">
        <v>99</v>
      </c>
      <c r="E30" s="26">
        <v>153.727621</v>
      </c>
      <c r="F30" s="27">
        <v>30.914788999999999</v>
      </c>
      <c r="G30" s="26">
        <f>F30*5</f>
        <v>154.57394499999998</v>
      </c>
      <c r="H30" s="64">
        <f>ABS(((F30*5)/E30*100)-100)</f>
        <v>0.5505347669434002</v>
      </c>
    </row>
    <row r="31" spans="1:8" x14ac:dyDescent="0.25">
      <c r="A31" s="19">
        <v>40493</v>
      </c>
      <c r="B31" s="122" t="s">
        <v>314</v>
      </c>
      <c r="C31" s="3" t="s">
        <v>117</v>
      </c>
      <c r="D31" s="3" t="s">
        <v>98</v>
      </c>
      <c r="E31" s="28">
        <v>6.0111429999999997</v>
      </c>
      <c r="F31" s="28">
        <v>1.1927650000000001</v>
      </c>
      <c r="G31" s="28">
        <f>F31*5</f>
        <v>5.9638249999999999</v>
      </c>
      <c r="H31" s="64">
        <f>ABS(((F31*5)/E31*100)-100)</f>
        <v>0.78717142480223856</v>
      </c>
    </row>
    <row r="32" spans="1:8" x14ac:dyDescent="0.25">
      <c r="A32" s="19">
        <v>40493</v>
      </c>
      <c r="B32" s="122" t="s">
        <v>314</v>
      </c>
      <c r="C32" s="3" t="s">
        <v>117</v>
      </c>
      <c r="D32" s="3" t="s">
        <v>121</v>
      </c>
      <c r="E32" s="27">
        <v>18.918779000000001</v>
      </c>
      <c r="F32" s="28">
        <v>3.7847979999999999</v>
      </c>
      <c r="G32" s="27">
        <f>F32*5</f>
        <v>18.92399</v>
      </c>
      <c r="H32" s="64">
        <f>ABS(((F32*5)/E32*100)-100)</f>
        <v>2.7544060850857477E-2</v>
      </c>
    </row>
    <row r="33" spans="1:8" x14ac:dyDescent="0.25">
      <c r="A33" s="19"/>
      <c r="B33" s="86"/>
      <c r="C33" s="3"/>
      <c r="D33" s="3"/>
      <c r="E33" s="27"/>
      <c r="F33" s="28"/>
      <c r="G33" s="27"/>
      <c r="H33" s="64"/>
    </row>
    <row r="34" spans="1:8" x14ac:dyDescent="0.25">
      <c r="A34" s="19">
        <v>40493</v>
      </c>
      <c r="B34" s="122" t="s">
        <v>315</v>
      </c>
      <c r="C34" s="3" t="s">
        <v>117</v>
      </c>
      <c r="D34" s="3" t="s">
        <v>128</v>
      </c>
      <c r="E34" s="27">
        <v>19.984514000000001</v>
      </c>
      <c r="F34" s="28">
        <v>3.9807589999999999</v>
      </c>
      <c r="G34" s="27">
        <f>F34*5</f>
        <v>19.903794999999999</v>
      </c>
      <c r="H34" s="64">
        <f>ABS(((F34*5)/E34*100)-100)</f>
        <v>0.40390774576756883</v>
      </c>
    </row>
    <row r="35" spans="1:8" x14ac:dyDescent="0.25">
      <c r="A35" s="19">
        <v>40493</v>
      </c>
      <c r="B35" s="122" t="s">
        <v>315</v>
      </c>
      <c r="C35" s="3" t="s">
        <v>117</v>
      </c>
      <c r="D35" s="95" t="s">
        <v>99</v>
      </c>
      <c r="E35" s="26">
        <v>148.103095</v>
      </c>
      <c r="F35" s="27">
        <v>29.774097999999999</v>
      </c>
      <c r="G35" s="26">
        <f>F35*5</f>
        <v>148.87048999999999</v>
      </c>
      <c r="H35" s="64">
        <f>ABS(((F35*5)/E35*100)-100)</f>
        <v>0.51814919870511744</v>
      </c>
    </row>
    <row r="36" spans="1:8" x14ac:dyDescent="0.25">
      <c r="A36" s="19">
        <v>40493</v>
      </c>
      <c r="B36" s="122" t="s">
        <v>315</v>
      </c>
      <c r="C36" s="3" t="s">
        <v>117</v>
      </c>
      <c r="D36" s="95" t="s">
        <v>98</v>
      </c>
      <c r="E36" s="28">
        <v>5.6990129999999999</v>
      </c>
      <c r="F36" s="28">
        <v>1.1197859999999999</v>
      </c>
      <c r="G36" s="28">
        <f>F36*5</f>
        <v>5.5989299999999993</v>
      </c>
      <c r="H36" s="64">
        <f>ABS(((F36*5)/E36*100)-100)</f>
        <v>1.7561461958412963</v>
      </c>
    </row>
    <row r="37" spans="1:8" x14ac:dyDescent="0.25">
      <c r="A37" s="19">
        <v>40493</v>
      </c>
      <c r="B37" s="122" t="s">
        <v>315</v>
      </c>
      <c r="C37" s="3" t="s">
        <v>117</v>
      </c>
      <c r="D37" s="95" t="s">
        <v>121</v>
      </c>
      <c r="E37" s="27">
        <v>18.305592000000001</v>
      </c>
      <c r="F37" s="28">
        <v>3.657778</v>
      </c>
      <c r="G37" s="27">
        <f>F37*5</f>
        <v>18.288889999999999</v>
      </c>
      <c r="H37" s="64">
        <f>ABS(((F37*5)/E37*100)-100)</f>
        <v>9.1239879048998773E-2</v>
      </c>
    </row>
    <row r="38" spans="1:8" x14ac:dyDescent="0.25">
      <c r="A38" s="19"/>
      <c r="B38" s="96"/>
      <c r="C38" s="3"/>
      <c r="D38" s="10"/>
      <c r="E38" s="27"/>
      <c r="F38" s="28"/>
      <c r="G38" s="27"/>
      <c r="H38" s="64"/>
    </row>
    <row r="39" spans="1:8" x14ac:dyDescent="0.25">
      <c r="A39" s="19">
        <v>40493</v>
      </c>
      <c r="B39" s="122" t="s">
        <v>316</v>
      </c>
      <c r="C39" s="3" t="s">
        <v>117</v>
      </c>
      <c r="D39" s="95" t="s">
        <v>128</v>
      </c>
      <c r="E39" s="27">
        <v>18.784302</v>
      </c>
      <c r="F39" s="28">
        <v>3.7962310000000001</v>
      </c>
      <c r="G39" s="27">
        <f>F39*5</f>
        <v>18.981155000000001</v>
      </c>
      <c r="H39" s="64">
        <f>ABS(((F39*5)/E39*100)-100)</f>
        <v>1.0479654767049595</v>
      </c>
    </row>
    <row r="40" spans="1:8" x14ac:dyDescent="0.25">
      <c r="A40" s="19">
        <v>40493</v>
      </c>
      <c r="B40" s="122" t="s">
        <v>316</v>
      </c>
      <c r="C40" s="3" t="s">
        <v>117</v>
      </c>
      <c r="D40" s="3" t="s">
        <v>99</v>
      </c>
      <c r="E40" s="26">
        <v>153.641288</v>
      </c>
      <c r="F40" s="27">
        <v>30.752324000000002</v>
      </c>
      <c r="G40" s="26">
        <f>F40*5</f>
        <v>153.76161999999999</v>
      </c>
      <c r="H40" s="64">
        <f>ABS(((F40*5)/E40*100)-100)</f>
        <v>7.8320093229095278E-2</v>
      </c>
    </row>
    <row r="41" spans="1:8" x14ac:dyDescent="0.25">
      <c r="A41" s="19">
        <v>40493</v>
      </c>
      <c r="B41" s="122" t="s">
        <v>316</v>
      </c>
      <c r="C41" s="3" t="s">
        <v>117</v>
      </c>
      <c r="D41" s="3" t="s">
        <v>98</v>
      </c>
      <c r="E41" s="28">
        <v>5.6836950000000002</v>
      </c>
      <c r="F41" s="28">
        <v>1.1127180000000001</v>
      </c>
      <c r="G41" s="28">
        <f>F41*5</f>
        <v>5.5635900000000005</v>
      </c>
      <c r="H41" s="64">
        <f>ABS(((F41*5)/E41*100)-100)</f>
        <v>2.1131499842971806</v>
      </c>
    </row>
    <row r="42" spans="1:8" x14ac:dyDescent="0.25">
      <c r="A42" s="19">
        <v>40493</v>
      </c>
      <c r="B42" s="122" t="s">
        <v>316</v>
      </c>
      <c r="C42" s="3" t="s">
        <v>117</v>
      </c>
      <c r="D42" s="3" t="s">
        <v>121</v>
      </c>
      <c r="E42" s="27">
        <v>18.237632000000001</v>
      </c>
      <c r="F42" s="28">
        <v>3.6493479999999998</v>
      </c>
      <c r="G42" s="27">
        <f>F42*5</f>
        <v>18.246739999999999</v>
      </c>
      <c r="H42" s="64">
        <f>ABS(((F42*5)/E42*100)-100)</f>
        <v>4.9940694054996015E-2</v>
      </c>
    </row>
    <row r="43" spans="1:8" x14ac:dyDescent="0.25">
      <c r="A43" s="67"/>
      <c r="B43" s="67"/>
      <c r="C43" s="20"/>
      <c r="D43" s="16"/>
      <c r="E43" s="78"/>
      <c r="F43" s="79"/>
      <c r="G43" s="78"/>
      <c r="H43" s="80"/>
    </row>
    <row r="44" spans="1:8" x14ac:dyDescent="0.25">
      <c r="A44" s="47"/>
      <c r="B44" s="47"/>
      <c r="C44" s="48"/>
    </row>
    <row r="45" spans="1:8" ht="14.5" x14ac:dyDescent="0.25">
      <c r="A45" s="13" t="s">
        <v>75</v>
      </c>
    </row>
    <row r="46" spans="1:8" x14ac:dyDescent="0.25">
      <c r="A46" s="37" t="s">
        <v>76</v>
      </c>
      <c r="C46" s="37"/>
    </row>
    <row r="47" spans="1:8" x14ac:dyDescent="0.25">
      <c r="A47" s="37" t="s">
        <v>77</v>
      </c>
      <c r="C47" s="37"/>
    </row>
    <row r="48" spans="1:8" ht="14.5" x14ac:dyDescent="0.25">
      <c r="A48" s="13" t="s">
        <v>95</v>
      </c>
    </row>
    <row r="49" spans="1:1" ht="14.5" x14ac:dyDescent="0.25">
      <c r="A49" s="13" t="s">
        <v>496</v>
      </c>
    </row>
    <row r="50" spans="1:1" x14ac:dyDescent="0.25">
      <c r="A50" t="s">
        <v>78</v>
      </c>
    </row>
    <row r="52" spans="1:1" ht="14.5" x14ac:dyDescent="0.25">
      <c r="A52" s="13" t="s">
        <v>0</v>
      </c>
    </row>
    <row r="54" spans="1:1" ht="14.5" x14ac:dyDescent="0.25">
      <c r="A54" s="13" t="s">
        <v>0</v>
      </c>
    </row>
  </sheetData>
  <phoneticPr fontId="0" type="noConversion"/>
  <pageMargins left="1.1399999999999999" right="0.75" top="0.91" bottom="1" header="0.5" footer="0.5"/>
  <pageSetup firstPageNumber="2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A3" sqref="A3"/>
    </sheetView>
  </sheetViews>
  <sheetFormatPr defaultRowHeight="12.5" x14ac:dyDescent="0.25"/>
  <cols>
    <col min="1" max="1" width="10.54296875" customWidth="1"/>
    <col min="2" max="2" width="18.54296875" customWidth="1"/>
    <col min="5" max="6" width="9.54296875" bestFit="1" customWidth="1"/>
    <col min="7" max="7" width="9.54296875" customWidth="1"/>
    <col min="12" max="12" width="10.81640625" customWidth="1"/>
    <col min="13" max="13" width="10.26953125" customWidth="1"/>
  </cols>
  <sheetData>
    <row r="1" spans="1:13" ht="15.5" x14ac:dyDescent="0.35">
      <c r="A1" s="2" t="s">
        <v>574</v>
      </c>
      <c r="M1" s="5"/>
    </row>
    <row r="2" spans="1:13" ht="15.5" x14ac:dyDescent="0.35">
      <c r="A2" s="1"/>
      <c r="B2" s="2" t="s">
        <v>553</v>
      </c>
      <c r="K2" s="65"/>
      <c r="L2" s="65"/>
      <c r="M2" s="5"/>
    </row>
    <row r="3" spans="1:13" ht="15.5" x14ac:dyDescent="0.35">
      <c r="A3" s="1"/>
      <c r="B3" s="2"/>
      <c r="K3" s="65"/>
      <c r="L3" s="65"/>
      <c r="M3" s="5"/>
    </row>
    <row r="4" spans="1:13" ht="13" x14ac:dyDescent="0.3">
      <c r="A4" s="1"/>
      <c r="K4" s="65"/>
      <c r="L4" s="65"/>
      <c r="M4" s="5"/>
    </row>
    <row r="5" spans="1:13" x14ac:dyDescent="0.25">
      <c r="K5" s="65"/>
      <c r="L5" s="65"/>
      <c r="M5" s="5"/>
    </row>
    <row r="6" spans="1:13" x14ac:dyDescent="0.25">
      <c r="C6" s="3" t="s">
        <v>0</v>
      </c>
      <c r="E6" s="3" t="s">
        <v>69</v>
      </c>
      <c r="F6" s="3" t="s">
        <v>70</v>
      </c>
      <c r="G6" s="3" t="s">
        <v>92</v>
      </c>
      <c r="H6" s="3" t="s">
        <v>94</v>
      </c>
      <c r="K6" s="65"/>
      <c r="L6" s="65"/>
    </row>
    <row r="7" spans="1:13" ht="14.5" x14ac:dyDescent="0.25">
      <c r="A7" s="16" t="s">
        <v>18</v>
      </c>
      <c r="B7" s="16" t="s">
        <v>126</v>
      </c>
      <c r="C7" s="16" t="s">
        <v>72</v>
      </c>
      <c r="D7" s="16" t="s">
        <v>1</v>
      </c>
      <c r="E7" s="16" t="s">
        <v>5</v>
      </c>
      <c r="F7" s="16" t="s">
        <v>73</v>
      </c>
      <c r="G7" s="16" t="s">
        <v>93</v>
      </c>
      <c r="H7" s="16" t="s">
        <v>74</v>
      </c>
    </row>
    <row r="8" spans="1:13" x14ac:dyDescent="0.25">
      <c r="A8" s="9"/>
      <c r="B8" s="9"/>
      <c r="C8" s="9"/>
      <c r="D8" s="9"/>
      <c r="E8" s="9"/>
      <c r="F8" s="9"/>
      <c r="G8" s="9"/>
      <c r="H8" s="9"/>
    </row>
    <row r="9" spans="1:13" x14ac:dyDescent="0.25">
      <c r="A9" s="19">
        <v>40496</v>
      </c>
      <c r="B9" s="122" t="s">
        <v>328</v>
      </c>
      <c r="C9" s="3" t="s">
        <v>117</v>
      </c>
      <c r="D9" s="95" t="s">
        <v>128</v>
      </c>
      <c r="E9" s="27">
        <v>19.864321</v>
      </c>
      <c r="F9" s="28">
        <v>3.9739650000000002</v>
      </c>
      <c r="G9" s="27">
        <f>F9*5</f>
        <v>19.869825000000002</v>
      </c>
      <c r="H9" s="64">
        <f>ABS(((F9*5)/E9*100)-100)</f>
        <v>2.7707969479550343E-2</v>
      </c>
    </row>
    <row r="10" spans="1:13" x14ac:dyDescent="0.25">
      <c r="A10" s="19">
        <v>40496</v>
      </c>
      <c r="B10" s="122" t="s">
        <v>328</v>
      </c>
      <c r="C10" s="3" t="s">
        <v>117</v>
      </c>
      <c r="D10" s="3" t="s">
        <v>99</v>
      </c>
      <c r="E10" s="26">
        <v>153.62894299999999</v>
      </c>
      <c r="F10" s="27">
        <v>30.618387999999999</v>
      </c>
      <c r="G10" s="26">
        <f>F10*5</f>
        <v>153.09193999999999</v>
      </c>
      <c r="H10" s="64">
        <f>ABS(((F10*5)/E10*100)-100)</f>
        <v>0.34954546292750877</v>
      </c>
    </row>
    <row r="11" spans="1:13" x14ac:dyDescent="0.25">
      <c r="A11" s="19">
        <v>40496</v>
      </c>
      <c r="B11" s="122" t="s">
        <v>328</v>
      </c>
      <c r="C11" s="3" t="s">
        <v>117</v>
      </c>
      <c r="D11" s="3" t="s">
        <v>98</v>
      </c>
      <c r="E11" s="28">
        <v>6.1375739999999999</v>
      </c>
      <c r="F11" s="28">
        <v>1.1981059999999999</v>
      </c>
      <c r="G11" s="28">
        <f>F11*5</f>
        <v>5.9905299999999997</v>
      </c>
      <c r="H11" s="64">
        <f>ABS(((F11*5)/E11*100)-100)</f>
        <v>2.3958000343458252</v>
      </c>
    </row>
    <row r="12" spans="1:13" x14ac:dyDescent="0.25">
      <c r="A12" s="19">
        <v>40496</v>
      </c>
      <c r="B12" s="122" t="s">
        <v>328</v>
      </c>
      <c r="C12" s="3" t="s">
        <v>117</v>
      </c>
      <c r="D12" s="3" t="s">
        <v>121</v>
      </c>
      <c r="E12" s="27">
        <v>19.733315000000001</v>
      </c>
      <c r="F12" s="28">
        <v>3.9380000000000002</v>
      </c>
      <c r="G12" s="27">
        <f>F12*5</f>
        <v>19.690000000000001</v>
      </c>
      <c r="H12" s="64">
        <f>ABS(((F12*5)/E12*100)-100)</f>
        <v>0.2195018931183057</v>
      </c>
      <c r="L12" s="65"/>
    </row>
    <row r="13" spans="1:13" x14ac:dyDescent="0.25">
      <c r="A13" s="19"/>
      <c r="B13" s="96"/>
      <c r="C13" s="3"/>
      <c r="D13" s="3"/>
      <c r="E13" s="27"/>
      <c r="F13" s="28"/>
      <c r="G13" s="27"/>
      <c r="H13" s="64"/>
    </row>
    <row r="14" spans="1:13" x14ac:dyDescent="0.25">
      <c r="A14" s="19">
        <v>40496</v>
      </c>
      <c r="B14" s="122" t="s">
        <v>329</v>
      </c>
      <c r="C14" s="3" t="s">
        <v>117</v>
      </c>
      <c r="D14" s="3" t="s">
        <v>128</v>
      </c>
      <c r="E14" s="27">
        <v>19.035871</v>
      </c>
      <c r="F14" s="28">
        <v>3.9217810000000002</v>
      </c>
      <c r="G14" s="27">
        <f>F14*5</f>
        <v>19.608905</v>
      </c>
      <c r="H14" s="64">
        <f>ABS(((F14*5)/E14*100)-100)</f>
        <v>3.0102851611045338</v>
      </c>
      <c r="K14" s="65"/>
    </row>
    <row r="15" spans="1:13" x14ac:dyDescent="0.25">
      <c r="A15" s="19">
        <v>40496</v>
      </c>
      <c r="B15" s="122" t="s">
        <v>329</v>
      </c>
      <c r="C15" s="3" t="s">
        <v>117</v>
      </c>
      <c r="D15" s="95" t="s">
        <v>99</v>
      </c>
      <c r="E15" s="26">
        <v>149.77976799999999</v>
      </c>
      <c r="F15" s="27">
        <v>30.435769000000001</v>
      </c>
      <c r="G15" s="26">
        <f>F15*5</f>
        <v>152.178845</v>
      </c>
      <c r="H15" s="64">
        <f>ABS(((F15*5)/E15*100)-100)</f>
        <v>1.6017363573430003</v>
      </c>
      <c r="K15" s="65"/>
    </row>
    <row r="16" spans="1:13" x14ac:dyDescent="0.25">
      <c r="A16" s="19">
        <v>40496</v>
      </c>
      <c r="B16" s="122" t="s">
        <v>329</v>
      </c>
      <c r="C16" s="3" t="s">
        <v>117</v>
      </c>
      <c r="D16" s="95" t="s">
        <v>98</v>
      </c>
      <c r="E16" s="28">
        <v>5.8846439999999998</v>
      </c>
      <c r="F16" s="28">
        <v>1.1728940000000001</v>
      </c>
      <c r="G16" s="28">
        <f>F16*5</f>
        <v>5.8644700000000007</v>
      </c>
      <c r="H16" s="64">
        <f>ABS(((F16*5)/E16*100)-100)</f>
        <v>0.34282447672279659</v>
      </c>
      <c r="K16" s="65"/>
    </row>
    <row r="17" spans="1:8" x14ac:dyDescent="0.25">
      <c r="A17" s="19">
        <v>40496</v>
      </c>
      <c r="B17" s="122" t="s">
        <v>329</v>
      </c>
      <c r="C17" s="3" t="s">
        <v>117</v>
      </c>
      <c r="D17" s="95" t="s">
        <v>121</v>
      </c>
      <c r="E17" s="27">
        <v>20.163046999999999</v>
      </c>
      <c r="F17" s="28">
        <v>4.0192860000000001</v>
      </c>
      <c r="G17" s="27">
        <f>F17*5</f>
        <v>20.096430000000002</v>
      </c>
      <c r="H17" s="64">
        <f>ABS(((F17*5)/E17*100)-100)</f>
        <v>0.33039153258927456</v>
      </c>
    </row>
    <row r="18" spans="1:8" x14ac:dyDescent="0.25">
      <c r="A18" s="19"/>
      <c r="B18" s="96"/>
      <c r="C18" s="48"/>
      <c r="D18" s="10"/>
      <c r="E18" s="27"/>
      <c r="F18" s="28"/>
      <c r="G18" s="27"/>
      <c r="H18" s="64"/>
    </row>
    <row r="19" spans="1:8" x14ac:dyDescent="0.25">
      <c r="A19" s="19">
        <v>40497</v>
      </c>
      <c r="B19" s="122" t="s">
        <v>349</v>
      </c>
      <c r="C19" s="3" t="s">
        <v>117</v>
      </c>
      <c r="D19" s="95" t="s">
        <v>128</v>
      </c>
      <c r="E19" s="27">
        <v>20.264233999999998</v>
      </c>
      <c r="F19" s="28">
        <v>4.1395390000000001</v>
      </c>
      <c r="G19" s="27">
        <f>F19*5</f>
        <v>20.697695</v>
      </c>
      <c r="H19" s="64">
        <f>ABS(((F19*5)/E19*100)-100)</f>
        <v>2.1390445846608372</v>
      </c>
    </row>
    <row r="20" spans="1:8" x14ac:dyDescent="0.25">
      <c r="A20" s="19">
        <v>40497</v>
      </c>
      <c r="B20" s="122" t="s">
        <v>349</v>
      </c>
      <c r="C20" s="3" t="s">
        <v>117</v>
      </c>
      <c r="D20" s="3" t="s">
        <v>99</v>
      </c>
      <c r="E20" s="26">
        <v>159.87636499999999</v>
      </c>
      <c r="F20" s="27">
        <v>32.735835999999999</v>
      </c>
      <c r="G20" s="26">
        <f>F20*5</f>
        <v>163.67918</v>
      </c>
      <c r="H20" s="64">
        <f>ABS(((F20*5)/E20*100)-100)</f>
        <v>2.3785973617801375</v>
      </c>
    </row>
    <row r="21" spans="1:8" x14ac:dyDescent="0.25">
      <c r="A21" s="19">
        <v>40497</v>
      </c>
      <c r="B21" s="122" t="s">
        <v>349</v>
      </c>
      <c r="C21" s="3" t="s">
        <v>117</v>
      </c>
      <c r="D21" s="3" t="s">
        <v>98</v>
      </c>
      <c r="E21" s="28">
        <v>5.9944459999999999</v>
      </c>
      <c r="F21" s="28">
        <v>1.2262489999999999</v>
      </c>
      <c r="G21" s="28">
        <f>F21*5</f>
        <v>6.1312449999999998</v>
      </c>
      <c r="H21" s="64">
        <f>ABS(((F21*5)/E21*100)-100)</f>
        <v>2.2820957933393515</v>
      </c>
    </row>
    <row r="22" spans="1:8" x14ac:dyDescent="0.25">
      <c r="A22" s="19">
        <v>40497</v>
      </c>
      <c r="B22" s="122" t="s">
        <v>349</v>
      </c>
      <c r="C22" s="3" t="s">
        <v>117</v>
      </c>
      <c r="D22" s="3" t="s">
        <v>121</v>
      </c>
      <c r="E22" s="27">
        <v>19.297459</v>
      </c>
      <c r="F22" s="28">
        <v>3.8702079999999999</v>
      </c>
      <c r="G22" s="27">
        <f>F22*5</f>
        <v>19.351039999999998</v>
      </c>
      <c r="H22" s="64">
        <f>ABS(((F22*5)/E22*100)-100)</f>
        <v>0.27765831760542881</v>
      </c>
    </row>
    <row r="23" spans="1:8" x14ac:dyDescent="0.25">
      <c r="A23" s="19"/>
      <c r="B23" s="86"/>
      <c r="C23" s="48"/>
      <c r="D23" s="10"/>
      <c r="E23" s="27"/>
      <c r="F23" s="28"/>
      <c r="G23" s="27"/>
      <c r="H23" s="64"/>
    </row>
    <row r="24" spans="1:8" x14ac:dyDescent="0.25">
      <c r="A24" s="19">
        <v>40497</v>
      </c>
      <c r="B24" s="122" t="s">
        <v>350</v>
      </c>
      <c r="C24" s="3" t="s">
        <v>117</v>
      </c>
      <c r="D24" s="3" t="s">
        <v>128</v>
      </c>
      <c r="E24" s="27">
        <v>19.995342999999998</v>
      </c>
      <c r="F24" s="28">
        <v>4.0037500000000001</v>
      </c>
      <c r="G24" s="27">
        <f>F24*5</f>
        <v>20.018750000000001</v>
      </c>
      <c r="H24" s="64">
        <f>ABS(((F24*5)/E24*100)-100)</f>
        <v>0.11706225794677039</v>
      </c>
    </row>
    <row r="25" spans="1:8" x14ac:dyDescent="0.25">
      <c r="A25" s="19">
        <v>40497</v>
      </c>
      <c r="B25" s="122" t="s">
        <v>350</v>
      </c>
      <c r="C25" s="3" t="s">
        <v>117</v>
      </c>
      <c r="D25" s="95" t="s">
        <v>99</v>
      </c>
      <c r="E25" s="26">
        <v>163.027862</v>
      </c>
      <c r="F25" s="27">
        <v>32.688409999999998</v>
      </c>
      <c r="G25" s="26">
        <f>F25*5</f>
        <v>163.44204999999999</v>
      </c>
      <c r="H25" s="64">
        <f>ABS(((F25*5)/E25*100)-100)</f>
        <v>0.25405964043127938</v>
      </c>
    </row>
    <row r="26" spans="1:8" x14ac:dyDescent="0.25">
      <c r="A26" s="19">
        <v>40497</v>
      </c>
      <c r="B26" s="122" t="s">
        <v>350</v>
      </c>
      <c r="C26" s="3" t="s">
        <v>117</v>
      </c>
      <c r="D26" s="95" t="s">
        <v>98</v>
      </c>
      <c r="E26" s="28">
        <v>5.876455</v>
      </c>
      <c r="F26" s="28">
        <v>1.1475200000000001</v>
      </c>
      <c r="G26" s="28">
        <f>F26*5</f>
        <v>5.7376000000000005</v>
      </c>
      <c r="H26" s="64">
        <f>ABS(((F26*5)/E26*100)-100)</f>
        <v>2.3629041658618917</v>
      </c>
    </row>
    <row r="27" spans="1:8" x14ac:dyDescent="0.25">
      <c r="A27" s="19">
        <v>40497</v>
      </c>
      <c r="B27" s="122" t="s">
        <v>350</v>
      </c>
      <c r="C27" s="3" t="s">
        <v>117</v>
      </c>
      <c r="D27" s="95" t="s">
        <v>121</v>
      </c>
      <c r="E27" s="27">
        <v>19.127396000000001</v>
      </c>
      <c r="F27" s="28">
        <v>3.7745199999999999</v>
      </c>
      <c r="G27" s="27">
        <f>F27*5</f>
        <v>18.872599999999998</v>
      </c>
      <c r="H27" s="64">
        <f>ABS(((F27*5)/E27*100)-100)</f>
        <v>1.3320997798132197</v>
      </c>
    </row>
    <row r="28" spans="1:8" x14ac:dyDescent="0.25">
      <c r="A28" s="19"/>
      <c r="B28" s="86"/>
      <c r="C28" s="48"/>
      <c r="D28" s="10"/>
      <c r="E28" s="27"/>
      <c r="F28" s="28"/>
      <c r="G28" s="27"/>
      <c r="H28" s="64"/>
    </row>
    <row r="29" spans="1:8" x14ac:dyDescent="0.25">
      <c r="A29" s="19">
        <v>40497</v>
      </c>
      <c r="B29" s="122" t="s">
        <v>351</v>
      </c>
      <c r="C29" s="3" t="s">
        <v>117</v>
      </c>
      <c r="D29" s="95" t="s">
        <v>128</v>
      </c>
      <c r="E29" s="27">
        <v>19.857343</v>
      </c>
      <c r="F29" s="28">
        <v>4.0306129999999998</v>
      </c>
      <c r="G29" s="27">
        <f>F29*5</f>
        <v>20.153064999999998</v>
      </c>
      <c r="H29" s="64">
        <f>ABS(((F29*5)/E29*100)-100)</f>
        <v>1.4892324718367149</v>
      </c>
    </row>
    <row r="30" spans="1:8" x14ac:dyDescent="0.25">
      <c r="A30" s="19">
        <v>40497</v>
      </c>
      <c r="B30" s="122" t="s">
        <v>351</v>
      </c>
      <c r="C30" s="3" t="s">
        <v>117</v>
      </c>
      <c r="D30" s="3" t="s">
        <v>99</v>
      </c>
      <c r="E30" s="26">
        <v>157.38984099999999</v>
      </c>
      <c r="F30" s="27">
        <v>31.767802</v>
      </c>
      <c r="G30" s="26">
        <f>F30*5</f>
        <v>158.83901</v>
      </c>
      <c r="H30" s="64">
        <f>ABS(((F30*5)/E30*100)-100)</f>
        <v>0.92075129550453028</v>
      </c>
    </row>
    <row r="31" spans="1:8" x14ac:dyDescent="0.25">
      <c r="A31" s="19">
        <v>40497</v>
      </c>
      <c r="B31" s="122" t="s">
        <v>351</v>
      </c>
      <c r="C31" s="3" t="s">
        <v>117</v>
      </c>
      <c r="D31" s="3" t="s">
        <v>98</v>
      </c>
      <c r="E31" s="28">
        <v>5.875909</v>
      </c>
      <c r="F31" s="28">
        <v>1.1736629999999999</v>
      </c>
      <c r="G31" s="28">
        <f>F31*5</f>
        <v>5.8683149999999991</v>
      </c>
      <c r="H31" s="64">
        <f>ABS(((F31*5)/E31*100)-100)</f>
        <v>0.12923957808061459</v>
      </c>
    </row>
    <row r="32" spans="1:8" x14ac:dyDescent="0.25">
      <c r="A32" s="19">
        <v>40497</v>
      </c>
      <c r="B32" s="122" t="s">
        <v>351</v>
      </c>
      <c r="C32" s="3" t="s">
        <v>117</v>
      </c>
      <c r="D32" s="3" t="s">
        <v>121</v>
      </c>
      <c r="E32" s="27">
        <v>19.115568</v>
      </c>
      <c r="F32" s="28">
        <v>3.8054290000000002</v>
      </c>
      <c r="G32" s="27">
        <f>F32*5</f>
        <v>19.027145000000001</v>
      </c>
      <c r="H32" s="64">
        <f>ABS(((F32*5)/E32*100)-100)</f>
        <v>0.46257061260223509</v>
      </c>
    </row>
    <row r="33" spans="1:8" x14ac:dyDescent="0.25">
      <c r="A33" s="19"/>
      <c r="B33" s="96"/>
      <c r="C33" s="3"/>
      <c r="D33" s="3"/>
      <c r="E33" s="27"/>
      <c r="F33" s="28"/>
      <c r="G33" s="27"/>
      <c r="H33" s="64"/>
    </row>
    <row r="34" spans="1:8" x14ac:dyDescent="0.25">
      <c r="A34" s="19">
        <v>40497</v>
      </c>
      <c r="B34" s="122" t="s">
        <v>352</v>
      </c>
      <c r="C34" s="3" t="s">
        <v>117</v>
      </c>
      <c r="D34" s="3" t="s">
        <v>128</v>
      </c>
      <c r="E34" s="27">
        <v>19.578970000000002</v>
      </c>
      <c r="F34" s="28">
        <v>3.9028209999999999</v>
      </c>
      <c r="G34" s="27">
        <f>F34*5</f>
        <v>19.514105000000001</v>
      </c>
      <c r="H34" s="64">
        <f>ABS(((F34*5)/E34*100)-100)</f>
        <v>0.33129934822925122</v>
      </c>
    </row>
    <row r="35" spans="1:8" x14ac:dyDescent="0.25">
      <c r="A35" s="19">
        <v>40497</v>
      </c>
      <c r="B35" s="122" t="s">
        <v>352</v>
      </c>
      <c r="C35" s="3" t="s">
        <v>117</v>
      </c>
      <c r="D35" s="95" t="s">
        <v>99</v>
      </c>
      <c r="E35" s="26">
        <v>154.80109100000001</v>
      </c>
      <c r="F35" s="27">
        <v>31.013019</v>
      </c>
      <c r="G35" s="26">
        <f>F35*5</f>
        <v>155.06509499999999</v>
      </c>
      <c r="H35" s="64">
        <f>ABS(((F35*5)/E35*100)-100)</f>
        <v>0.17054401767748573</v>
      </c>
    </row>
    <row r="36" spans="1:8" x14ac:dyDescent="0.25">
      <c r="A36" s="19">
        <v>40497</v>
      </c>
      <c r="B36" s="122" t="s">
        <v>352</v>
      </c>
      <c r="C36" s="3" t="s">
        <v>117</v>
      </c>
      <c r="D36" s="95" t="s">
        <v>98</v>
      </c>
      <c r="E36" s="28">
        <v>5.7374640000000001</v>
      </c>
      <c r="F36" s="28">
        <v>1.1337170000000001</v>
      </c>
      <c r="G36" s="28">
        <f>F36*5</f>
        <v>5.6685850000000002</v>
      </c>
      <c r="H36" s="64">
        <f>ABS(((F36*5)/E36*100)-100)</f>
        <v>1.2005129792535598</v>
      </c>
    </row>
    <row r="37" spans="1:8" x14ac:dyDescent="0.25">
      <c r="A37" s="19">
        <v>40497</v>
      </c>
      <c r="B37" s="122" t="s">
        <v>352</v>
      </c>
      <c r="C37" s="3" t="s">
        <v>117</v>
      </c>
      <c r="D37" s="95" t="s">
        <v>121</v>
      </c>
      <c r="E37" s="27">
        <v>19.434443999999999</v>
      </c>
      <c r="F37" s="28">
        <v>3.8527360000000002</v>
      </c>
      <c r="G37" s="27">
        <f>F37*5</f>
        <v>19.263680000000001</v>
      </c>
      <c r="H37" s="64">
        <f>ABS(((F37*5)/E37*100)-100)</f>
        <v>0.87866676299049118</v>
      </c>
    </row>
    <row r="38" spans="1:8" x14ac:dyDescent="0.25">
      <c r="A38" s="19"/>
      <c r="B38" s="96"/>
      <c r="C38" s="48"/>
      <c r="D38" s="10"/>
      <c r="E38" s="27"/>
      <c r="F38" s="28"/>
      <c r="G38" s="27"/>
      <c r="H38" s="64"/>
    </row>
    <row r="39" spans="1:8" x14ac:dyDescent="0.25">
      <c r="A39" s="19">
        <v>40503</v>
      </c>
      <c r="B39" s="122" t="s">
        <v>372</v>
      </c>
      <c r="C39" s="3" t="s">
        <v>117</v>
      </c>
      <c r="D39" s="95" t="s">
        <v>128</v>
      </c>
      <c r="E39" s="27">
        <v>20.476358999999999</v>
      </c>
      <c r="F39" s="28">
        <v>4.1193280000000003</v>
      </c>
      <c r="G39" s="27">
        <f>F39*5</f>
        <v>20.596640000000001</v>
      </c>
      <c r="H39" s="64">
        <f>ABS(((F39*5)/E39*100)-100)</f>
        <v>0.58741400265547838</v>
      </c>
    </row>
    <row r="40" spans="1:8" x14ac:dyDescent="0.25">
      <c r="A40" s="19">
        <v>40503</v>
      </c>
      <c r="B40" s="122" t="s">
        <v>372</v>
      </c>
      <c r="C40" s="3" t="s">
        <v>117</v>
      </c>
      <c r="D40" s="3" t="s">
        <v>99</v>
      </c>
      <c r="E40" s="26">
        <v>158.955986</v>
      </c>
      <c r="F40" s="27">
        <v>31.587323999999999</v>
      </c>
      <c r="G40" s="26">
        <f>F40*5</f>
        <v>157.93662</v>
      </c>
      <c r="H40" s="64">
        <f>ABS(((F40*5)/E40*100)-100)</f>
        <v>0.64128821169401817</v>
      </c>
    </row>
    <row r="41" spans="1:8" x14ac:dyDescent="0.25">
      <c r="A41" s="19">
        <v>40503</v>
      </c>
      <c r="B41" s="122" t="s">
        <v>372</v>
      </c>
      <c r="C41" s="3" t="s">
        <v>117</v>
      </c>
      <c r="D41" s="3" t="s">
        <v>98</v>
      </c>
      <c r="E41" s="28">
        <v>5.983206</v>
      </c>
      <c r="F41" s="28">
        <v>1.1952130000000001</v>
      </c>
      <c r="G41" s="28">
        <f>F41*5</f>
        <v>5.9760650000000002</v>
      </c>
      <c r="H41" s="64">
        <f>ABS(((F41*5)/E41*100)-100)</f>
        <v>0.11935072935813196</v>
      </c>
    </row>
    <row r="42" spans="1:8" x14ac:dyDescent="0.25">
      <c r="A42" s="19">
        <v>40503</v>
      </c>
      <c r="B42" s="122" t="s">
        <v>372</v>
      </c>
      <c r="C42" s="3" t="s">
        <v>117</v>
      </c>
      <c r="D42" s="3" t="s">
        <v>121</v>
      </c>
      <c r="E42" s="27">
        <v>19.422353999999999</v>
      </c>
      <c r="F42" s="28">
        <v>3.9099140000000001</v>
      </c>
      <c r="G42" s="27">
        <f>F42*5</f>
        <v>19.549569999999999</v>
      </c>
      <c r="H42" s="64">
        <f>ABS(((F42*5)/E42*100)-100)</f>
        <v>0.6549978442365898</v>
      </c>
    </row>
    <row r="43" spans="1:8" x14ac:dyDescent="0.25">
      <c r="A43" s="19"/>
      <c r="B43" s="96"/>
      <c r="C43" s="3"/>
      <c r="D43" s="3"/>
      <c r="E43" s="27"/>
      <c r="F43" s="28"/>
      <c r="G43" s="27"/>
      <c r="H43" s="64"/>
    </row>
    <row r="44" spans="1:8" x14ac:dyDescent="0.25">
      <c r="A44" s="19">
        <v>40503</v>
      </c>
      <c r="B44" s="122" t="s">
        <v>373</v>
      </c>
      <c r="C44" s="3" t="s">
        <v>117</v>
      </c>
      <c r="D44" s="95" t="s">
        <v>128</v>
      </c>
      <c r="E44" s="27">
        <v>19.474150000000002</v>
      </c>
      <c r="F44" s="28">
        <v>3.95126</v>
      </c>
      <c r="G44" s="27">
        <f>F44*5</f>
        <v>19.7563</v>
      </c>
      <c r="H44" s="64">
        <f>ABS(((F44*5)/E44*100)-100)</f>
        <v>1.4488437236028062</v>
      </c>
    </row>
    <row r="45" spans="1:8" x14ac:dyDescent="0.25">
      <c r="A45" s="19">
        <v>40503</v>
      </c>
      <c r="B45" s="122" t="s">
        <v>373</v>
      </c>
      <c r="C45" s="3" t="s">
        <v>117</v>
      </c>
      <c r="D45" s="3" t="s">
        <v>99</v>
      </c>
      <c r="E45" s="26">
        <v>151.355628</v>
      </c>
      <c r="F45" s="27">
        <v>30.729320000000001</v>
      </c>
      <c r="G45" s="26">
        <f>F45*5</f>
        <v>153.64660000000001</v>
      </c>
      <c r="H45" s="64">
        <f>ABS(((F45*5)/E45*100)-100)</f>
        <v>1.5136351586476877</v>
      </c>
    </row>
    <row r="46" spans="1:8" x14ac:dyDescent="0.25">
      <c r="A46" s="19">
        <v>40503</v>
      </c>
      <c r="B46" s="122" t="s">
        <v>373</v>
      </c>
      <c r="C46" s="3" t="s">
        <v>117</v>
      </c>
      <c r="D46" s="3" t="s">
        <v>98</v>
      </c>
      <c r="E46" s="28">
        <v>5.8859060000000003</v>
      </c>
      <c r="F46" s="28">
        <v>1.18089</v>
      </c>
      <c r="G46" s="28">
        <f>F46*5</f>
        <v>5.9044499999999998</v>
      </c>
      <c r="H46" s="64">
        <f>ABS(((F46*5)/E46*100)-100)</f>
        <v>0.31505769884874724</v>
      </c>
    </row>
    <row r="47" spans="1:8" x14ac:dyDescent="0.25">
      <c r="A47" s="19">
        <v>40503</v>
      </c>
      <c r="B47" s="122" t="s">
        <v>373</v>
      </c>
      <c r="C47" s="3" t="s">
        <v>117</v>
      </c>
      <c r="D47" s="3" t="s">
        <v>121</v>
      </c>
      <c r="E47" s="27">
        <v>19.172432000000001</v>
      </c>
      <c r="F47" s="28">
        <v>3.7650420000000002</v>
      </c>
      <c r="G47" s="27">
        <f>F47*5</f>
        <v>18.825210000000002</v>
      </c>
      <c r="H47" s="64">
        <f>ABS(((F47*5)/E47*100)-100)</f>
        <v>1.8110482801555747</v>
      </c>
    </row>
    <row r="48" spans="1:8" x14ac:dyDescent="0.25">
      <c r="A48" s="67"/>
      <c r="B48" s="67"/>
      <c r="C48" s="20"/>
      <c r="D48" s="16"/>
      <c r="E48" s="78"/>
      <c r="F48" s="79"/>
      <c r="G48" s="78"/>
      <c r="H48" s="80"/>
    </row>
    <row r="49" spans="1:3" x14ac:dyDescent="0.25">
      <c r="A49" s="47"/>
      <c r="B49" s="47"/>
      <c r="C49" s="48"/>
    </row>
    <row r="50" spans="1:3" ht="14.5" x14ac:dyDescent="0.25">
      <c r="A50" s="13" t="s">
        <v>75</v>
      </c>
    </row>
    <row r="51" spans="1:3" x14ac:dyDescent="0.25">
      <c r="A51" s="37" t="s">
        <v>76</v>
      </c>
      <c r="C51" s="37"/>
    </row>
    <row r="52" spans="1:3" x14ac:dyDescent="0.25">
      <c r="A52" s="37" t="s">
        <v>77</v>
      </c>
      <c r="C52" s="37"/>
    </row>
    <row r="53" spans="1:3" ht="14.5" x14ac:dyDescent="0.25">
      <c r="A53" s="13" t="s">
        <v>95</v>
      </c>
    </row>
    <row r="54" spans="1:3" ht="14.5" x14ac:dyDescent="0.25">
      <c r="A54" s="13" t="s">
        <v>496</v>
      </c>
    </row>
    <row r="55" spans="1:3" x14ac:dyDescent="0.25">
      <c r="A55" t="s">
        <v>78</v>
      </c>
    </row>
    <row r="57" spans="1:3" ht="14.5" x14ac:dyDescent="0.25">
      <c r="A57" s="13" t="s">
        <v>0</v>
      </c>
    </row>
    <row r="59" spans="1:3" ht="14.5" x14ac:dyDescent="0.25">
      <c r="A59" s="13" t="s">
        <v>0</v>
      </c>
    </row>
  </sheetData>
  <phoneticPr fontId="33" type="noConversion"/>
  <pageMargins left="1.1399999999999999" right="0.75" top="0.46" bottom="0.3" header="0.5" footer="0.5"/>
  <pageSetup firstPageNumber="2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A2" sqref="A2"/>
    </sheetView>
  </sheetViews>
  <sheetFormatPr defaultRowHeight="12.5" x14ac:dyDescent="0.25"/>
  <cols>
    <col min="1" max="1" width="10.54296875" customWidth="1"/>
    <col min="2" max="2" width="18.54296875" customWidth="1"/>
    <col min="5" max="6" width="9.54296875" bestFit="1" customWidth="1"/>
    <col min="7" max="7" width="9.54296875" customWidth="1"/>
    <col min="12" max="12" width="10.81640625" customWidth="1"/>
  </cols>
  <sheetData>
    <row r="1" spans="1:12" ht="15.5" x14ac:dyDescent="0.35">
      <c r="A1" s="2" t="s">
        <v>574</v>
      </c>
    </row>
    <row r="2" spans="1:12" ht="15.5" x14ac:dyDescent="0.35">
      <c r="A2" s="1"/>
      <c r="B2" s="2" t="s">
        <v>553</v>
      </c>
      <c r="K2" s="65"/>
      <c r="L2" s="65"/>
    </row>
    <row r="3" spans="1:12" ht="15.5" x14ac:dyDescent="0.35">
      <c r="A3" s="1"/>
      <c r="B3" s="2"/>
      <c r="K3" s="65"/>
      <c r="L3" s="65"/>
    </row>
    <row r="4" spans="1:12" ht="13" x14ac:dyDescent="0.3">
      <c r="A4" s="1"/>
      <c r="K4" s="65"/>
      <c r="L4" s="65"/>
    </row>
    <row r="5" spans="1:12" x14ac:dyDescent="0.25">
      <c r="K5" s="65"/>
      <c r="L5" s="65"/>
    </row>
    <row r="6" spans="1:12" x14ac:dyDescent="0.25">
      <c r="C6" s="3" t="s">
        <v>0</v>
      </c>
      <c r="E6" s="3" t="s">
        <v>69</v>
      </c>
      <c r="F6" s="3" t="s">
        <v>70</v>
      </c>
      <c r="G6" s="3" t="s">
        <v>92</v>
      </c>
      <c r="H6" s="3" t="s">
        <v>94</v>
      </c>
      <c r="K6" s="65"/>
      <c r="L6" s="65"/>
    </row>
    <row r="7" spans="1:12" ht="14.5" x14ac:dyDescent="0.25">
      <c r="A7" s="16" t="s">
        <v>18</v>
      </c>
      <c r="B7" s="16" t="s">
        <v>126</v>
      </c>
      <c r="C7" s="16" t="s">
        <v>72</v>
      </c>
      <c r="D7" s="16" t="s">
        <v>1</v>
      </c>
      <c r="E7" s="16" t="s">
        <v>5</v>
      </c>
      <c r="F7" s="16" t="s">
        <v>73</v>
      </c>
      <c r="G7" s="16" t="s">
        <v>93</v>
      </c>
      <c r="H7" s="16" t="s">
        <v>74</v>
      </c>
    </row>
    <row r="8" spans="1:12" x14ac:dyDescent="0.25">
      <c r="A8" s="9"/>
      <c r="B8" s="9"/>
      <c r="C8" s="9"/>
      <c r="D8" s="9"/>
      <c r="E8" s="9"/>
      <c r="F8" s="9"/>
      <c r="G8" s="9"/>
      <c r="H8" s="9"/>
    </row>
    <row r="9" spans="1:12" x14ac:dyDescent="0.25">
      <c r="A9" s="19">
        <v>40503</v>
      </c>
      <c r="B9" s="122" t="s">
        <v>374</v>
      </c>
      <c r="C9" s="3" t="s">
        <v>117</v>
      </c>
      <c r="D9" s="95" t="s">
        <v>128</v>
      </c>
      <c r="E9" s="27">
        <v>19.474150000000002</v>
      </c>
      <c r="F9" s="28">
        <v>3.95126</v>
      </c>
      <c r="G9" s="27">
        <f>F9*5</f>
        <v>19.7563</v>
      </c>
      <c r="H9" s="64">
        <f>ABS(((F9*5)/E9*100)-100)</f>
        <v>1.4488437236028062</v>
      </c>
    </row>
    <row r="10" spans="1:12" x14ac:dyDescent="0.25">
      <c r="A10" s="19">
        <v>40503</v>
      </c>
      <c r="B10" s="122" t="s">
        <v>374</v>
      </c>
      <c r="C10" s="3" t="s">
        <v>117</v>
      </c>
      <c r="D10" s="3" t="s">
        <v>99</v>
      </c>
      <c r="E10" s="26">
        <v>151.355628</v>
      </c>
      <c r="F10" s="27">
        <v>30.729320000000001</v>
      </c>
      <c r="G10" s="26">
        <f>F10*5</f>
        <v>153.64660000000001</v>
      </c>
      <c r="H10" s="64">
        <f>ABS(((F10*5)/E10*100)-100)</f>
        <v>1.5136351586476877</v>
      </c>
    </row>
    <row r="11" spans="1:12" x14ac:dyDescent="0.25">
      <c r="A11" s="19">
        <v>40503</v>
      </c>
      <c r="B11" s="122" t="s">
        <v>374</v>
      </c>
      <c r="C11" s="3" t="s">
        <v>117</v>
      </c>
      <c r="D11" s="3" t="s">
        <v>98</v>
      </c>
      <c r="E11" s="28">
        <v>5.8859060000000003</v>
      </c>
      <c r="F11" s="28">
        <v>1.18089</v>
      </c>
      <c r="G11" s="28">
        <f>F11*5</f>
        <v>5.9044499999999998</v>
      </c>
      <c r="H11" s="64">
        <f>ABS(((F11*5)/E11*100)-100)</f>
        <v>0.31505769884874724</v>
      </c>
    </row>
    <row r="12" spans="1:12" x14ac:dyDescent="0.25">
      <c r="A12" s="19">
        <v>40503</v>
      </c>
      <c r="B12" s="122" t="s">
        <v>374</v>
      </c>
      <c r="C12" s="3" t="s">
        <v>117</v>
      </c>
      <c r="D12" s="3" t="s">
        <v>121</v>
      </c>
      <c r="E12" s="27">
        <v>19.172432000000001</v>
      </c>
      <c r="F12" s="28">
        <v>3.7650420000000002</v>
      </c>
      <c r="G12" s="27">
        <f>F12*5</f>
        <v>18.825210000000002</v>
      </c>
      <c r="H12" s="64">
        <f>ABS(((F12*5)/E12*100)-100)</f>
        <v>1.8110482801555747</v>
      </c>
      <c r="L12" s="65"/>
    </row>
    <row r="13" spans="1:12" x14ac:dyDescent="0.25">
      <c r="A13" s="19"/>
      <c r="B13" s="86"/>
      <c r="C13" s="3"/>
      <c r="D13" s="3"/>
      <c r="E13" s="27"/>
      <c r="F13" s="28"/>
      <c r="G13" s="27"/>
      <c r="H13" s="64"/>
    </row>
    <row r="14" spans="1:12" x14ac:dyDescent="0.25">
      <c r="A14" s="19">
        <v>40503</v>
      </c>
      <c r="B14" s="122" t="s">
        <v>375</v>
      </c>
      <c r="C14" s="3" t="s">
        <v>117</v>
      </c>
      <c r="D14" s="3" t="s">
        <v>128</v>
      </c>
      <c r="E14" s="27">
        <v>19.223053</v>
      </c>
      <c r="F14" s="28">
        <v>3.8106110000000002</v>
      </c>
      <c r="G14" s="27">
        <f>F14*5</f>
        <v>19.053055000000001</v>
      </c>
      <c r="H14" s="64">
        <f>ABS(((F14*5)/E14*100)-100)</f>
        <v>0.88434443789964234</v>
      </c>
      <c r="K14" s="65"/>
    </row>
    <row r="15" spans="1:12" x14ac:dyDescent="0.25">
      <c r="A15" s="19">
        <v>40503</v>
      </c>
      <c r="B15" s="122" t="s">
        <v>375</v>
      </c>
      <c r="C15" s="3" t="s">
        <v>117</v>
      </c>
      <c r="D15" s="95" t="s">
        <v>99</v>
      </c>
      <c r="E15" s="26">
        <v>149.461343</v>
      </c>
      <c r="F15" s="27">
        <v>30.14781</v>
      </c>
      <c r="G15" s="26">
        <f>F15*5</f>
        <v>150.73904999999999</v>
      </c>
      <c r="H15" s="64">
        <f>ABS(((F15*5)/E15*100)-100)</f>
        <v>0.85487456110975302</v>
      </c>
      <c r="K15" s="65"/>
    </row>
    <row r="16" spans="1:12" x14ac:dyDescent="0.25">
      <c r="A16" s="19">
        <v>40503</v>
      </c>
      <c r="B16" s="122" t="s">
        <v>375</v>
      </c>
      <c r="C16" s="3" t="s">
        <v>117</v>
      </c>
      <c r="D16" s="95" t="s">
        <v>98</v>
      </c>
      <c r="E16" s="28">
        <v>5.7789590000000004</v>
      </c>
      <c r="F16" s="28">
        <v>1.1460999999999999</v>
      </c>
      <c r="G16" s="28">
        <f>F16*5</f>
        <v>5.7304999999999993</v>
      </c>
      <c r="H16" s="64">
        <f>ABS(((F16*5)/E16*100)-100)</f>
        <v>0.83854202807115996</v>
      </c>
      <c r="K16" s="65"/>
    </row>
    <row r="17" spans="1:11" x14ac:dyDescent="0.25">
      <c r="A17" s="19">
        <v>40503</v>
      </c>
      <c r="B17" s="122" t="s">
        <v>375</v>
      </c>
      <c r="C17" s="3" t="s">
        <v>117</v>
      </c>
      <c r="D17" s="95" t="s">
        <v>121</v>
      </c>
      <c r="E17" s="27">
        <v>19.176993</v>
      </c>
      <c r="F17" s="28">
        <v>3.8009580000000001</v>
      </c>
      <c r="G17" s="27">
        <f>F17*5</f>
        <v>19.00479</v>
      </c>
      <c r="H17" s="64">
        <f>ABS(((F17*5)/E17*100)-100)</f>
        <v>0.89796664158974693</v>
      </c>
    </row>
    <row r="18" spans="1:11" x14ac:dyDescent="0.25">
      <c r="A18" s="19"/>
      <c r="B18" s="96"/>
      <c r="C18" s="48"/>
      <c r="D18" s="10"/>
      <c r="E18" s="27"/>
      <c r="F18" s="28"/>
      <c r="G18" s="27"/>
      <c r="H18" s="64"/>
    </row>
    <row r="19" spans="1:11" x14ac:dyDescent="0.25">
      <c r="A19" s="19">
        <v>40513</v>
      </c>
      <c r="B19" s="122" t="s">
        <v>391</v>
      </c>
      <c r="C19" s="3" t="s">
        <v>117</v>
      </c>
      <c r="D19" s="95" t="s">
        <v>128</v>
      </c>
      <c r="E19" s="27">
        <v>18.794135000000001</v>
      </c>
      <c r="F19" s="28">
        <v>3.7663359999999999</v>
      </c>
      <c r="G19" s="27">
        <f>F19*5</f>
        <v>18.831679999999999</v>
      </c>
      <c r="H19" s="64">
        <f>ABS(((F19*5)/E19*100)-100)</f>
        <v>0.19976976860067452</v>
      </c>
    </row>
    <row r="20" spans="1:11" x14ac:dyDescent="0.25">
      <c r="A20" s="19">
        <v>40513</v>
      </c>
      <c r="B20" s="122" t="s">
        <v>391</v>
      </c>
      <c r="C20" s="3" t="s">
        <v>117</v>
      </c>
      <c r="D20" s="3" t="s">
        <v>99</v>
      </c>
      <c r="E20" s="26">
        <v>144.800004</v>
      </c>
      <c r="F20" s="27">
        <v>29.016124999999999</v>
      </c>
      <c r="G20" s="26">
        <f>F20*5</f>
        <v>145.080625</v>
      </c>
      <c r="H20" s="64">
        <f>ABS(((F20*5)/E20*100)-100)</f>
        <v>0.19379902779559188</v>
      </c>
    </row>
    <row r="21" spans="1:11" x14ac:dyDescent="0.25">
      <c r="A21" s="19">
        <v>40513</v>
      </c>
      <c r="B21" s="122" t="s">
        <v>391</v>
      </c>
      <c r="C21" s="3" t="s">
        <v>117</v>
      </c>
      <c r="D21" s="3" t="s">
        <v>98</v>
      </c>
      <c r="E21" s="28">
        <v>5.6874380000000002</v>
      </c>
      <c r="F21" s="28">
        <v>1.1325320000000001</v>
      </c>
      <c r="G21" s="28">
        <f>F21*5</f>
        <v>5.6626600000000007</v>
      </c>
      <c r="H21" s="64">
        <f>ABS(((F21*5)/E21*100)-100)</f>
        <v>0.43566189205050421</v>
      </c>
    </row>
    <row r="22" spans="1:11" x14ac:dyDescent="0.25">
      <c r="A22" s="19">
        <v>40513</v>
      </c>
      <c r="B22" s="122" t="s">
        <v>391</v>
      </c>
      <c r="C22" s="3" t="s">
        <v>117</v>
      </c>
      <c r="D22" s="3" t="s">
        <v>121</v>
      </c>
      <c r="E22" s="27">
        <v>18.694323000000001</v>
      </c>
      <c r="F22" s="28">
        <v>3.6996959999999999</v>
      </c>
      <c r="G22" s="27">
        <f>F22*5</f>
        <v>18.498480000000001</v>
      </c>
      <c r="H22" s="64">
        <f>ABS(((F22*5)/E22*100)-100)</f>
        <v>1.0476068055526753</v>
      </c>
      <c r="K22" s="65"/>
    </row>
    <row r="23" spans="1:11" x14ac:dyDescent="0.25">
      <c r="A23" s="19"/>
      <c r="B23" s="96"/>
      <c r="C23" s="48"/>
      <c r="D23" s="10"/>
      <c r="E23" s="27"/>
      <c r="F23" s="28"/>
      <c r="G23" s="27"/>
      <c r="H23" s="64"/>
      <c r="K23" s="65"/>
    </row>
    <row r="24" spans="1:11" x14ac:dyDescent="0.25">
      <c r="A24" s="19">
        <v>40513</v>
      </c>
      <c r="B24" s="122" t="s">
        <v>391</v>
      </c>
      <c r="C24" s="3" t="s">
        <v>117</v>
      </c>
      <c r="D24" s="3" t="s">
        <v>128</v>
      </c>
      <c r="E24" s="27">
        <v>18.375924000000001</v>
      </c>
      <c r="F24" s="28">
        <v>3.9148109999999998</v>
      </c>
      <c r="G24" s="27">
        <f>F24*5</f>
        <v>19.574054999999998</v>
      </c>
      <c r="H24" s="64">
        <f>ABS(((F24*5)/E24*100)-100)</f>
        <v>6.5201129477897126</v>
      </c>
      <c r="K24" s="65"/>
    </row>
    <row r="25" spans="1:11" x14ac:dyDescent="0.25">
      <c r="A25" s="19">
        <v>40513</v>
      </c>
      <c r="B25" s="122" t="s">
        <v>391</v>
      </c>
      <c r="C25" s="3" t="s">
        <v>117</v>
      </c>
      <c r="D25" s="95" t="s">
        <v>99</v>
      </c>
      <c r="E25" s="26">
        <v>148.66523799999999</v>
      </c>
      <c r="F25" s="27">
        <v>31.527291000000002</v>
      </c>
      <c r="G25" s="26">
        <f>F25*5</f>
        <v>157.63645500000001</v>
      </c>
      <c r="H25" s="64">
        <f>ABS(((F25*5)/E25*100)-100)</f>
        <v>6.0345088876796069</v>
      </c>
      <c r="K25" s="65"/>
    </row>
    <row r="26" spans="1:11" x14ac:dyDescent="0.25">
      <c r="A26" s="19">
        <v>40513</v>
      </c>
      <c r="B26" s="122" t="s">
        <v>391</v>
      </c>
      <c r="C26" s="3" t="s">
        <v>117</v>
      </c>
      <c r="D26" s="95" t="s">
        <v>98</v>
      </c>
      <c r="E26" s="28">
        <v>5.8399130000000001</v>
      </c>
      <c r="F26" s="28">
        <v>1.2023520000000001</v>
      </c>
      <c r="G26" s="28">
        <f>F26*5</f>
        <v>6.0117600000000007</v>
      </c>
      <c r="H26" s="64">
        <f>ABS(((F26*5)/E26*100)-100)</f>
        <v>2.9426294535552415</v>
      </c>
      <c r="K26" s="65"/>
    </row>
    <row r="27" spans="1:11" x14ac:dyDescent="0.25">
      <c r="A27" s="19">
        <v>40513</v>
      </c>
      <c r="B27" s="122" t="s">
        <v>391</v>
      </c>
      <c r="C27" s="3" t="s">
        <v>117</v>
      </c>
      <c r="D27" s="95" t="s">
        <v>121</v>
      </c>
      <c r="E27" s="27">
        <v>19.166215000000001</v>
      </c>
      <c r="F27" s="28">
        <v>4.0474350000000001</v>
      </c>
      <c r="G27" s="27">
        <f>F27*5</f>
        <v>20.237175000000001</v>
      </c>
      <c r="H27" s="64">
        <f>ABS(((F27*5)/E27*100)-100)</f>
        <v>5.5877490678258681</v>
      </c>
    </row>
    <row r="28" spans="1:11" x14ac:dyDescent="0.25">
      <c r="A28" s="19"/>
      <c r="B28" s="86"/>
      <c r="C28" s="48"/>
      <c r="D28" s="10"/>
      <c r="E28" s="27"/>
      <c r="F28" s="28"/>
      <c r="G28" s="27"/>
      <c r="H28" s="64"/>
    </row>
    <row r="29" spans="1:11" x14ac:dyDescent="0.25">
      <c r="A29" s="19">
        <v>40513</v>
      </c>
      <c r="B29" s="122" t="s">
        <v>391</v>
      </c>
      <c r="C29" s="3" t="s">
        <v>117</v>
      </c>
      <c r="D29" s="95" t="s">
        <v>128</v>
      </c>
      <c r="E29" s="27">
        <v>19.063614999999999</v>
      </c>
      <c r="F29" s="28">
        <v>3.7925140000000002</v>
      </c>
      <c r="G29" s="27">
        <f>F29*5</f>
        <v>18.962569999999999</v>
      </c>
      <c r="H29" s="64">
        <f>ABS(((F29*5)/E29*100)-100)</f>
        <v>0.53004112808613968</v>
      </c>
    </row>
    <row r="30" spans="1:11" x14ac:dyDescent="0.25">
      <c r="A30" s="19">
        <v>40513</v>
      </c>
      <c r="B30" s="122" t="s">
        <v>391</v>
      </c>
      <c r="C30" s="3" t="s">
        <v>117</v>
      </c>
      <c r="D30" s="3" t="s">
        <v>99</v>
      </c>
      <c r="E30" s="26">
        <v>150.04644500000001</v>
      </c>
      <c r="F30" s="27">
        <v>29.925052000000001</v>
      </c>
      <c r="G30" s="26">
        <f>F30*5</f>
        <v>149.62526</v>
      </c>
      <c r="H30" s="64">
        <f>ABS(((F30*5)/E30*100)-100)</f>
        <v>0.28070308496812402</v>
      </c>
    </row>
    <row r="31" spans="1:11" x14ac:dyDescent="0.25">
      <c r="A31" s="19">
        <v>40513</v>
      </c>
      <c r="B31" s="122" t="s">
        <v>391</v>
      </c>
      <c r="C31" s="3" t="s">
        <v>117</v>
      </c>
      <c r="D31" s="3" t="s">
        <v>98</v>
      </c>
      <c r="E31" s="28">
        <v>5.9227740000000004</v>
      </c>
      <c r="F31" s="28">
        <v>1.1586669999999999</v>
      </c>
      <c r="G31" s="28">
        <f>F31*5</f>
        <v>5.793334999999999</v>
      </c>
      <c r="H31" s="64">
        <f>ABS(((F31*5)/E31*100)-100)</f>
        <v>2.1854455361626464</v>
      </c>
    </row>
    <row r="32" spans="1:11" x14ac:dyDescent="0.25">
      <c r="A32" s="19">
        <v>40513</v>
      </c>
      <c r="B32" s="122" t="s">
        <v>391</v>
      </c>
      <c r="C32" s="3" t="s">
        <v>117</v>
      </c>
      <c r="D32" s="3" t="s">
        <v>121</v>
      </c>
      <c r="E32" s="27">
        <v>19.231486</v>
      </c>
      <c r="F32" s="28">
        <v>3.866581</v>
      </c>
      <c r="G32" s="27">
        <f>F32*5</f>
        <v>19.332905</v>
      </c>
      <c r="H32" s="64">
        <f>ABS(((F32*5)/E32*100)-100)</f>
        <v>0.52735914426997965</v>
      </c>
    </row>
    <row r="33" spans="1:8" x14ac:dyDescent="0.25">
      <c r="A33" s="19"/>
      <c r="B33" s="96"/>
      <c r="C33" s="3"/>
      <c r="D33" s="3"/>
      <c r="E33" s="27"/>
      <c r="F33" s="28"/>
      <c r="G33" s="27"/>
      <c r="H33" s="64"/>
    </row>
    <row r="34" spans="1:8" x14ac:dyDescent="0.25">
      <c r="A34" s="19">
        <v>40513</v>
      </c>
      <c r="B34" s="122" t="s">
        <v>391</v>
      </c>
      <c r="C34" s="3" t="s">
        <v>117</v>
      </c>
      <c r="D34" s="3" t="s">
        <v>128</v>
      </c>
      <c r="E34" s="27">
        <v>19.381975000000001</v>
      </c>
      <c r="F34" s="28">
        <v>3.8979919999999999</v>
      </c>
      <c r="G34" s="27">
        <f>F34*5</f>
        <v>19.48996</v>
      </c>
      <c r="H34" s="64">
        <f>ABS(((F34*5)/E34*100)-100)</f>
        <v>0.55714136459260999</v>
      </c>
    </row>
    <row r="35" spans="1:8" x14ac:dyDescent="0.25">
      <c r="A35" s="19">
        <v>40513</v>
      </c>
      <c r="B35" s="122" t="s">
        <v>391</v>
      </c>
      <c r="C35" s="3" t="s">
        <v>117</v>
      </c>
      <c r="D35" s="95" t="s">
        <v>99</v>
      </c>
      <c r="E35" s="26">
        <v>150.90056200000001</v>
      </c>
      <c r="F35" s="27">
        <v>30.273916</v>
      </c>
      <c r="G35" s="26">
        <f>F35*5</f>
        <v>151.36957999999998</v>
      </c>
      <c r="H35" s="64">
        <f>ABS(((F35*5)/E35*100)-100)</f>
        <v>0.31081262639696661</v>
      </c>
    </row>
    <row r="36" spans="1:8" x14ac:dyDescent="0.25">
      <c r="A36" s="19">
        <v>40513</v>
      </c>
      <c r="B36" s="122" t="s">
        <v>391</v>
      </c>
      <c r="C36" s="3" t="s">
        <v>117</v>
      </c>
      <c r="D36" s="95" t="s">
        <v>98</v>
      </c>
      <c r="E36" s="28">
        <v>5.8792809999999998</v>
      </c>
      <c r="F36" s="28">
        <v>1.1742600000000001</v>
      </c>
      <c r="G36" s="28">
        <f>F36*5</f>
        <v>5.8713000000000006</v>
      </c>
      <c r="H36" s="64">
        <f>ABS(((F36*5)/E36*100)-100)</f>
        <v>0.13574789162143475</v>
      </c>
    </row>
    <row r="37" spans="1:8" x14ac:dyDescent="0.25">
      <c r="A37" s="19">
        <v>40513</v>
      </c>
      <c r="B37" s="122" t="s">
        <v>391</v>
      </c>
      <c r="C37" s="3" t="s">
        <v>117</v>
      </c>
      <c r="D37" s="95" t="s">
        <v>121</v>
      </c>
      <c r="E37" s="27">
        <v>19.833233</v>
      </c>
      <c r="F37" s="28">
        <v>3.9865590000000002</v>
      </c>
      <c r="G37" s="27">
        <f>F37*5</f>
        <v>19.932795000000002</v>
      </c>
      <c r="H37" s="64">
        <f>ABS(((F37*5)/E37*100)-100)</f>
        <v>0.50199581681917493</v>
      </c>
    </row>
    <row r="38" spans="1:8" x14ac:dyDescent="0.25">
      <c r="A38" s="19"/>
      <c r="B38" s="96"/>
      <c r="C38" s="48"/>
      <c r="D38" s="10"/>
      <c r="E38" s="27"/>
      <c r="F38" s="28"/>
      <c r="G38" s="27"/>
      <c r="H38" s="64"/>
    </row>
    <row r="39" spans="1:8" x14ac:dyDescent="0.25">
      <c r="A39" s="82">
        <v>40523</v>
      </c>
      <c r="B39" s="122" t="s">
        <v>397</v>
      </c>
      <c r="C39" s="3" t="s">
        <v>117</v>
      </c>
      <c r="D39" s="95" t="s">
        <v>128</v>
      </c>
      <c r="E39" s="27">
        <v>19.573359</v>
      </c>
      <c r="F39" s="28">
        <v>3.9194529999999999</v>
      </c>
      <c r="G39" s="27">
        <f>F39*5</f>
        <v>19.597265</v>
      </c>
      <c r="H39" s="64">
        <f>ABS(((F39*5)/E39*100)-100)</f>
        <v>0.12213539842601051</v>
      </c>
    </row>
    <row r="40" spans="1:8" x14ac:dyDescent="0.25">
      <c r="A40" s="82">
        <v>40523</v>
      </c>
      <c r="B40" s="122" t="s">
        <v>397</v>
      </c>
      <c r="C40" s="3" t="s">
        <v>117</v>
      </c>
      <c r="D40" s="3" t="s">
        <v>99</v>
      </c>
      <c r="E40" s="26">
        <v>151.98932400000001</v>
      </c>
      <c r="F40" s="27">
        <v>30.950548999999999</v>
      </c>
      <c r="G40" s="26">
        <f>F40*5</f>
        <v>154.752745</v>
      </c>
      <c r="H40" s="64">
        <f>ABS(((F40*5)/E40*100)-100)</f>
        <v>1.8181678339460206</v>
      </c>
    </row>
    <row r="41" spans="1:8" x14ac:dyDescent="0.25">
      <c r="A41" s="82">
        <v>40523</v>
      </c>
      <c r="B41" s="122" t="s">
        <v>397</v>
      </c>
      <c r="C41" s="3" t="s">
        <v>117</v>
      </c>
      <c r="D41" s="3" t="s">
        <v>98</v>
      </c>
      <c r="E41" s="28">
        <v>6.019628</v>
      </c>
      <c r="F41" s="28">
        <v>1.1691879999999999</v>
      </c>
      <c r="G41" s="28">
        <f>F41*5</f>
        <v>5.8459399999999997</v>
      </c>
      <c r="H41" s="64">
        <f>ABS(((F41*5)/E41*100)-100)</f>
        <v>2.8853610223090271</v>
      </c>
    </row>
    <row r="42" spans="1:8" x14ac:dyDescent="0.25">
      <c r="A42" s="82">
        <v>40523</v>
      </c>
      <c r="B42" s="122" t="s">
        <v>397</v>
      </c>
      <c r="C42" s="3" t="s">
        <v>117</v>
      </c>
      <c r="D42" s="3" t="s">
        <v>121</v>
      </c>
      <c r="E42" s="27">
        <v>19.442895</v>
      </c>
      <c r="F42" s="28">
        <v>3.8349679999999999</v>
      </c>
      <c r="G42" s="27">
        <f>F42*5</f>
        <v>19.17484</v>
      </c>
      <c r="H42" s="64">
        <f>ABS(((F42*5)/E42*100)-100)</f>
        <v>1.3786784324042287</v>
      </c>
    </row>
    <row r="43" spans="1:8" x14ac:dyDescent="0.25">
      <c r="A43" s="19"/>
      <c r="B43" s="86"/>
      <c r="C43" s="3"/>
      <c r="D43" s="3"/>
      <c r="E43" s="27"/>
      <c r="F43" s="28"/>
      <c r="G43" s="27"/>
      <c r="H43" s="64"/>
    </row>
    <row r="44" spans="1:8" x14ac:dyDescent="0.25">
      <c r="A44" s="19">
        <v>40523</v>
      </c>
      <c r="B44" s="122" t="s">
        <v>398</v>
      </c>
      <c r="C44" s="3" t="s">
        <v>117</v>
      </c>
      <c r="D44" s="95" t="s">
        <v>128</v>
      </c>
      <c r="E44" s="27">
        <v>19.027964000000001</v>
      </c>
      <c r="F44" s="28">
        <v>3.891645</v>
      </c>
      <c r="G44" s="27">
        <f>F44*5</f>
        <v>19.458224999999999</v>
      </c>
      <c r="H44" s="64">
        <f>ABS(((F44*5)/E44*100)-100)</f>
        <v>2.2612035633449636</v>
      </c>
    </row>
    <row r="45" spans="1:8" x14ac:dyDescent="0.25">
      <c r="A45" s="19">
        <v>40523</v>
      </c>
      <c r="B45" s="122" t="s">
        <v>398</v>
      </c>
      <c r="C45" s="3" t="s">
        <v>117</v>
      </c>
      <c r="D45" s="3" t="s">
        <v>99</v>
      </c>
      <c r="E45" s="26">
        <v>149.441214</v>
      </c>
      <c r="F45" s="27">
        <v>30.236916999999998</v>
      </c>
      <c r="G45" s="26">
        <f>F45*5</f>
        <v>151.184585</v>
      </c>
      <c r="H45" s="64">
        <f>ABS(((F45*5)/E45*100)-100)</f>
        <v>1.1665931728846743</v>
      </c>
    </row>
    <row r="46" spans="1:8" x14ac:dyDescent="0.25">
      <c r="A46" s="19">
        <v>40523</v>
      </c>
      <c r="B46" s="122" t="s">
        <v>398</v>
      </c>
      <c r="C46" s="3" t="s">
        <v>117</v>
      </c>
      <c r="D46" s="3" t="s">
        <v>98</v>
      </c>
      <c r="E46" s="28">
        <v>5.8561909999999999</v>
      </c>
      <c r="F46" s="28">
        <v>1.1760109999999999</v>
      </c>
      <c r="G46" s="28">
        <f>F46*5</f>
        <v>5.8800549999999996</v>
      </c>
      <c r="H46" s="64">
        <f>ABS(((F46*5)/E46*100)-100)</f>
        <v>0.40750037012111306</v>
      </c>
    </row>
    <row r="47" spans="1:8" x14ac:dyDescent="0.25">
      <c r="A47" s="19">
        <v>40523</v>
      </c>
      <c r="B47" s="122" t="s">
        <v>398</v>
      </c>
      <c r="C47" s="3" t="s">
        <v>117</v>
      </c>
      <c r="D47" s="3" t="s">
        <v>121</v>
      </c>
      <c r="E47" s="27">
        <v>19.306894</v>
      </c>
      <c r="F47" s="28">
        <v>3.8582000000000001</v>
      </c>
      <c r="G47" s="27">
        <f>F47*5</f>
        <v>19.291</v>
      </c>
      <c r="H47" s="64">
        <f>ABS(((F47*5)/E47*100)-100)</f>
        <v>8.2322925686540316E-2</v>
      </c>
    </row>
    <row r="48" spans="1:8" x14ac:dyDescent="0.25">
      <c r="A48" s="67"/>
      <c r="B48" s="67"/>
      <c r="C48" s="20"/>
      <c r="D48" s="16"/>
      <c r="E48" s="78"/>
      <c r="F48" s="79"/>
      <c r="G48" s="78"/>
      <c r="H48" s="80"/>
    </row>
    <row r="49" spans="1:3" x14ac:dyDescent="0.25">
      <c r="A49" s="47"/>
      <c r="B49" s="47"/>
      <c r="C49" s="48"/>
    </row>
    <row r="50" spans="1:3" ht="14.5" x14ac:dyDescent="0.25">
      <c r="A50" s="13" t="s">
        <v>75</v>
      </c>
    </row>
    <row r="51" spans="1:3" x14ac:dyDescent="0.25">
      <c r="A51" s="37" t="s">
        <v>76</v>
      </c>
      <c r="C51" s="37"/>
    </row>
    <row r="52" spans="1:3" x14ac:dyDescent="0.25">
      <c r="A52" s="37" t="s">
        <v>77</v>
      </c>
      <c r="C52" s="37"/>
    </row>
    <row r="53" spans="1:3" ht="14.5" x14ac:dyDescent="0.25">
      <c r="A53" s="13" t="s">
        <v>95</v>
      </c>
    </row>
    <row r="54" spans="1:3" ht="14.5" x14ac:dyDescent="0.25">
      <c r="A54" s="13" t="s">
        <v>496</v>
      </c>
    </row>
    <row r="55" spans="1:3" x14ac:dyDescent="0.25">
      <c r="A55" t="s">
        <v>78</v>
      </c>
    </row>
    <row r="57" spans="1:3" ht="14.5" x14ac:dyDescent="0.25">
      <c r="A57" s="13" t="s">
        <v>0</v>
      </c>
    </row>
    <row r="59" spans="1:3" ht="14.5" x14ac:dyDescent="0.25">
      <c r="A59" s="13" t="s">
        <v>0</v>
      </c>
    </row>
  </sheetData>
  <phoneticPr fontId="35" type="noConversion"/>
  <pageMargins left="1.1399999999999999" right="0.75" top="0.46" bottom="0.3" header="0.5" footer="0.5"/>
  <pageSetup firstPageNumber="28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3" sqref="A3"/>
    </sheetView>
  </sheetViews>
  <sheetFormatPr defaultRowHeight="12.5" x14ac:dyDescent="0.25"/>
  <cols>
    <col min="1" max="1" width="10.54296875" customWidth="1"/>
    <col min="2" max="2" width="18.54296875" customWidth="1"/>
    <col min="5" max="6" width="9.54296875" bestFit="1" customWidth="1"/>
    <col min="7" max="7" width="9.54296875" customWidth="1"/>
    <col min="12" max="12" width="10.81640625" customWidth="1"/>
  </cols>
  <sheetData>
    <row r="1" spans="1:12" ht="15.5" x14ac:dyDescent="0.35">
      <c r="A1" s="2" t="s">
        <v>574</v>
      </c>
    </row>
    <row r="2" spans="1:12" ht="15.5" x14ac:dyDescent="0.35">
      <c r="A2" s="1"/>
      <c r="B2" s="2" t="s">
        <v>553</v>
      </c>
      <c r="K2" s="65"/>
      <c r="L2" s="65"/>
    </row>
    <row r="3" spans="1:12" ht="15.5" x14ac:dyDescent="0.35">
      <c r="A3" s="1"/>
      <c r="B3" s="2"/>
      <c r="K3" s="65"/>
    </row>
    <row r="4" spans="1:12" ht="13" x14ac:dyDescent="0.3">
      <c r="A4" s="1"/>
      <c r="K4" s="65"/>
    </row>
    <row r="5" spans="1:12" x14ac:dyDescent="0.25">
      <c r="K5" s="65"/>
    </row>
    <row r="6" spans="1:12" x14ac:dyDescent="0.25">
      <c r="C6" s="3" t="s">
        <v>0</v>
      </c>
      <c r="E6" s="3" t="s">
        <v>69</v>
      </c>
      <c r="F6" s="3" t="s">
        <v>70</v>
      </c>
      <c r="G6" s="3" t="s">
        <v>92</v>
      </c>
      <c r="H6" s="3" t="s">
        <v>94</v>
      </c>
      <c r="K6" s="65"/>
    </row>
    <row r="7" spans="1:12" ht="14.5" x14ac:dyDescent="0.25">
      <c r="A7" s="16" t="s">
        <v>18</v>
      </c>
      <c r="B7" s="16" t="s">
        <v>126</v>
      </c>
      <c r="C7" s="16" t="s">
        <v>72</v>
      </c>
      <c r="D7" s="16" t="s">
        <v>1</v>
      </c>
      <c r="E7" s="16" t="s">
        <v>5</v>
      </c>
      <c r="F7" s="16" t="s">
        <v>73</v>
      </c>
      <c r="G7" s="16" t="s">
        <v>93</v>
      </c>
      <c r="H7" s="16" t="s">
        <v>74</v>
      </c>
    </row>
    <row r="8" spans="1:12" x14ac:dyDescent="0.25">
      <c r="A8" s="9"/>
      <c r="B8" s="9"/>
      <c r="C8" s="9"/>
      <c r="D8" s="9"/>
      <c r="E8" s="9"/>
      <c r="F8" s="9"/>
      <c r="G8" s="9"/>
      <c r="H8" s="9"/>
      <c r="L8" s="65"/>
    </row>
    <row r="9" spans="1:12" x14ac:dyDescent="0.25">
      <c r="A9" s="19">
        <v>40526</v>
      </c>
      <c r="B9" s="122" t="s">
        <v>422</v>
      </c>
      <c r="C9" s="3" t="s">
        <v>117</v>
      </c>
      <c r="D9" s="95" t="s">
        <v>128</v>
      </c>
      <c r="E9" s="27">
        <v>20.362621000000001</v>
      </c>
      <c r="F9" s="28">
        <v>4.1108840000000004</v>
      </c>
      <c r="G9" s="27">
        <f>F9*5</f>
        <v>20.55442</v>
      </c>
      <c r="H9" s="64">
        <f>ABS(((F9*5)/E9*100)-100)</f>
        <v>0.94191705478385757</v>
      </c>
    </row>
    <row r="10" spans="1:12" x14ac:dyDescent="0.25">
      <c r="A10" s="19">
        <v>40526</v>
      </c>
      <c r="B10" s="122" t="s">
        <v>422</v>
      </c>
      <c r="C10" s="3" t="s">
        <v>117</v>
      </c>
      <c r="D10" s="3" t="s">
        <v>99</v>
      </c>
      <c r="E10" s="26">
        <v>147.89931899999999</v>
      </c>
      <c r="F10" s="27">
        <v>29.678585000000002</v>
      </c>
      <c r="G10" s="26">
        <f>F10*5</f>
        <v>148.39292500000002</v>
      </c>
      <c r="H10" s="64">
        <f>ABS(((F10*5)/E10*100)-100)</f>
        <v>0.33374460635617709</v>
      </c>
    </row>
    <row r="11" spans="1:12" x14ac:dyDescent="0.25">
      <c r="A11" s="19">
        <v>40526</v>
      </c>
      <c r="B11" s="122" t="s">
        <v>422</v>
      </c>
      <c r="C11" s="3" t="s">
        <v>117</v>
      </c>
      <c r="D11" s="3" t="s">
        <v>98</v>
      </c>
      <c r="E11" s="28">
        <v>5.7107200000000002</v>
      </c>
      <c r="F11" s="28">
        <v>1.1387449999999999</v>
      </c>
      <c r="G11" s="28">
        <f>F11*5</f>
        <v>5.6937249999999997</v>
      </c>
      <c r="H11" s="64">
        <f>ABS(((F11*5)/E11*100)-100)</f>
        <v>0.29759820127760861</v>
      </c>
    </row>
    <row r="12" spans="1:12" x14ac:dyDescent="0.25">
      <c r="A12" s="19">
        <v>40526</v>
      </c>
      <c r="B12" s="122" t="s">
        <v>422</v>
      </c>
      <c r="C12" s="3" t="s">
        <v>117</v>
      </c>
      <c r="D12" s="3" t="s">
        <v>121</v>
      </c>
      <c r="E12" s="27">
        <v>18.602371000000002</v>
      </c>
      <c r="F12" s="28">
        <v>3.7667229999999998</v>
      </c>
      <c r="G12" s="27">
        <f>F12*5</f>
        <v>18.833614999999998</v>
      </c>
      <c r="H12" s="64">
        <f>ABS(((F12*5)/E12*100)-100)</f>
        <v>1.2430888514157488</v>
      </c>
    </row>
    <row r="13" spans="1:12" x14ac:dyDescent="0.25">
      <c r="A13" s="19"/>
      <c r="B13" s="96"/>
      <c r="C13" s="48"/>
      <c r="D13" s="10"/>
      <c r="E13" s="27"/>
      <c r="F13" s="28"/>
      <c r="G13" s="27"/>
      <c r="H13" s="64"/>
      <c r="K13" s="65"/>
    </row>
    <row r="14" spans="1:12" x14ac:dyDescent="0.25">
      <c r="A14" s="19">
        <v>40526</v>
      </c>
      <c r="B14" s="122" t="s">
        <v>423</v>
      </c>
      <c r="C14" s="3" t="s">
        <v>117</v>
      </c>
      <c r="D14" s="3" t="s">
        <v>128</v>
      </c>
      <c r="E14" s="27">
        <v>19.02693</v>
      </c>
      <c r="F14" s="28">
        <v>3.856903</v>
      </c>
      <c r="G14" s="27">
        <f>F14*5</f>
        <v>19.284514999999999</v>
      </c>
      <c r="H14" s="64">
        <f>ABS(((F14*5)/E14*100)-100)</f>
        <v>1.3537917047048467</v>
      </c>
      <c r="K14" s="65"/>
    </row>
    <row r="15" spans="1:12" x14ac:dyDescent="0.25">
      <c r="A15" s="19">
        <v>40526</v>
      </c>
      <c r="B15" s="122" t="s">
        <v>423</v>
      </c>
      <c r="C15" s="3" t="s">
        <v>117</v>
      </c>
      <c r="D15" s="95" t="s">
        <v>99</v>
      </c>
      <c r="E15" s="26">
        <v>161.24556999999999</v>
      </c>
      <c r="F15" s="27">
        <v>32.441580000000002</v>
      </c>
      <c r="G15" s="26">
        <f>F15*5</f>
        <v>162.2079</v>
      </c>
      <c r="H15" s="64">
        <f>ABS(((F15*5)/E15*100)-100)</f>
        <v>0.59681019453744</v>
      </c>
      <c r="K15" s="65"/>
    </row>
    <row r="16" spans="1:12" x14ac:dyDescent="0.25">
      <c r="A16" s="19">
        <v>40526</v>
      </c>
      <c r="B16" s="122" t="s">
        <v>423</v>
      </c>
      <c r="C16" s="3" t="s">
        <v>117</v>
      </c>
      <c r="D16" s="95" t="s">
        <v>98</v>
      </c>
      <c r="E16" s="28">
        <v>5.7735909999999997</v>
      </c>
      <c r="F16" s="28">
        <v>1.1521969999999999</v>
      </c>
      <c r="G16" s="28">
        <f>F16*5</f>
        <v>5.7609849999999998</v>
      </c>
      <c r="H16" s="64">
        <f>ABS(((F16*5)/E16*100)-100)</f>
        <v>0.21833898521734341</v>
      </c>
    </row>
    <row r="17" spans="1:8" x14ac:dyDescent="0.25">
      <c r="A17" s="19">
        <v>40526</v>
      </c>
      <c r="B17" s="122" t="s">
        <v>423</v>
      </c>
      <c r="C17" s="3" t="s">
        <v>117</v>
      </c>
      <c r="D17" s="95" t="s">
        <v>121</v>
      </c>
      <c r="E17" s="27">
        <v>18.796742999999999</v>
      </c>
      <c r="F17" s="28">
        <v>3.8478840000000001</v>
      </c>
      <c r="G17" s="27">
        <f>F17*5</f>
        <v>19.239419999999999</v>
      </c>
      <c r="H17" s="64">
        <f>ABS(((F17*5)/E17*100)-100)</f>
        <v>2.3550728974695261</v>
      </c>
    </row>
    <row r="18" spans="1:8" x14ac:dyDescent="0.25">
      <c r="A18" s="19"/>
      <c r="B18" s="86"/>
      <c r="C18" s="48"/>
      <c r="D18" s="10"/>
      <c r="E18" s="27"/>
      <c r="F18" s="28"/>
      <c r="G18" s="27"/>
      <c r="H18" s="64"/>
    </row>
    <row r="19" spans="1:8" x14ac:dyDescent="0.25">
      <c r="A19" s="19">
        <v>40526</v>
      </c>
      <c r="B19" s="122" t="s">
        <v>424</v>
      </c>
      <c r="C19" s="3" t="s">
        <v>117</v>
      </c>
      <c r="D19" s="95" t="s">
        <v>128</v>
      </c>
      <c r="E19" s="27">
        <v>18.867567000000001</v>
      </c>
      <c r="F19" s="28">
        <v>3.7628849999999998</v>
      </c>
      <c r="G19" s="27">
        <f>F19*5</f>
        <v>18.814425</v>
      </c>
      <c r="H19" s="64">
        <f>ABS(((F19*5)/E19*100)-100)</f>
        <v>0.28165793713625931</v>
      </c>
    </row>
    <row r="20" spans="1:8" x14ac:dyDescent="0.25">
      <c r="A20" s="19">
        <v>40526</v>
      </c>
      <c r="B20" s="122" t="s">
        <v>424</v>
      </c>
      <c r="C20" s="3" t="s">
        <v>117</v>
      </c>
      <c r="D20" s="3" t="s">
        <v>99</v>
      </c>
      <c r="E20" s="26">
        <v>148.823072</v>
      </c>
      <c r="F20" s="27">
        <v>29.949947000000002</v>
      </c>
      <c r="G20" s="26">
        <f>F20*5</f>
        <v>149.74973500000002</v>
      </c>
      <c r="H20" s="64">
        <f>ABS(((F20*5)/E20*100)-100)</f>
        <v>0.62266084656552323</v>
      </c>
    </row>
    <row r="21" spans="1:8" x14ac:dyDescent="0.25">
      <c r="A21" s="19">
        <v>40526</v>
      </c>
      <c r="B21" s="122" t="s">
        <v>424</v>
      </c>
      <c r="C21" s="3" t="s">
        <v>117</v>
      </c>
      <c r="D21" s="3" t="s">
        <v>98</v>
      </c>
      <c r="E21" s="28">
        <v>5.7476909999999997</v>
      </c>
      <c r="F21" s="28">
        <v>1.14514</v>
      </c>
      <c r="G21" s="28">
        <f>F21*5</f>
        <v>5.7256999999999998</v>
      </c>
      <c r="H21" s="64">
        <f>ABS(((F21*5)/E21*100)-100)</f>
        <v>0.38260581510036218</v>
      </c>
    </row>
    <row r="22" spans="1:8" x14ac:dyDescent="0.25">
      <c r="A22" s="19">
        <v>40526</v>
      </c>
      <c r="B22" s="122" t="s">
        <v>424</v>
      </c>
      <c r="C22" s="3" t="s">
        <v>117</v>
      </c>
      <c r="D22" s="3" t="s">
        <v>121</v>
      </c>
      <c r="E22" s="27">
        <v>18.832450000000001</v>
      </c>
      <c r="F22" s="28">
        <v>3.7327880000000002</v>
      </c>
      <c r="G22" s="27">
        <f>F22*5</f>
        <v>18.66394</v>
      </c>
      <c r="H22" s="64">
        <f>ABS(((F22*5)/E22*100)-100)</f>
        <v>0.89478533063940802</v>
      </c>
    </row>
    <row r="23" spans="1:8" x14ac:dyDescent="0.25">
      <c r="A23" s="19"/>
      <c r="B23" s="86"/>
      <c r="C23" s="3"/>
      <c r="D23" s="3"/>
      <c r="E23" s="27"/>
      <c r="F23" s="28"/>
      <c r="G23" s="27"/>
      <c r="H23" s="64"/>
    </row>
    <row r="24" spans="1:8" x14ac:dyDescent="0.25">
      <c r="A24" s="82">
        <v>40539</v>
      </c>
      <c r="B24" s="122" t="s">
        <v>431</v>
      </c>
      <c r="C24" s="3" t="s">
        <v>117</v>
      </c>
      <c r="D24" s="3" t="s">
        <v>128</v>
      </c>
      <c r="E24" s="27">
        <v>21.645333999999998</v>
      </c>
      <c r="F24" s="28">
        <v>4.3554890000000004</v>
      </c>
      <c r="G24" s="27">
        <f>F24*5</f>
        <v>21.777445</v>
      </c>
      <c r="H24" s="64">
        <f>ABS(((F24*5)/E24*100)-100)</f>
        <v>0.61034401224763712</v>
      </c>
    </row>
    <row r="25" spans="1:8" x14ac:dyDescent="0.25">
      <c r="A25" s="82">
        <v>40539</v>
      </c>
      <c r="B25" s="122" t="s">
        <v>431</v>
      </c>
      <c r="C25" s="3" t="s">
        <v>117</v>
      </c>
      <c r="D25" s="95" t="s">
        <v>99</v>
      </c>
      <c r="E25" s="26">
        <v>158.85504</v>
      </c>
      <c r="F25" s="27">
        <v>32.274064000000003</v>
      </c>
      <c r="G25" s="26">
        <f>F25*5</f>
        <v>161.37032000000002</v>
      </c>
      <c r="H25" s="64">
        <f>ABS(((F25*5)/E25*100)-100)</f>
        <v>1.5833806720894756</v>
      </c>
    </row>
    <row r="26" spans="1:8" x14ac:dyDescent="0.25">
      <c r="A26" s="82">
        <v>40539</v>
      </c>
      <c r="B26" s="122" t="s">
        <v>431</v>
      </c>
      <c r="C26" s="3" t="s">
        <v>117</v>
      </c>
      <c r="D26" s="95" t="s">
        <v>98</v>
      </c>
      <c r="E26" s="28">
        <v>5.8379760000000003</v>
      </c>
      <c r="F26" s="28">
        <v>1.155065</v>
      </c>
      <c r="G26" s="28">
        <f>F26*5</f>
        <v>5.7753250000000005</v>
      </c>
      <c r="H26" s="64">
        <f>ABS(((F26*5)/E26*100)-100)</f>
        <v>1.0731630277342674</v>
      </c>
    </row>
    <row r="27" spans="1:8" x14ac:dyDescent="0.25">
      <c r="A27" s="82">
        <v>40539</v>
      </c>
      <c r="B27" s="122" t="s">
        <v>431</v>
      </c>
      <c r="C27" s="3" t="s">
        <v>117</v>
      </c>
      <c r="D27" s="95" t="s">
        <v>121</v>
      </c>
      <c r="E27" s="27">
        <v>18.901157000000001</v>
      </c>
      <c r="F27" s="28">
        <v>3.7663500000000001</v>
      </c>
      <c r="G27" s="27">
        <f>F27*5</f>
        <v>18.83175</v>
      </c>
      <c r="H27" s="64">
        <f>ABS(((F27*5)/E27*100)-100)</f>
        <v>0.36721032474360982</v>
      </c>
    </row>
    <row r="28" spans="1:8" x14ac:dyDescent="0.25">
      <c r="A28" s="19"/>
      <c r="B28" s="86"/>
      <c r="C28" s="48"/>
      <c r="D28" s="10"/>
      <c r="E28" s="27"/>
      <c r="F28" s="28"/>
      <c r="G28" s="27"/>
      <c r="H28" s="64"/>
    </row>
    <row r="29" spans="1:8" x14ac:dyDescent="0.25">
      <c r="A29" s="82">
        <v>40539</v>
      </c>
      <c r="B29" s="122" t="s">
        <v>432</v>
      </c>
      <c r="C29" s="3" t="s">
        <v>117</v>
      </c>
      <c r="D29" s="95" t="s">
        <v>128</v>
      </c>
      <c r="E29" s="27">
        <v>18.717917</v>
      </c>
      <c r="F29" s="28">
        <v>3.8279320000000001</v>
      </c>
      <c r="G29" s="27">
        <f>F29*5</f>
        <v>19.139659999999999</v>
      </c>
      <c r="H29" s="64">
        <f>ABS(((F29*5)/E29*100)-100)</f>
        <v>2.2531513522578308</v>
      </c>
    </row>
    <row r="30" spans="1:8" x14ac:dyDescent="0.25">
      <c r="A30" s="82">
        <v>40539</v>
      </c>
      <c r="B30" s="122" t="s">
        <v>432</v>
      </c>
      <c r="C30" s="3" t="s">
        <v>117</v>
      </c>
      <c r="D30" s="3" t="s">
        <v>99</v>
      </c>
      <c r="E30" s="26">
        <v>160.656396</v>
      </c>
      <c r="F30" s="27">
        <v>32.674576000000002</v>
      </c>
      <c r="G30" s="26">
        <f>F30*5</f>
        <v>163.37288000000001</v>
      </c>
      <c r="H30" s="64">
        <f>ABS(((F30*5)/E30*100)-100)</f>
        <v>1.6908657654688142</v>
      </c>
    </row>
    <row r="31" spans="1:8" x14ac:dyDescent="0.25">
      <c r="A31" s="82">
        <v>40539</v>
      </c>
      <c r="B31" s="122" t="s">
        <v>432</v>
      </c>
      <c r="C31" s="3" t="s">
        <v>117</v>
      </c>
      <c r="D31" s="3" t="s">
        <v>98</v>
      </c>
      <c r="E31" s="28">
        <v>5.7368350000000001</v>
      </c>
      <c r="F31" s="28">
        <v>1.160282</v>
      </c>
      <c r="G31" s="28">
        <f>F31*5</f>
        <v>5.8014100000000006</v>
      </c>
      <c r="H31" s="64">
        <f>ABS(((F31*5)/E31*100)-100)</f>
        <v>1.1256206601723875</v>
      </c>
    </row>
    <row r="32" spans="1:8" x14ac:dyDescent="0.25">
      <c r="A32" s="82">
        <v>40539</v>
      </c>
      <c r="B32" s="122" t="s">
        <v>432</v>
      </c>
      <c r="C32" s="3" t="s">
        <v>117</v>
      </c>
      <c r="D32" s="3" t="s">
        <v>121</v>
      </c>
      <c r="E32" s="27">
        <v>18.755779</v>
      </c>
      <c r="F32" s="28">
        <v>3.835013</v>
      </c>
      <c r="G32" s="27">
        <f>F32*5</f>
        <v>19.175065</v>
      </c>
      <c r="H32" s="64">
        <f>ABS(((F32*5)/E32*100)-100)</f>
        <v>2.2355029881723425</v>
      </c>
    </row>
    <row r="33" spans="1:8" x14ac:dyDescent="0.25">
      <c r="A33" s="19"/>
      <c r="B33" s="86"/>
      <c r="C33" s="3"/>
      <c r="D33" s="3"/>
      <c r="E33" s="27"/>
      <c r="F33" s="28"/>
      <c r="G33" s="27"/>
      <c r="H33" s="64"/>
    </row>
    <row r="34" spans="1:8" x14ac:dyDescent="0.25">
      <c r="A34" s="82">
        <v>40539</v>
      </c>
      <c r="B34" s="122" t="s">
        <v>433</v>
      </c>
      <c r="C34" s="3" t="s">
        <v>117</v>
      </c>
      <c r="D34" s="95" t="s">
        <v>128</v>
      </c>
      <c r="E34" s="27">
        <v>19.619720999999998</v>
      </c>
      <c r="F34" s="28">
        <v>4.1969649999999996</v>
      </c>
      <c r="G34" s="27">
        <f>F34*5</f>
        <v>20.984824999999997</v>
      </c>
      <c r="H34" s="64">
        <f>ABS(((F34*5)/E34*100)-100)</f>
        <v>6.9578155571121414</v>
      </c>
    </row>
    <row r="35" spans="1:8" x14ac:dyDescent="0.25">
      <c r="A35" s="82">
        <v>40539</v>
      </c>
      <c r="B35" s="122" t="s">
        <v>433</v>
      </c>
      <c r="C35" s="3" t="s">
        <v>117</v>
      </c>
      <c r="D35" s="3" t="s">
        <v>99</v>
      </c>
      <c r="E35" s="26">
        <v>152.648989</v>
      </c>
      <c r="F35" s="27">
        <v>32.203063999999998</v>
      </c>
      <c r="G35" s="26">
        <f>F35*5</f>
        <v>161.01531999999997</v>
      </c>
      <c r="H35" s="64">
        <f>ABS(((F35*5)/E35*100)-100)</f>
        <v>5.4807641077793079</v>
      </c>
    </row>
    <row r="36" spans="1:8" x14ac:dyDescent="0.25">
      <c r="A36" s="82">
        <v>40539</v>
      </c>
      <c r="B36" s="122" t="s">
        <v>433</v>
      </c>
      <c r="C36" s="3" t="s">
        <v>117</v>
      </c>
      <c r="D36" s="3" t="s">
        <v>98</v>
      </c>
      <c r="E36" s="28">
        <v>6.009277</v>
      </c>
      <c r="F36" s="28">
        <v>1.2521979999999999</v>
      </c>
      <c r="G36" s="28">
        <f>F36*5</f>
        <v>6.2609899999999996</v>
      </c>
      <c r="H36" s="64">
        <f>ABS(((F36*5)/E36*100)-100)</f>
        <v>4.1887401762308514</v>
      </c>
    </row>
    <row r="37" spans="1:8" x14ac:dyDescent="0.25">
      <c r="A37" s="82">
        <v>40539</v>
      </c>
      <c r="B37" s="122" t="s">
        <v>433</v>
      </c>
      <c r="C37" s="3" t="s">
        <v>117</v>
      </c>
      <c r="D37" s="3" t="s">
        <v>121</v>
      </c>
      <c r="E37" s="27">
        <v>19.335106</v>
      </c>
      <c r="F37" s="28">
        <v>4.1002980000000004</v>
      </c>
      <c r="G37" s="27">
        <f>F37*5</f>
        <v>20.501490000000004</v>
      </c>
      <c r="H37" s="64">
        <f>ABS(((F37*5)/E37*100)-100)</f>
        <v>6.0324675747834249</v>
      </c>
    </row>
    <row r="38" spans="1:8" x14ac:dyDescent="0.25">
      <c r="A38" s="67"/>
      <c r="B38" s="67"/>
      <c r="C38" s="20"/>
      <c r="D38" s="16"/>
      <c r="E38" s="78"/>
      <c r="F38" s="79"/>
      <c r="G38" s="78"/>
      <c r="H38" s="80"/>
    </row>
    <row r="39" spans="1:8" x14ac:dyDescent="0.25">
      <c r="A39" s="47"/>
      <c r="B39" s="47"/>
      <c r="C39" s="48"/>
    </row>
    <row r="40" spans="1:8" ht="14.5" x14ac:dyDescent="0.25">
      <c r="A40" s="13" t="s">
        <v>75</v>
      </c>
    </row>
    <row r="41" spans="1:8" x14ac:dyDescent="0.25">
      <c r="A41" s="37" t="s">
        <v>76</v>
      </c>
      <c r="C41" s="37"/>
    </row>
    <row r="42" spans="1:8" x14ac:dyDescent="0.25">
      <c r="A42" s="37" t="s">
        <v>77</v>
      </c>
      <c r="C42" s="37"/>
    </row>
    <row r="43" spans="1:8" ht="14.5" x14ac:dyDescent="0.25">
      <c r="A43" s="13" t="s">
        <v>95</v>
      </c>
    </row>
    <row r="44" spans="1:8" ht="14.5" x14ac:dyDescent="0.25">
      <c r="A44" s="13" t="s">
        <v>496</v>
      </c>
    </row>
    <row r="45" spans="1:8" x14ac:dyDescent="0.25">
      <c r="A45" t="s">
        <v>78</v>
      </c>
    </row>
    <row r="47" spans="1:8" ht="14.5" x14ac:dyDescent="0.25">
      <c r="A47" s="13" t="s">
        <v>0</v>
      </c>
    </row>
    <row r="49" spans="1:1" ht="14.5" x14ac:dyDescent="0.25">
      <c r="A49" s="13" t="s">
        <v>0</v>
      </c>
    </row>
  </sheetData>
  <phoneticPr fontId="35" type="noConversion"/>
  <pageMargins left="1.1399999999999999" right="0.75" top="0.46" bottom="0.3" header="0.5" footer="0.5"/>
  <pageSetup firstPageNumber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5" sqref="A5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551</v>
      </c>
    </row>
    <row r="2" spans="1:13" ht="15.5" x14ac:dyDescent="0.35">
      <c r="B2" s="2" t="s">
        <v>32</v>
      </c>
      <c r="M2" s="65"/>
    </row>
    <row r="3" spans="1:13" ht="15.5" x14ac:dyDescent="0.35">
      <c r="B3" s="2" t="s">
        <v>558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40475</v>
      </c>
      <c r="B10" s="95" t="s">
        <v>128</v>
      </c>
      <c r="C10" s="34">
        <v>3.2699999999999998E-4</v>
      </c>
      <c r="D10" s="27">
        <v>14.863671999999999</v>
      </c>
      <c r="E10" s="26">
        <f>D10/15*100</f>
        <v>99.09114666666666</v>
      </c>
      <c r="G10" s="124">
        <v>40475</v>
      </c>
      <c r="H10" s="95" t="s">
        <v>128</v>
      </c>
      <c r="I10" s="34">
        <v>4.86E-4</v>
      </c>
      <c r="J10" s="27">
        <v>14.321971</v>
      </c>
      <c r="K10" s="26">
        <f>J10/15*100</f>
        <v>95.479806666666661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3.9399999999999999E-3</v>
      </c>
      <c r="D11" s="26">
        <v>198.92668599999999</v>
      </c>
      <c r="E11" s="26">
        <f>D11/200*100</f>
        <v>99.463342999999995</v>
      </c>
      <c r="G11" s="48" t="s">
        <v>125</v>
      </c>
      <c r="H11" s="3" t="s">
        <v>99</v>
      </c>
      <c r="I11" s="34">
        <v>-1.5889999999999999E-3</v>
      </c>
      <c r="J11" s="26">
        <v>195.101337</v>
      </c>
      <c r="K11" s="26">
        <f>J11/200*100</f>
        <v>97.5506685</v>
      </c>
      <c r="L11" s="9"/>
      <c r="M11" s="9"/>
    </row>
    <row r="12" spans="1:13" x14ac:dyDescent="0.25">
      <c r="A12" s="48"/>
      <c r="B12" s="3" t="s">
        <v>98</v>
      </c>
      <c r="C12" s="34">
        <v>-3.4E-5</v>
      </c>
      <c r="D12" s="28">
        <v>3.9569040000000002</v>
      </c>
      <c r="E12" s="26">
        <f>D12/4*100</f>
        <v>98.922600000000003</v>
      </c>
      <c r="G12" s="48"/>
      <c r="H12" s="3" t="s">
        <v>98</v>
      </c>
      <c r="I12" s="34">
        <v>5.5800000000000001E-4</v>
      </c>
      <c r="J12" s="28">
        <v>3.906466</v>
      </c>
      <c r="K12" s="26">
        <f>J12/4*100</f>
        <v>97.661649999999995</v>
      </c>
      <c r="L12" s="9"/>
      <c r="M12" s="9"/>
    </row>
    <row r="13" spans="1:13" x14ac:dyDescent="0.25">
      <c r="A13" s="48"/>
      <c r="B13" s="3" t="s">
        <v>121</v>
      </c>
      <c r="C13" s="34">
        <v>1.8979999999999999E-3</v>
      </c>
      <c r="D13" s="27">
        <v>14.735295000000001</v>
      </c>
      <c r="E13" s="26">
        <f>D13/15*100</f>
        <v>98.235300000000009</v>
      </c>
      <c r="G13" s="48"/>
      <c r="H13" s="3" t="s">
        <v>121</v>
      </c>
      <c r="I13" s="34">
        <v>-4.4499999999999997E-4</v>
      </c>
      <c r="J13" s="27">
        <v>14.653744</v>
      </c>
      <c r="K13" s="26">
        <f>J13/15*100</f>
        <v>97.691626666666664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40475</v>
      </c>
      <c r="B15" s="95" t="s">
        <v>128</v>
      </c>
      <c r="C15" s="34">
        <v>6.5700000000000003E-4</v>
      </c>
      <c r="D15" s="27">
        <v>15.039761</v>
      </c>
      <c r="E15" s="26">
        <f>D15/15*100</f>
        <v>100.26507333333335</v>
      </c>
      <c r="G15" s="124">
        <v>40475</v>
      </c>
      <c r="H15" s="95" t="s">
        <v>128</v>
      </c>
      <c r="I15" s="34">
        <v>3.28E-4</v>
      </c>
      <c r="J15" s="27">
        <v>14.041335</v>
      </c>
      <c r="K15" s="26">
        <f>J15/15*100</f>
        <v>93.608900000000006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-5.0809999999999996E-3</v>
      </c>
      <c r="D16" s="26">
        <v>199.82119</v>
      </c>
      <c r="E16" s="26">
        <f>D16/200*100</f>
        <v>99.910595000000001</v>
      </c>
      <c r="G16" s="104" t="s">
        <v>146</v>
      </c>
      <c r="H16" s="3" t="s">
        <v>99</v>
      </c>
      <c r="I16" s="34">
        <v>-2.944E-3</v>
      </c>
      <c r="J16" s="26">
        <v>192.559034</v>
      </c>
      <c r="K16" s="26">
        <f>J16/200*100</f>
        <v>96.279516999999998</v>
      </c>
      <c r="L16" s="9"/>
      <c r="M16" s="9"/>
    </row>
    <row r="17" spans="1:13" x14ac:dyDescent="0.25">
      <c r="A17" s="48"/>
      <c r="B17" s="3" t="s">
        <v>98</v>
      </c>
      <c r="C17" s="34">
        <v>-6.4199999999999999E-4</v>
      </c>
      <c r="D17" s="28">
        <v>3.986666</v>
      </c>
      <c r="E17" s="26">
        <f>D17/4*100</f>
        <v>99.666650000000004</v>
      </c>
      <c r="G17" s="48"/>
      <c r="H17" s="3" t="s">
        <v>98</v>
      </c>
      <c r="I17" s="34">
        <v>1.8000000000000001E-4</v>
      </c>
      <c r="J17" s="28">
        <v>3.9278249999999999</v>
      </c>
      <c r="K17" s="26">
        <f>J17/4*100</f>
        <v>98.195624999999993</v>
      </c>
      <c r="L17" s="9"/>
      <c r="M17" s="9"/>
    </row>
    <row r="18" spans="1:13" x14ac:dyDescent="0.25">
      <c r="A18" s="48"/>
      <c r="B18" s="3" t="s">
        <v>121</v>
      </c>
      <c r="C18" s="34">
        <v>1.56E-4</v>
      </c>
      <c r="D18" s="27">
        <v>14.670157</v>
      </c>
      <c r="E18" s="26">
        <f>D18/15*100</f>
        <v>97.801046666666664</v>
      </c>
      <c r="G18" s="48"/>
      <c r="H18" s="3" t="s">
        <v>121</v>
      </c>
      <c r="I18" s="34">
        <v>8.7999999999999998E-5</v>
      </c>
      <c r="J18" s="27">
        <v>14.745742</v>
      </c>
      <c r="K18" s="26">
        <f>J18/15*100</f>
        <v>98.304946666666666</v>
      </c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40475</v>
      </c>
      <c r="B20" s="95" t="s">
        <v>128</v>
      </c>
      <c r="C20" s="34">
        <v>-3.6000000000000001E-5</v>
      </c>
      <c r="D20" s="27">
        <v>14.859382999999999</v>
      </c>
      <c r="E20" s="26">
        <f>D20/15*100</f>
        <v>99.062553333333327</v>
      </c>
      <c r="G20" s="124">
        <v>40475</v>
      </c>
      <c r="H20" s="95" t="s">
        <v>128</v>
      </c>
      <c r="I20" s="34">
        <v>5.7899999999999998E-4</v>
      </c>
      <c r="J20" s="27">
        <v>13.812759</v>
      </c>
      <c r="K20" s="26">
        <f>J20/15*100</f>
        <v>92.085059999999999</v>
      </c>
    </row>
    <row r="21" spans="1:13" x14ac:dyDescent="0.25">
      <c r="A21" s="48" t="s">
        <v>39</v>
      </c>
      <c r="B21" s="3" t="s">
        <v>99</v>
      </c>
      <c r="C21" s="34">
        <v>3.1599999999999998E-4</v>
      </c>
      <c r="D21" s="26">
        <v>197.94819699999999</v>
      </c>
      <c r="E21" s="26">
        <f>D21/200*100</f>
        <v>98.974098499999997</v>
      </c>
      <c r="G21" s="104" t="s">
        <v>147</v>
      </c>
      <c r="H21" s="3" t="s">
        <v>99</v>
      </c>
      <c r="I21" s="34">
        <v>-4.3429999999999996E-3</v>
      </c>
      <c r="J21" s="26">
        <v>189.54201699999999</v>
      </c>
      <c r="K21" s="26">
        <f>J21/200*100</f>
        <v>94.771008499999994</v>
      </c>
    </row>
    <row r="22" spans="1:13" x14ac:dyDescent="0.25">
      <c r="A22" s="48"/>
      <c r="B22" s="3" t="s">
        <v>98</v>
      </c>
      <c r="C22" s="34">
        <v>-1.05E-4</v>
      </c>
      <c r="D22" s="28">
        <v>3.9018079999999999</v>
      </c>
      <c r="E22" s="26">
        <f>D22/4*100</f>
        <v>97.545199999999994</v>
      </c>
      <c r="G22" s="48"/>
      <c r="H22" s="3" t="s">
        <v>98</v>
      </c>
      <c r="I22" s="34">
        <v>-2.02E-4</v>
      </c>
      <c r="J22" s="28">
        <v>3.9104199999999998</v>
      </c>
      <c r="K22" s="26">
        <f>J22/4*100</f>
        <v>97.760499999999993</v>
      </c>
    </row>
    <row r="23" spans="1:13" x14ac:dyDescent="0.25">
      <c r="A23" s="48"/>
      <c r="B23" s="3" t="s">
        <v>121</v>
      </c>
      <c r="C23" s="34">
        <v>9.9999999999999995E-7</v>
      </c>
      <c r="D23" s="27">
        <v>14.59971</v>
      </c>
      <c r="E23" s="26">
        <f>D23/15*100</f>
        <v>97.331400000000002</v>
      </c>
      <c r="G23" s="48"/>
      <c r="H23" s="3" t="s">
        <v>121</v>
      </c>
      <c r="I23" s="34">
        <v>9.2E-5</v>
      </c>
      <c r="J23" s="27">
        <v>14.613113999999999</v>
      </c>
      <c r="K23" s="26">
        <f>J23/15*100</f>
        <v>97.420760000000001</v>
      </c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40475</v>
      </c>
      <c r="B25" s="95" t="s">
        <v>128</v>
      </c>
      <c r="C25" s="34">
        <v>7.6000000000000004E-5</v>
      </c>
      <c r="D25" s="27">
        <v>14.712139000000001</v>
      </c>
      <c r="E25" s="26">
        <f>D25/15*100</f>
        <v>98.08092666666667</v>
      </c>
      <c r="G25" s="97"/>
      <c r="H25" s="95"/>
      <c r="I25" s="34"/>
      <c r="J25" s="27"/>
      <c r="K25" s="26"/>
      <c r="M25" s="65"/>
    </row>
    <row r="26" spans="1:13" x14ac:dyDescent="0.25">
      <c r="A26" s="48" t="s">
        <v>40</v>
      </c>
      <c r="B26" s="3" t="s">
        <v>99</v>
      </c>
      <c r="C26" s="34">
        <v>-5.2919999999999998E-3</v>
      </c>
      <c r="D26" s="26">
        <v>196.37660600000001</v>
      </c>
      <c r="E26" s="26">
        <f>D26/200*100</f>
        <v>98.188303000000005</v>
      </c>
      <c r="G26" s="104"/>
      <c r="H26" s="3"/>
      <c r="I26" s="34"/>
      <c r="J26" s="26"/>
      <c r="K26" s="26"/>
    </row>
    <row r="27" spans="1:13" ht="12.75" customHeight="1" x14ac:dyDescent="0.25">
      <c r="A27" s="48"/>
      <c r="B27" s="3" t="s">
        <v>98</v>
      </c>
      <c r="C27" s="34">
        <v>1.92E-4</v>
      </c>
      <c r="D27" s="28">
        <v>3.8530120000000001</v>
      </c>
      <c r="E27" s="26">
        <f>D27/4*100</f>
        <v>96.325299999999999</v>
      </c>
      <c r="G27" s="48"/>
      <c r="H27" s="3"/>
      <c r="I27" s="34"/>
      <c r="J27" s="28"/>
      <c r="K27" s="26"/>
    </row>
    <row r="28" spans="1:13" x14ac:dyDescent="0.25">
      <c r="A28" s="48"/>
      <c r="B28" s="3" t="s">
        <v>121</v>
      </c>
      <c r="C28" s="34">
        <v>1.7E-5</v>
      </c>
      <c r="D28" s="27">
        <v>14.307096</v>
      </c>
      <c r="E28" s="26">
        <f>D28/15*100</f>
        <v>95.38064</v>
      </c>
      <c r="G28" s="48"/>
      <c r="H28" s="3"/>
      <c r="I28" s="34"/>
      <c r="J28" s="27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40475</v>
      </c>
      <c r="B30" s="95" t="s">
        <v>128</v>
      </c>
      <c r="C30" s="34">
        <v>1.023E-3</v>
      </c>
      <c r="D30" s="27">
        <v>14.522728000000001</v>
      </c>
      <c r="E30" s="26">
        <f>D30/15*100</f>
        <v>96.818186666666676</v>
      </c>
      <c r="G30" s="97"/>
      <c r="H30" s="95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-3.4719999999999998E-3</v>
      </c>
      <c r="D31" s="26">
        <v>192.215701</v>
      </c>
      <c r="E31" s="26">
        <f>D31/200*100</f>
        <v>96.107850499999998</v>
      </c>
      <c r="G31" s="48"/>
      <c r="H31" s="3"/>
      <c r="I31" s="34"/>
      <c r="J31" s="26"/>
      <c r="K31" s="26"/>
    </row>
    <row r="32" spans="1:13" x14ac:dyDescent="0.25">
      <c r="A32" s="48"/>
      <c r="B32" s="3" t="s">
        <v>98</v>
      </c>
      <c r="C32" s="34">
        <v>-6.9999999999999999E-6</v>
      </c>
      <c r="D32" s="28">
        <v>3.814819</v>
      </c>
      <c r="E32" s="26">
        <f>D32/4*100</f>
        <v>95.370474999999999</v>
      </c>
      <c r="G32" s="48"/>
      <c r="H32" s="3"/>
      <c r="I32" s="34"/>
      <c r="J32" s="28"/>
      <c r="K32" s="26"/>
    </row>
    <row r="33" spans="1:11" x14ac:dyDescent="0.25">
      <c r="A33" s="48"/>
      <c r="B33" s="3" t="s">
        <v>121</v>
      </c>
      <c r="C33" s="34">
        <v>1.75E-4</v>
      </c>
      <c r="D33" s="27">
        <v>14.167668000000001</v>
      </c>
      <c r="E33" s="26">
        <f>D33/15*100</f>
        <v>94.451120000000017</v>
      </c>
      <c r="G33" s="48"/>
      <c r="H33" s="3"/>
      <c r="I33" s="34"/>
      <c r="J33" s="27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40475</v>
      </c>
      <c r="B35" s="95" t="s">
        <v>128</v>
      </c>
      <c r="C35" s="34">
        <v>8.2700000000000004E-4</v>
      </c>
      <c r="D35" s="27">
        <v>14.223167999999999</v>
      </c>
      <c r="E35" s="26">
        <f>D35/15*100</f>
        <v>94.821119999999993</v>
      </c>
      <c r="G35" s="74"/>
      <c r="H35" s="3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-8.5140000000000007E-3</v>
      </c>
      <c r="D36" s="26">
        <v>189.76889700000001</v>
      </c>
      <c r="E36" s="26">
        <f>D36/200*100</f>
        <v>94.884448500000005</v>
      </c>
      <c r="G36" s="48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-8.0000000000000007E-5</v>
      </c>
      <c r="D37" s="28">
        <v>3.7619880000000001</v>
      </c>
      <c r="E37" s="26">
        <f>D37/4*100</f>
        <v>94.049700000000001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1.676E-3</v>
      </c>
      <c r="D38" s="27">
        <v>14.001104</v>
      </c>
      <c r="E38" s="26">
        <f>D38/15*100</f>
        <v>93.340693333333334</v>
      </c>
      <c r="G38" s="48"/>
      <c r="H38" s="3"/>
      <c r="I38" s="34"/>
      <c r="J38" s="28"/>
      <c r="K38" s="26"/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40475</v>
      </c>
      <c r="B40" s="95" t="s">
        <v>128</v>
      </c>
      <c r="C40" s="34">
        <v>2.7599999999999999E-4</v>
      </c>
      <c r="D40" s="27">
        <v>14.714648</v>
      </c>
      <c r="E40" s="26">
        <f>D40/15*100</f>
        <v>98.097653333333341</v>
      </c>
      <c r="G40" s="74"/>
      <c r="H40" s="3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-1.1965999999999999E-2</v>
      </c>
      <c r="D41" s="26">
        <v>195.32221100000001</v>
      </c>
      <c r="E41" s="26">
        <f>D41/200*100</f>
        <v>97.661105500000005</v>
      </c>
      <c r="G41" s="48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-1.9100000000000001E-4</v>
      </c>
      <c r="D42" s="28">
        <v>3.8836300000000001</v>
      </c>
      <c r="E42" s="26">
        <f>D42/4*100</f>
        <v>97.09075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-2.7999999999999998E-4</v>
      </c>
      <c r="D43" s="27">
        <v>14.479243</v>
      </c>
      <c r="E43" s="26">
        <f>D43/15*100</f>
        <v>96.528286666666673</v>
      </c>
      <c r="G43" s="48"/>
      <c r="H43" s="3"/>
      <c r="I43" s="34"/>
      <c r="J43" s="28"/>
      <c r="K43" s="26"/>
    </row>
    <row r="44" spans="1:11" x14ac:dyDescent="0.25">
      <c r="A44" s="74"/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>
        <v>40475</v>
      </c>
      <c r="B45" s="95" t="s">
        <v>128</v>
      </c>
      <c r="C45" s="34">
        <v>1.101E-3</v>
      </c>
      <c r="D45" s="27">
        <v>14.245559999999999</v>
      </c>
      <c r="E45" s="26">
        <f>D45/15*100</f>
        <v>94.970399999999998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1.8400000000000001E-3</v>
      </c>
      <c r="D46" s="26">
        <v>194.63410999999999</v>
      </c>
      <c r="E46" s="26">
        <f>D46/200*100</f>
        <v>97.317054999999996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5.3999999999999998E-5</v>
      </c>
      <c r="D47" s="28">
        <v>3.9151159999999998</v>
      </c>
      <c r="E47" s="26">
        <f>D47/4*100</f>
        <v>97.877899999999997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1.786E-3</v>
      </c>
      <c r="D48" s="27">
        <v>14.879613000000001</v>
      </c>
      <c r="E48" s="26">
        <f>D48/15*100</f>
        <v>99.197420000000008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0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"/>
    </sheetView>
  </sheetViews>
  <sheetFormatPr defaultRowHeight="12.5" x14ac:dyDescent="0.25"/>
  <cols>
    <col min="1" max="1" width="10.54296875" customWidth="1"/>
    <col min="2" max="2" width="18.54296875" customWidth="1"/>
    <col min="5" max="6" width="9.54296875" bestFit="1" customWidth="1"/>
    <col min="7" max="7" width="9.54296875" customWidth="1"/>
    <col min="12" max="12" width="10.81640625" customWidth="1"/>
  </cols>
  <sheetData>
    <row r="1" spans="1:12" ht="15.5" x14ac:dyDescent="0.35">
      <c r="A1" s="2" t="s">
        <v>574</v>
      </c>
    </row>
    <row r="2" spans="1:12" ht="15.5" x14ac:dyDescent="0.35">
      <c r="A2" s="1"/>
      <c r="B2" s="2" t="s">
        <v>553</v>
      </c>
      <c r="K2" s="65"/>
      <c r="L2" s="65"/>
    </row>
    <row r="3" spans="1:12" ht="15.5" x14ac:dyDescent="0.35">
      <c r="A3" s="1"/>
      <c r="B3" s="2"/>
      <c r="K3" s="65"/>
    </row>
    <row r="4" spans="1:12" ht="13" x14ac:dyDescent="0.3">
      <c r="A4" s="1"/>
      <c r="K4" s="65"/>
    </row>
    <row r="5" spans="1:12" x14ac:dyDescent="0.25">
      <c r="K5" s="65"/>
    </row>
    <row r="6" spans="1:12" x14ac:dyDescent="0.25">
      <c r="C6" s="3" t="s">
        <v>0</v>
      </c>
      <c r="E6" s="3" t="s">
        <v>69</v>
      </c>
      <c r="F6" s="3" t="s">
        <v>70</v>
      </c>
      <c r="G6" s="3" t="s">
        <v>92</v>
      </c>
      <c r="H6" s="3" t="s">
        <v>94</v>
      </c>
      <c r="K6" s="65"/>
    </row>
    <row r="7" spans="1:12" ht="14.5" x14ac:dyDescent="0.25">
      <c r="A7" s="16" t="s">
        <v>18</v>
      </c>
      <c r="B7" s="16" t="s">
        <v>126</v>
      </c>
      <c r="C7" s="16" t="s">
        <v>72</v>
      </c>
      <c r="D7" s="16" t="s">
        <v>1</v>
      </c>
      <c r="E7" s="16" t="s">
        <v>5</v>
      </c>
      <c r="F7" s="16" t="s">
        <v>73</v>
      </c>
      <c r="G7" s="16" t="s">
        <v>93</v>
      </c>
      <c r="H7" s="16" t="s">
        <v>74</v>
      </c>
    </row>
    <row r="8" spans="1:12" x14ac:dyDescent="0.25">
      <c r="A8" s="9"/>
      <c r="B8" s="9"/>
      <c r="C8" s="9"/>
      <c r="D8" s="9"/>
      <c r="E8" s="9"/>
      <c r="F8" s="9"/>
      <c r="G8" s="9"/>
      <c r="H8" s="9"/>
      <c r="L8" s="65"/>
    </row>
    <row r="9" spans="1:12" x14ac:dyDescent="0.25">
      <c r="A9" s="82">
        <v>40545</v>
      </c>
      <c r="B9" s="122" t="s">
        <v>449</v>
      </c>
      <c r="C9" s="3" t="s">
        <v>117</v>
      </c>
      <c r="D9" s="95" t="s">
        <v>128</v>
      </c>
      <c r="E9" s="27">
        <v>20.304915000000001</v>
      </c>
      <c r="F9" s="28">
        <v>4.077674</v>
      </c>
      <c r="G9" s="27">
        <f>F9*5</f>
        <v>20.388370000000002</v>
      </c>
      <c r="H9" s="64">
        <f>ABS(((F9*5)/E9*100)-100)</f>
        <v>0.41100886164753092</v>
      </c>
    </row>
    <row r="10" spans="1:12" x14ac:dyDescent="0.25">
      <c r="A10" s="82">
        <v>40545</v>
      </c>
      <c r="B10" s="122" t="s">
        <v>449</v>
      </c>
      <c r="C10" s="3" t="s">
        <v>117</v>
      </c>
      <c r="D10" s="3" t="s">
        <v>99</v>
      </c>
      <c r="E10" s="26">
        <v>164.36204499999999</v>
      </c>
      <c r="F10" s="27">
        <v>32.743557000000003</v>
      </c>
      <c r="G10" s="26">
        <f>F10*5</f>
        <v>163.71778500000002</v>
      </c>
      <c r="H10" s="64">
        <f>ABS(((F10*5)/E10*100)-100)</f>
        <v>0.39197614023358085</v>
      </c>
    </row>
    <row r="11" spans="1:12" x14ac:dyDescent="0.25">
      <c r="A11" s="82">
        <v>40545</v>
      </c>
      <c r="B11" s="122" t="s">
        <v>449</v>
      </c>
      <c r="C11" s="3" t="s">
        <v>117</v>
      </c>
      <c r="D11" s="3" t="s">
        <v>98</v>
      </c>
      <c r="E11" s="28">
        <v>6.1406130000000001</v>
      </c>
      <c r="F11" s="28">
        <v>1.2143889999999999</v>
      </c>
      <c r="G11" s="28">
        <f>F11*5</f>
        <v>6.0719449999999995</v>
      </c>
      <c r="H11" s="64">
        <f>ABS(((F11*5)/E11*100)-100)</f>
        <v>1.1182596916627148</v>
      </c>
    </row>
    <row r="12" spans="1:12" x14ac:dyDescent="0.25">
      <c r="A12" s="82">
        <v>40545</v>
      </c>
      <c r="B12" s="122" t="s">
        <v>449</v>
      </c>
      <c r="C12" s="3" t="s">
        <v>117</v>
      </c>
      <c r="D12" s="3" t="s">
        <v>121</v>
      </c>
      <c r="E12" s="27">
        <v>20.123688999999999</v>
      </c>
      <c r="F12" s="28">
        <v>4.0806199999999997</v>
      </c>
      <c r="G12" s="27">
        <f>F12*5</f>
        <v>20.403099999999998</v>
      </c>
      <c r="H12" s="64">
        <f>ABS(((F12*5)/E12*100)-100)</f>
        <v>1.3884680885298764</v>
      </c>
    </row>
    <row r="13" spans="1:12" x14ac:dyDescent="0.25">
      <c r="A13" s="19"/>
      <c r="B13" s="96"/>
      <c r="C13" s="48"/>
      <c r="D13" s="10"/>
      <c r="E13" s="27"/>
      <c r="F13" s="28"/>
      <c r="G13" s="27"/>
      <c r="H13" s="64"/>
      <c r="K13" s="65"/>
    </row>
    <row r="14" spans="1:12" x14ac:dyDescent="0.25">
      <c r="A14" s="82">
        <v>40545</v>
      </c>
      <c r="B14" s="122" t="s">
        <v>450</v>
      </c>
      <c r="C14" s="3" t="s">
        <v>117</v>
      </c>
      <c r="D14" s="3" t="s">
        <v>128</v>
      </c>
      <c r="E14" s="27">
        <v>19.975833999999999</v>
      </c>
      <c r="F14" s="28">
        <v>3.9698069999999999</v>
      </c>
      <c r="G14" s="27">
        <f>F14*5</f>
        <v>19.849035000000001</v>
      </c>
      <c r="H14" s="64">
        <f>ABS(((F14*5)/E14*100)-100)</f>
        <v>0.6347619829039246</v>
      </c>
      <c r="K14" s="65"/>
    </row>
    <row r="15" spans="1:12" x14ac:dyDescent="0.25">
      <c r="A15" s="82">
        <v>40545</v>
      </c>
      <c r="B15" s="122" t="s">
        <v>450</v>
      </c>
      <c r="C15" s="3" t="s">
        <v>117</v>
      </c>
      <c r="D15" s="95" t="s">
        <v>99</v>
      </c>
      <c r="E15" s="26">
        <v>175.72975700000001</v>
      </c>
      <c r="F15" s="27">
        <v>35.729374999999997</v>
      </c>
      <c r="G15" s="26">
        <f>F15*5</f>
        <v>178.64687499999999</v>
      </c>
      <c r="H15" s="64">
        <f>ABS(((F15*5)/E15*100)-100)</f>
        <v>1.6600022954564224</v>
      </c>
      <c r="K15" s="65"/>
    </row>
    <row r="16" spans="1:12" x14ac:dyDescent="0.25">
      <c r="A16" s="82">
        <v>40545</v>
      </c>
      <c r="B16" s="122" t="s">
        <v>450</v>
      </c>
      <c r="C16" s="3" t="s">
        <v>117</v>
      </c>
      <c r="D16" s="95" t="s">
        <v>98</v>
      </c>
      <c r="E16" s="28">
        <v>6.1184719999999997</v>
      </c>
      <c r="F16" s="28">
        <v>1.191721</v>
      </c>
      <c r="G16" s="28">
        <f>F16*5</f>
        <v>5.9586050000000004</v>
      </c>
      <c r="H16" s="64">
        <f>ABS(((F16*5)/E16*100)-100)</f>
        <v>2.6128582430384455</v>
      </c>
    </row>
    <row r="17" spans="1:8" x14ac:dyDescent="0.25">
      <c r="A17" s="82">
        <v>40545</v>
      </c>
      <c r="B17" s="122" t="s">
        <v>450</v>
      </c>
      <c r="C17" s="3" t="s">
        <v>117</v>
      </c>
      <c r="D17" s="95" t="s">
        <v>121</v>
      </c>
      <c r="E17" s="27">
        <v>20.263877000000001</v>
      </c>
      <c r="F17" s="28">
        <v>4.046354</v>
      </c>
      <c r="G17" s="27">
        <f>F17*5</f>
        <v>20.231770000000001</v>
      </c>
      <c r="H17" s="64">
        <f>ABS(((F17*5)/E17*100)-100)</f>
        <v>0.15844450694207524</v>
      </c>
    </row>
    <row r="18" spans="1:8" x14ac:dyDescent="0.25">
      <c r="A18" s="19"/>
      <c r="B18" s="96"/>
      <c r="C18" s="48"/>
      <c r="D18" s="10"/>
      <c r="E18" s="27"/>
      <c r="F18" s="28"/>
      <c r="G18" s="27"/>
      <c r="H18" s="64"/>
    </row>
    <row r="19" spans="1:8" x14ac:dyDescent="0.25">
      <c r="A19" s="19">
        <v>40573</v>
      </c>
      <c r="B19" s="122" t="s">
        <v>486</v>
      </c>
      <c r="C19" s="3" t="s">
        <v>117</v>
      </c>
      <c r="D19" s="95" t="s">
        <v>128</v>
      </c>
      <c r="E19" s="27">
        <v>20.533293</v>
      </c>
      <c r="F19" s="28">
        <v>4.0807500000000001</v>
      </c>
      <c r="G19" s="27">
        <f>F19*5</f>
        <v>20.403750000000002</v>
      </c>
      <c r="H19" s="64">
        <f>ABS(((F19*5)/E19*100)-100)</f>
        <v>0.63089247301930129</v>
      </c>
    </row>
    <row r="20" spans="1:8" x14ac:dyDescent="0.25">
      <c r="A20" s="19">
        <v>40573</v>
      </c>
      <c r="B20" s="122" t="s">
        <v>486</v>
      </c>
      <c r="C20" s="3" t="s">
        <v>117</v>
      </c>
      <c r="D20" s="3" t="s">
        <v>99</v>
      </c>
      <c r="E20" s="26">
        <v>147.24620999999999</v>
      </c>
      <c r="F20" s="27">
        <v>29.382826999999999</v>
      </c>
      <c r="G20" s="26">
        <f>F20*5</f>
        <v>146.91413499999999</v>
      </c>
      <c r="H20" s="64">
        <f>ABS(((F20*5)/E20*100)-100)</f>
        <v>0.22552363147411825</v>
      </c>
    </row>
    <row r="21" spans="1:8" x14ac:dyDescent="0.25">
      <c r="A21" s="19">
        <v>40573</v>
      </c>
      <c r="B21" s="122" t="s">
        <v>486</v>
      </c>
      <c r="C21" s="3" t="s">
        <v>117</v>
      </c>
      <c r="D21" s="3" t="s">
        <v>98</v>
      </c>
      <c r="E21" s="28">
        <v>5.9300319999999997</v>
      </c>
      <c r="F21" s="28">
        <v>1.165878</v>
      </c>
      <c r="G21" s="28">
        <f>F21*5</f>
        <v>5.8293900000000001</v>
      </c>
      <c r="H21" s="64">
        <f>ABS(((F21*5)/E21*100)-100)</f>
        <v>1.6971577893677363</v>
      </c>
    </row>
    <row r="22" spans="1:8" x14ac:dyDescent="0.25">
      <c r="A22" s="19">
        <v>40573</v>
      </c>
      <c r="B22" s="122" t="s">
        <v>486</v>
      </c>
      <c r="C22" s="3" t="s">
        <v>117</v>
      </c>
      <c r="D22" s="3" t="s">
        <v>121</v>
      </c>
      <c r="E22" s="27">
        <v>19.716650999999999</v>
      </c>
      <c r="F22" s="28">
        <v>3.8989690000000001</v>
      </c>
      <c r="G22" s="27">
        <f>F22*5</f>
        <v>19.494845000000002</v>
      </c>
      <c r="H22" s="64">
        <f>ABS(((F22*5)/E22*100)-100)</f>
        <v>1.1249679268553194</v>
      </c>
    </row>
    <row r="23" spans="1:8" x14ac:dyDescent="0.25">
      <c r="A23" s="19"/>
      <c r="B23" s="96"/>
      <c r="C23" s="3"/>
      <c r="D23" s="3"/>
      <c r="E23" s="27"/>
      <c r="F23" s="28"/>
      <c r="G23" s="27"/>
      <c r="H23" s="64"/>
    </row>
    <row r="24" spans="1:8" x14ac:dyDescent="0.25">
      <c r="A24" s="19">
        <v>40573</v>
      </c>
      <c r="B24" s="122" t="s">
        <v>487</v>
      </c>
      <c r="C24" s="3" t="s">
        <v>117</v>
      </c>
      <c r="D24" s="3" t="s">
        <v>128</v>
      </c>
      <c r="E24" s="27">
        <v>19.105575000000002</v>
      </c>
      <c r="F24" s="28">
        <v>3.8802219999999998</v>
      </c>
      <c r="G24" s="27">
        <f>F24*5</f>
        <v>19.401109999999999</v>
      </c>
      <c r="H24" s="64">
        <f>ABS(((F24*5)/E24*100)-100)</f>
        <v>1.5468521622615299</v>
      </c>
    </row>
    <row r="25" spans="1:8" x14ac:dyDescent="0.25">
      <c r="A25" s="19">
        <v>40573</v>
      </c>
      <c r="B25" s="122" t="s">
        <v>487</v>
      </c>
      <c r="C25" s="3" t="s">
        <v>117</v>
      </c>
      <c r="D25" s="95" t="s">
        <v>99</v>
      </c>
      <c r="E25" s="26">
        <v>163.122342</v>
      </c>
      <c r="F25" s="27">
        <v>33.759887999999997</v>
      </c>
      <c r="G25" s="26">
        <f>F25*5</f>
        <v>168.79943999999998</v>
      </c>
      <c r="H25" s="64">
        <f>ABS(((F25*5)/E25*100)-100)</f>
        <v>3.4802700417334336</v>
      </c>
    </row>
    <row r="26" spans="1:8" x14ac:dyDescent="0.25">
      <c r="A26" s="19">
        <v>40573</v>
      </c>
      <c r="B26" s="122" t="s">
        <v>487</v>
      </c>
      <c r="C26" s="3" t="s">
        <v>117</v>
      </c>
      <c r="D26" s="95" t="s">
        <v>98</v>
      </c>
      <c r="E26" s="28">
        <v>5.9161700000000002</v>
      </c>
      <c r="F26" s="28">
        <v>1.1904060000000001</v>
      </c>
      <c r="G26" s="28">
        <f>F26*5</f>
        <v>5.9520300000000006</v>
      </c>
      <c r="H26" s="64">
        <f>ABS(((F26*5)/E26*100)-100)</f>
        <v>0.60613538826639513</v>
      </c>
    </row>
    <row r="27" spans="1:8" x14ac:dyDescent="0.25">
      <c r="A27" s="19">
        <v>40573</v>
      </c>
      <c r="B27" s="122" t="s">
        <v>487</v>
      </c>
      <c r="C27" s="3" t="s">
        <v>117</v>
      </c>
      <c r="D27" s="95" t="s">
        <v>121</v>
      </c>
      <c r="E27" s="27">
        <v>19.871331000000001</v>
      </c>
      <c r="F27" s="28">
        <v>4.0162709999999997</v>
      </c>
      <c r="G27" s="27">
        <f>F27*5</f>
        <v>20.081354999999999</v>
      </c>
      <c r="H27" s="64">
        <f>ABS(((F27*5)/E27*100)-100)</f>
        <v>1.0569196396557317</v>
      </c>
    </row>
    <row r="28" spans="1:8" x14ac:dyDescent="0.25">
      <c r="A28" s="19"/>
      <c r="B28" s="86"/>
      <c r="C28" s="48"/>
      <c r="D28" s="10"/>
      <c r="E28" s="27"/>
      <c r="F28" s="28"/>
      <c r="G28" s="27"/>
      <c r="H28" s="64"/>
    </row>
    <row r="29" spans="1:8" x14ac:dyDescent="0.25">
      <c r="A29" s="19">
        <v>40573</v>
      </c>
      <c r="B29" s="122" t="s">
        <v>488</v>
      </c>
      <c r="C29" s="3" t="s">
        <v>117</v>
      </c>
      <c r="D29" s="95" t="s">
        <v>128</v>
      </c>
      <c r="E29" s="27">
        <v>19.084032000000001</v>
      </c>
      <c r="F29" s="28">
        <v>3.83081</v>
      </c>
      <c r="G29" s="27">
        <f>F29*5</f>
        <v>19.154050000000002</v>
      </c>
      <c r="H29" s="64">
        <f>ABS(((F29*5)/E29*100)-100)</f>
        <v>0.36689311776463285</v>
      </c>
    </row>
    <row r="30" spans="1:8" x14ac:dyDescent="0.25">
      <c r="A30" s="19">
        <v>40573</v>
      </c>
      <c r="B30" s="122" t="s">
        <v>488</v>
      </c>
      <c r="C30" s="3" t="s">
        <v>117</v>
      </c>
      <c r="D30" s="3" t="s">
        <v>99</v>
      </c>
      <c r="E30" s="26">
        <v>153.006325</v>
      </c>
      <c r="F30" s="27">
        <v>31.011106999999999</v>
      </c>
      <c r="G30" s="26">
        <f>F30*5</f>
        <v>155.05553499999999</v>
      </c>
      <c r="H30" s="64">
        <f>ABS(((F30*5)/E30*100)-100)</f>
        <v>1.3392975747897822</v>
      </c>
    </row>
    <row r="31" spans="1:8" x14ac:dyDescent="0.25">
      <c r="A31" s="19">
        <v>40573</v>
      </c>
      <c r="B31" s="122" t="s">
        <v>488</v>
      </c>
      <c r="C31" s="3" t="s">
        <v>117</v>
      </c>
      <c r="D31" s="3" t="s">
        <v>98</v>
      </c>
      <c r="E31" s="28">
        <v>6.147621</v>
      </c>
      <c r="F31" s="28">
        <v>1.2138329999999999</v>
      </c>
      <c r="G31" s="28">
        <f>F31*5</f>
        <v>6.0691649999999999</v>
      </c>
      <c r="H31" s="64">
        <f>ABS(((F31*5)/E31*100)-100)</f>
        <v>1.2762009889679291</v>
      </c>
    </row>
    <row r="32" spans="1:8" x14ac:dyDescent="0.25">
      <c r="A32" s="19">
        <v>40573</v>
      </c>
      <c r="B32" s="122" t="s">
        <v>488</v>
      </c>
      <c r="C32" s="3" t="s">
        <v>117</v>
      </c>
      <c r="D32" s="3" t="s">
        <v>121</v>
      </c>
      <c r="E32" s="27">
        <v>19.335546000000001</v>
      </c>
      <c r="F32" s="28">
        <v>3.8831790000000002</v>
      </c>
      <c r="G32" s="27">
        <f>F32*5</f>
        <v>19.415894999999999</v>
      </c>
      <c r="H32" s="64">
        <f>ABS(((F32*5)/E32*100)-100)</f>
        <v>0.41555071679898958</v>
      </c>
    </row>
    <row r="33" spans="1:8" x14ac:dyDescent="0.25">
      <c r="A33" s="19"/>
      <c r="B33" s="86"/>
      <c r="C33" s="3"/>
      <c r="D33" s="3"/>
      <c r="E33" s="27"/>
      <c r="F33" s="28"/>
      <c r="G33" s="27"/>
      <c r="H33" s="64"/>
    </row>
    <row r="34" spans="1:8" x14ac:dyDescent="0.25">
      <c r="A34" s="82">
        <v>40573</v>
      </c>
      <c r="B34" s="122" t="s">
        <v>489</v>
      </c>
      <c r="C34" s="3" t="s">
        <v>117</v>
      </c>
      <c r="D34" s="95" t="s">
        <v>128</v>
      </c>
      <c r="E34" s="27">
        <v>19.992092</v>
      </c>
      <c r="F34" s="28">
        <v>3.9737909999999999</v>
      </c>
      <c r="G34" s="27">
        <f>F34*5</f>
        <v>19.868955</v>
      </c>
      <c r="H34" s="64">
        <f>ABS(((F34*5)/E34*100)-100)</f>
        <v>0.61592853814399007</v>
      </c>
    </row>
    <row r="35" spans="1:8" x14ac:dyDescent="0.25">
      <c r="A35" s="82">
        <v>40573</v>
      </c>
      <c r="B35" s="122" t="s">
        <v>489</v>
      </c>
      <c r="C35" s="3" t="s">
        <v>117</v>
      </c>
      <c r="D35" s="3" t="s">
        <v>99</v>
      </c>
      <c r="E35" s="26">
        <v>158.05156600000001</v>
      </c>
      <c r="F35" s="27">
        <v>32.091203999999998</v>
      </c>
      <c r="G35" s="26">
        <f>F35*5</f>
        <v>160.45602</v>
      </c>
      <c r="H35" s="64">
        <f>ABS(((F35*5)/E35*100)-100)</f>
        <v>1.5213098236558977</v>
      </c>
    </row>
    <row r="36" spans="1:8" x14ac:dyDescent="0.25">
      <c r="A36" s="82">
        <v>40573</v>
      </c>
      <c r="B36" s="122" t="s">
        <v>489</v>
      </c>
      <c r="C36" s="3" t="s">
        <v>117</v>
      </c>
      <c r="D36" s="3" t="s">
        <v>98</v>
      </c>
      <c r="E36" s="28">
        <v>5.8540669999999997</v>
      </c>
      <c r="F36" s="28">
        <v>1.169613</v>
      </c>
      <c r="G36" s="28">
        <f>F36*5</f>
        <v>5.8480650000000001</v>
      </c>
      <c r="H36" s="64">
        <f>ABS(((F36*5)/E36*100)-100)</f>
        <v>0.10252701241716977</v>
      </c>
    </row>
    <row r="37" spans="1:8" x14ac:dyDescent="0.25">
      <c r="A37" s="82">
        <v>40573</v>
      </c>
      <c r="B37" s="122" t="s">
        <v>489</v>
      </c>
      <c r="C37" s="3" t="s">
        <v>117</v>
      </c>
      <c r="D37" s="3" t="s">
        <v>121</v>
      </c>
      <c r="E37" s="27">
        <v>19.248049000000002</v>
      </c>
      <c r="F37" s="28">
        <v>3.8381509999999999</v>
      </c>
      <c r="G37" s="27">
        <f>F37*5</f>
        <v>19.190754999999999</v>
      </c>
      <c r="H37" s="64">
        <f>ABS(((F37*5)/E37*100)-100)</f>
        <v>0.29766133700097441</v>
      </c>
    </row>
    <row r="38" spans="1:8" x14ac:dyDescent="0.25">
      <c r="A38" s="67"/>
      <c r="B38" s="67"/>
      <c r="C38" s="20"/>
      <c r="D38" s="16"/>
      <c r="E38" s="78"/>
      <c r="F38" s="79"/>
      <c r="G38" s="78"/>
      <c r="H38" s="80"/>
    </row>
    <row r="39" spans="1:8" x14ac:dyDescent="0.25">
      <c r="A39" s="47"/>
      <c r="B39" s="47"/>
      <c r="C39" s="48"/>
    </row>
    <row r="40" spans="1:8" ht="14.5" x14ac:dyDescent="0.25">
      <c r="A40" s="13" t="s">
        <v>75</v>
      </c>
    </row>
    <row r="41" spans="1:8" x14ac:dyDescent="0.25">
      <c r="A41" s="37" t="s">
        <v>76</v>
      </c>
      <c r="C41" s="37"/>
    </row>
    <row r="42" spans="1:8" x14ac:dyDescent="0.25">
      <c r="A42" s="37" t="s">
        <v>77</v>
      </c>
      <c r="C42" s="37"/>
    </row>
    <row r="43" spans="1:8" ht="14.5" x14ac:dyDescent="0.25">
      <c r="A43" s="13" t="s">
        <v>95</v>
      </c>
    </row>
    <row r="44" spans="1:8" ht="14.5" x14ac:dyDescent="0.25">
      <c r="A44" s="13" t="s">
        <v>496</v>
      </c>
    </row>
    <row r="45" spans="1:8" x14ac:dyDescent="0.25">
      <c r="A45" t="s">
        <v>78</v>
      </c>
    </row>
    <row r="47" spans="1:8" ht="14.5" x14ac:dyDescent="0.25">
      <c r="A47" s="13" t="s">
        <v>0</v>
      </c>
    </row>
    <row r="49" spans="1:1" ht="14.5" x14ac:dyDescent="0.25">
      <c r="A49" s="13" t="s">
        <v>0</v>
      </c>
    </row>
  </sheetData>
  <phoneticPr fontId="35" type="noConversion"/>
  <pageMargins left="1.1399999999999999" right="0.75" top="0.46" bottom="0.3" header="0.5" footer="0.5"/>
  <pageSetup firstPageNumber="28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A3" sqref="A3"/>
    </sheetView>
  </sheetViews>
  <sheetFormatPr defaultRowHeight="12.5" x14ac:dyDescent="0.25"/>
  <cols>
    <col min="1" max="1" width="12.453125" customWidth="1"/>
    <col min="4" max="4" width="10" customWidth="1"/>
    <col min="5" max="5" width="10.81640625" customWidth="1"/>
    <col min="6" max="6" width="8.1796875" customWidth="1"/>
    <col min="7" max="7" width="10.1796875" customWidth="1"/>
    <col min="10" max="11" width="10.1796875" bestFit="1" customWidth="1"/>
  </cols>
  <sheetData>
    <row r="1" spans="1:15" ht="17.5" x14ac:dyDescent="0.35">
      <c r="A1" s="2" t="s">
        <v>576</v>
      </c>
    </row>
    <row r="2" spans="1:15" ht="15.5" x14ac:dyDescent="0.35">
      <c r="B2" s="2" t="s">
        <v>554</v>
      </c>
      <c r="J2" s="65"/>
      <c r="K2" s="65"/>
    </row>
    <row r="4" spans="1:15" x14ac:dyDescent="0.25">
      <c r="E4" s="3" t="s">
        <v>0</v>
      </c>
    </row>
    <row r="5" spans="1:15" x14ac:dyDescent="0.25">
      <c r="D5" s="3" t="s">
        <v>79</v>
      </c>
      <c r="E5" s="3" t="s">
        <v>79</v>
      </c>
      <c r="F5" s="3" t="s">
        <v>80</v>
      </c>
      <c r="G5" s="3" t="s">
        <v>7</v>
      </c>
    </row>
    <row r="6" spans="1:15" ht="14.5" x14ac:dyDescent="0.25">
      <c r="A6" s="16" t="s">
        <v>2</v>
      </c>
      <c r="B6" s="61" t="s">
        <v>71</v>
      </c>
      <c r="C6" s="16" t="s">
        <v>1</v>
      </c>
      <c r="D6" s="16" t="s">
        <v>81</v>
      </c>
      <c r="E6" s="16" t="s">
        <v>82</v>
      </c>
      <c r="F6" s="16" t="s">
        <v>83</v>
      </c>
      <c r="G6" s="16" t="s">
        <v>84</v>
      </c>
    </row>
    <row r="7" spans="1:15" x14ac:dyDescent="0.25">
      <c r="A7" s="10"/>
      <c r="B7" s="62"/>
      <c r="C7" s="10"/>
      <c r="D7" s="10"/>
      <c r="E7" s="10"/>
      <c r="F7" s="10"/>
      <c r="G7" s="10"/>
    </row>
    <row r="8" spans="1:15" x14ac:dyDescent="0.25">
      <c r="A8" s="82">
        <v>40475</v>
      </c>
      <c r="B8" s="82">
        <v>40476</v>
      </c>
      <c r="C8" s="99" t="s">
        <v>128</v>
      </c>
      <c r="D8" s="18">
        <v>100</v>
      </c>
      <c r="E8" s="27">
        <v>10.185226</v>
      </c>
      <c r="F8" s="10">
        <v>10</v>
      </c>
      <c r="G8" s="36">
        <f>E8*10/100*100</f>
        <v>101.85226</v>
      </c>
    </row>
    <row r="9" spans="1:15" ht="14.5" x14ac:dyDescent="0.25">
      <c r="A9" s="82">
        <v>40475</v>
      </c>
      <c r="B9" s="82">
        <v>40476</v>
      </c>
      <c r="C9" s="99" t="s">
        <v>145</v>
      </c>
      <c r="D9" s="18">
        <v>100</v>
      </c>
      <c r="E9" s="27">
        <v>93.669866999999996</v>
      </c>
      <c r="F9" s="100" t="s">
        <v>138</v>
      </c>
      <c r="G9" s="36">
        <f>E9/100*100</f>
        <v>93.669866999999996</v>
      </c>
    </row>
    <row r="10" spans="1:15" x14ac:dyDescent="0.25">
      <c r="A10" s="82">
        <v>40475</v>
      </c>
      <c r="B10" s="82">
        <v>40476</v>
      </c>
      <c r="C10" s="10" t="s">
        <v>98</v>
      </c>
      <c r="D10" s="18">
        <v>50</v>
      </c>
      <c r="E10" s="28">
        <v>4.9748169999999998</v>
      </c>
      <c r="F10" s="10">
        <v>10</v>
      </c>
      <c r="G10" s="36">
        <f>E10*10/50*100</f>
        <v>99.496340000000004</v>
      </c>
    </row>
    <row r="11" spans="1:15" ht="14.5" x14ac:dyDescent="0.25">
      <c r="A11" s="82">
        <v>40475</v>
      </c>
      <c r="B11" s="82">
        <v>40476</v>
      </c>
      <c r="C11" s="99" t="s">
        <v>124</v>
      </c>
      <c r="D11" s="18">
        <v>10</v>
      </c>
      <c r="E11" s="27">
        <v>10.496572</v>
      </c>
      <c r="F11" s="100" t="s">
        <v>138</v>
      </c>
      <c r="G11" s="36">
        <f>E11/10*100</f>
        <v>104.96571999999999</v>
      </c>
      <c r="O11" s="12"/>
    </row>
    <row r="12" spans="1:15" x14ac:dyDescent="0.25">
      <c r="A12" s="82"/>
      <c r="B12" s="82"/>
      <c r="C12" s="10"/>
      <c r="D12" s="18"/>
      <c r="E12" s="73"/>
      <c r="F12" s="10"/>
      <c r="G12" s="36"/>
      <c r="K12" s="65"/>
    </row>
    <row r="13" spans="1:15" x14ac:dyDescent="0.25">
      <c r="A13" s="82">
        <v>40483</v>
      </c>
      <c r="B13" s="82">
        <v>40485</v>
      </c>
      <c r="C13" s="99" t="s">
        <v>128</v>
      </c>
      <c r="D13" s="18">
        <v>100</v>
      </c>
      <c r="E13" s="27">
        <v>9.9973729999999996</v>
      </c>
      <c r="F13" s="10">
        <v>10</v>
      </c>
      <c r="G13" s="36">
        <f>E13*10/100*100</f>
        <v>99.973729999999989</v>
      </c>
      <c r="J13" s="65"/>
    </row>
    <row r="14" spans="1:15" ht="14.5" x14ac:dyDescent="0.25">
      <c r="A14" s="82">
        <v>40483</v>
      </c>
      <c r="B14" s="82">
        <v>40485</v>
      </c>
      <c r="C14" s="99" t="s">
        <v>145</v>
      </c>
      <c r="D14" s="18">
        <v>100</v>
      </c>
      <c r="E14" s="26">
        <v>90.283366999999998</v>
      </c>
      <c r="F14" s="100" t="s">
        <v>138</v>
      </c>
      <c r="G14" s="36">
        <f>E14/100*100</f>
        <v>90.283366999999998</v>
      </c>
      <c r="K14" s="65"/>
    </row>
    <row r="15" spans="1:15" x14ac:dyDescent="0.25">
      <c r="A15" s="82">
        <v>40483</v>
      </c>
      <c r="B15" s="82">
        <v>40485</v>
      </c>
      <c r="C15" s="10" t="s">
        <v>98</v>
      </c>
      <c r="D15" s="18">
        <v>50</v>
      </c>
      <c r="E15" s="28">
        <v>5.0175320000000001</v>
      </c>
      <c r="F15" s="10">
        <v>10</v>
      </c>
      <c r="G15" s="36">
        <f>E15*10/50*100</f>
        <v>100.35064</v>
      </c>
    </row>
    <row r="16" spans="1:15" ht="14.5" x14ac:dyDescent="0.25">
      <c r="A16" s="82">
        <v>40483</v>
      </c>
      <c r="B16" s="82">
        <v>40485</v>
      </c>
      <c r="C16" s="99" t="s">
        <v>124</v>
      </c>
      <c r="D16" s="18">
        <v>10</v>
      </c>
      <c r="E16" s="27">
        <v>10.571130999999999</v>
      </c>
      <c r="F16" s="100" t="s">
        <v>138</v>
      </c>
      <c r="G16" s="36">
        <f>E16/10*100</f>
        <v>105.71131</v>
      </c>
      <c r="K16" s="65"/>
    </row>
    <row r="17" spans="1:7" x14ac:dyDescent="0.25">
      <c r="A17" s="82"/>
      <c r="B17" s="82"/>
      <c r="C17" s="99"/>
      <c r="D17" s="18"/>
      <c r="E17" s="27"/>
      <c r="F17" s="10"/>
      <c r="G17" s="36"/>
    </row>
    <row r="18" spans="1:7" x14ac:dyDescent="0.25">
      <c r="A18" s="82">
        <v>40491</v>
      </c>
      <c r="B18" s="82">
        <v>40492</v>
      </c>
      <c r="C18" s="99" t="s">
        <v>128</v>
      </c>
      <c r="D18" s="18">
        <v>100</v>
      </c>
      <c r="E18" s="27">
        <v>10.404522999999999</v>
      </c>
      <c r="F18" s="10">
        <v>10</v>
      </c>
      <c r="G18" s="36">
        <f>E18*10/100*100</f>
        <v>104.04522999999999</v>
      </c>
    </row>
    <row r="19" spans="1:7" ht="14.5" x14ac:dyDescent="0.25">
      <c r="A19" s="82">
        <v>40491</v>
      </c>
      <c r="B19" s="82">
        <v>40492</v>
      </c>
      <c r="C19" s="99" t="s">
        <v>145</v>
      </c>
      <c r="D19" s="18">
        <v>100</v>
      </c>
      <c r="E19" s="26">
        <v>96.370649999999998</v>
      </c>
      <c r="F19" s="100" t="s">
        <v>138</v>
      </c>
      <c r="G19" s="36">
        <f>E19/100*100</f>
        <v>96.370649999999998</v>
      </c>
    </row>
    <row r="20" spans="1:7" x14ac:dyDescent="0.25">
      <c r="A20" s="82">
        <v>40491</v>
      </c>
      <c r="B20" s="82">
        <v>40492</v>
      </c>
      <c r="C20" s="10" t="s">
        <v>98</v>
      </c>
      <c r="D20" s="18">
        <v>50</v>
      </c>
      <c r="E20" s="28">
        <v>5.1246460000000003</v>
      </c>
      <c r="F20" s="10">
        <v>10</v>
      </c>
      <c r="G20" s="36">
        <f>E20*10/50*100</f>
        <v>102.49291999999998</v>
      </c>
    </row>
    <row r="21" spans="1:7" ht="14.5" x14ac:dyDescent="0.25">
      <c r="A21" s="82">
        <v>40491</v>
      </c>
      <c r="B21" s="82">
        <v>40492</v>
      </c>
      <c r="C21" s="99" t="s">
        <v>124</v>
      </c>
      <c r="D21" s="18">
        <v>10</v>
      </c>
      <c r="E21" s="27">
        <v>10.850547000000001</v>
      </c>
      <c r="F21" s="100" t="s">
        <v>138</v>
      </c>
      <c r="G21" s="36">
        <f>E21/10*100</f>
        <v>108.50547000000002</v>
      </c>
    </row>
    <row r="22" spans="1:7" x14ac:dyDescent="0.25">
      <c r="A22" s="82"/>
      <c r="B22" s="82"/>
      <c r="C22" s="99"/>
      <c r="D22" s="18"/>
      <c r="E22" s="27"/>
      <c r="F22" s="10"/>
      <c r="G22" s="36"/>
    </row>
    <row r="23" spans="1:7" x14ac:dyDescent="0.25">
      <c r="A23" s="82">
        <v>40493</v>
      </c>
      <c r="B23" s="82">
        <v>40494</v>
      </c>
      <c r="C23" s="99" t="s">
        <v>128</v>
      </c>
      <c r="D23" s="18">
        <v>100</v>
      </c>
      <c r="E23" s="27">
        <v>10.093286000000001</v>
      </c>
      <c r="F23" s="10">
        <v>10</v>
      </c>
      <c r="G23" s="36">
        <f>E23*10/100*100</f>
        <v>100.93286000000002</v>
      </c>
    </row>
    <row r="24" spans="1:7" ht="14.5" x14ac:dyDescent="0.25">
      <c r="A24" s="82">
        <v>40493</v>
      </c>
      <c r="B24" s="82">
        <v>40494</v>
      </c>
      <c r="C24" s="99" t="s">
        <v>145</v>
      </c>
      <c r="D24" s="18">
        <v>100</v>
      </c>
      <c r="E24" s="26">
        <v>92.502307000000002</v>
      </c>
      <c r="F24" s="100" t="s">
        <v>138</v>
      </c>
      <c r="G24" s="36">
        <f>E24/100*100</f>
        <v>92.502307000000002</v>
      </c>
    </row>
    <row r="25" spans="1:7" x14ac:dyDescent="0.25">
      <c r="A25" s="82">
        <v>40493</v>
      </c>
      <c r="B25" s="82">
        <v>40494</v>
      </c>
      <c r="C25" s="10" t="s">
        <v>98</v>
      </c>
      <c r="D25" s="18">
        <v>50</v>
      </c>
      <c r="E25" s="28">
        <v>4.9930159999999999</v>
      </c>
      <c r="F25" s="10">
        <v>10</v>
      </c>
      <c r="G25" s="36">
        <f>E25*10/50*100</f>
        <v>99.860320000000002</v>
      </c>
    </row>
    <row r="26" spans="1:7" ht="14.5" x14ac:dyDescent="0.25">
      <c r="A26" s="82">
        <v>40493</v>
      </c>
      <c r="B26" s="82">
        <v>40494</v>
      </c>
      <c r="C26" s="99" t="s">
        <v>124</v>
      </c>
      <c r="D26" s="18">
        <v>10</v>
      </c>
      <c r="E26" s="27">
        <v>10.442079</v>
      </c>
      <c r="F26" s="100" t="s">
        <v>138</v>
      </c>
      <c r="G26" s="36">
        <f>E26/10*100</f>
        <v>104.42079</v>
      </c>
    </row>
    <row r="27" spans="1:7" x14ac:dyDescent="0.25">
      <c r="A27" s="82"/>
      <c r="B27" s="82"/>
      <c r="C27" s="99"/>
      <c r="D27" s="18"/>
      <c r="E27" s="27"/>
      <c r="F27" s="10"/>
      <c r="G27" s="36"/>
    </row>
    <row r="28" spans="1:7" x14ac:dyDescent="0.25">
      <c r="A28" s="82">
        <v>40496</v>
      </c>
      <c r="B28" s="82">
        <v>40497</v>
      </c>
      <c r="C28" s="99" t="s">
        <v>128</v>
      </c>
      <c r="D28" s="18">
        <v>100</v>
      </c>
      <c r="E28" s="27">
        <v>10.536239</v>
      </c>
      <c r="F28" s="10">
        <v>10</v>
      </c>
      <c r="G28" s="36">
        <f>E28*10/100*100</f>
        <v>105.36239</v>
      </c>
    </row>
    <row r="29" spans="1:7" ht="14.5" x14ac:dyDescent="0.25">
      <c r="A29" s="82">
        <v>40496</v>
      </c>
      <c r="B29" s="82">
        <v>40497</v>
      </c>
      <c r="C29" s="99" t="s">
        <v>145</v>
      </c>
      <c r="D29" s="18">
        <v>100</v>
      </c>
      <c r="E29" s="26">
        <v>95.827009000000004</v>
      </c>
      <c r="F29" s="100" t="s">
        <v>138</v>
      </c>
      <c r="G29" s="36">
        <f>E29/100*100</f>
        <v>95.827009000000004</v>
      </c>
    </row>
    <row r="30" spans="1:7" x14ac:dyDescent="0.25">
      <c r="A30" s="82">
        <v>40496</v>
      </c>
      <c r="B30" s="82">
        <v>40497</v>
      </c>
      <c r="C30" s="10" t="s">
        <v>98</v>
      </c>
      <c r="D30" s="18">
        <v>50</v>
      </c>
      <c r="E30" s="28">
        <v>4.9812799999999999</v>
      </c>
      <c r="F30" s="10">
        <v>10</v>
      </c>
      <c r="G30" s="36">
        <f>E30*10/50*100</f>
        <v>99.625599999999991</v>
      </c>
    </row>
    <row r="31" spans="1:7" ht="14.5" x14ac:dyDescent="0.25">
      <c r="A31" s="82">
        <v>40496</v>
      </c>
      <c r="B31" s="82">
        <v>40497</v>
      </c>
      <c r="C31" s="99" t="s">
        <v>124</v>
      </c>
      <c r="D31" s="18">
        <v>10</v>
      </c>
      <c r="E31" s="27">
        <v>10.653351000000001</v>
      </c>
      <c r="F31" s="100" t="s">
        <v>138</v>
      </c>
      <c r="G31" s="36">
        <f>E31/10*100</f>
        <v>106.53350999999999</v>
      </c>
    </row>
    <row r="32" spans="1:7" x14ac:dyDescent="0.25">
      <c r="A32" s="82"/>
      <c r="B32" s="82"/>
      <c r="C32" s="99"/>
      <c r="D32" s="18"/>
      <c r="E32" s="27"/>
      <c r="F32" s="10"/>
      <c r="G32" s="36"/>
    </row>
    <row r="33" spans="1:7" x14ac:dyDescent="0.25">
      <c r="A33" s="82">
        <v>40497</v>
      </c>
      <c r="B33" s="82">
        <v>40498</v>
      </c>
      <c r="C33" s="99" t="s">
        <v>128</v>
      </c>
      <c r="D33" s="18">
        <v>100</v>
      </c>
      <c r="E33" s="27">
        <v>10.152903999999999</v>
      </c>
      <c r="F33" s="10">
        <v>10</v>
      </c>
      <c r="G33" s="36">
        <f>E33*10/100*100</f>
        <v>101.52904000000001</v>
      </c>
    </row>
    <row r="34" spans="1:7" ht="14.5" x14ac:dyDescent="0.25">
      <c r="A34" s="82">
        <v>40497</v>
      </c>
      <c r="B34" s="82">
        <v>40498</v>
      </c>
      <c r="C34" s="99" t="s">
        <v>145</v>
      </c>
      <c r="D34" s="18">
        <v>100</v>
      </c>
      <c r="E34" s="26">
        <v>94.956147000000001</v>
      </c>
      <c r="F34" s="100" t="s">
        <v>138</v>
      </c>
      <c r="G34" s="36">
        <f>E34/100*100</f>
        <v>94.956147000000001</v>
      </c>
    </row>
    <row r="35" spans="1:7" x14ac:dyDescent="0.25">
      <c r="A35" s="82">
        <v>40497</v>
      </c>
      <c r="B35" s="82">
        <v>40498</v>
      </c>
      <c r="C35" s="10" t="s">
        <v>98</v>
      </c>
      <c r="D35" s="18">
        <v>50</v>
      </c>
      <c r="E35" s="28">
        <v>4.9039060000000001</v>
      </c>
      <c r="F35" s="10">
        <v>10</v>
      </c>
      <c r="G35" s="36">
        <f>E35*10/50*100</f>
        <v>98.078119999999998</v>
      </c>
    </row>
    <row r="36" spans="1:7" ht="14.5" x14ac:dyDescent="0.25">
      <c r="A36" s="82">
        <v>40497</v>
      </c>
      <c r="B36" s="82">
        <v>40498</v>
      </c>
      <c r="C36" s="99" t="s">
        <v>124</v>
      </c>
      <c r="D36" s="18">
        <v>10</v>
      </c>
      <c r="E36" s="27">
        <v>10.529076999999999</v>
      </c>
      <c r="F36" s="100" t="s">
        <v>138</v>
      </c>
      <c r="G36" s="36">
        <f>E36/10*100</f>
        <v>105.29076999999999</v>
      </c>
    </row>
    <row r="37" spans="1:7" x14ac:dyDescent="0.25">
      <c r="A37" s="82"/>
      <c r="B37" s="82"/>
      <c r="C37" s="99"/>
      <c r="D37" s="18"/>
      <c r="E37" s="27"/>
      <c r="F37" s="10"/>
      <c r="G37" s="36"/>
    </row>
    <row r="38" spans="1:7" x14ac:dyDescent="0.25">
      <c r="A38" s="82">
        <v>40503</v>
      </c>
      <c r="B38" s="82">
        <v>40505</v>
      </c>
      <c r="C38" s="99" t="s">
        <v>128</v>
      </c>
      <c r="D38" s="18">
        <v>100</v>
      </c>
      <c r="E38" s="28">
        <v>9.890231</v>
      </c>
      <c r="F38" s="10">
        <v>10</v>
      </c>
      <c r="G38" s="36">
        <f>E38*10/100*100</f>
        <v>98.90231</v>
      </c>
    </row>
    <row r="39" spans="1:7" ht="14.5" x14ac:dyDescent="0.25">
      <c r="A39" s="82">
        <v>40503</v>
      </c>
      <c r="B39" s="82">
        <v>40505</v>
      </c>
      <c r="C39" s="99" t="s">
        <v>145</v>
      </c>
      <c r="D39" s="18">
        <v>100</v>
      </c>
      <c r="E39" s="26">
        <v>89.775981000000002</v>
      </c>
      <c r="F39" s="100" t="s">
        <v>138</v>
      </c>
      <c r="G39" s="36">
        <f>E39/100*100</f>
        <v>89.775981000000002</v>
      </c>
    </row>
    <row r="40" spans="1:7" x14ac:dyDescent="0.25">
      <c r="A40" s="82">
        <v>40503</v>
      </c>
      <c r="B40" s="82">
        <v>40505</v>
      </c>
      <c r="C40" s="10" t="s">
        <v>98</v>
      </c>
      <c r="D40" s="18">
        <v>50</v>
      </c>
      <c r="E40" s="28">
        <v>5.191916</v>
      </c>
      <c r="F40" s="10">
        <v>10</v>
      </c>
      <c r="G40" s="36">
        <f>E40*10/50*100</f>
        <v>103.83832</v>
      </c>
    </row>
    <row r="41" spans="1:7" ht="14.5" x14ac:dyDescent="0.25">
      <c r="A41" s="82">
        <v>40503</v>
      </c>
      <c r="B41" s="82">
        <v>40505</v>
      </c>
      <c r="C41" s="99" t="s">
        <v>124</v>
      </c>
      <c r="D41" s="18">
        <v>10</v>
      </c>
      <c r="E41" s="27">
        <v>10.508755000000001</v>
      </c>
      <c r="F41" s="100" t="s">
        <v>138</v>
      </c>
      <c r="G41" s="36">
        <f>E41/10*100</f>
        <v>105.08755000000001</v>
      </c>
    </row>
    <row r="42" spans="1:7" x14ac:dyDescent="0.25">
      <c r="A42" s="16"/>
      <c r="B42" s="61"/>
      <c r="C42" s="16"/>
      <c r="D42" s="63"/>
      <c r="E42" s="24"/>
      <c r="F42" s="16"/>
      <c r="G42" s="22"/>
    </row>
    <row r="44" spans="1:7" ht="14.5" x14ac:dyDescent="0.25">
      <c r="A44" s="13" t="s">
        <v>85</v>
      </c>
    </row>
    <row r="45" spans="1:7" ht="14.5" x14ac:dyDescent="0.25">
      <c r="A45" s="13" t="s">
        <v>86</v>
      </c>
    </row>
    <row r="46" spans="1:7" ht="14.5" x14ac:dyDescent="0.25">
      <c r="A46" s="13" t="s">
        <v>142</v>
      </c>
    </row>
    <row r="47" spans="1:7" x14ac:dyDescent="0.25">
      <c r="A47" s="37" t="s">
        <v>144</v>
      </c>
    </row>
    <row r="48" spans="1:7" ht="13.5" x14ac:dyDescent="0.25">
      <c r="A48" s="85" t="s">
        <v>143</v>
      </c>
    </row>
  </sheetData>
  <phoneticPr fontId="0" type="noConversion"/>
  <pageMargins left="1.33" right="0.75" top="1" bottom="1" header="0.56999999999999995" footer="0.5"/>
  <pageSetup firstPageNumber="3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A3" sqref="A3"/>
    </sheetView>
  </sheetViews>
  <sheetFormatPr defaultRowHeight="12.5" x14ac:dyDescent="0.25"/>
  <cols>
    <col min="1" max="1" width="12.453125" customWidth="1"/>
    <col min="5" max="5" width="10.81640625" customWidth="1"/>
    <col min="6" max="6" width="6.7265625" customWidth="1"/>
    <col min="10" max="11" width="10.1796875" bestFit="1" customWidth="1"/>
  </cols>
  <sheetData>
    <row r="1" spans="1:11" ht="17.5" x14ac:dyDescent="0.35">
      <c r="A1" s="2" t="s">
        <v>575</v>
      </c>
    </row>
    <row r="2" spans="1:11" ht="15.5" x14ac:dyDescent="0.35">
      <c r="B2" s="2" t="s">
        <v>554</v>
      </c>
      <c r="J2" s="65"/>
      <c r="K2" s="65"/>
    </row>
    <row r="4" spans="1:11" x14ac:dyDescent="0.25">
      <c r="E4" s="3" t="s">
        <v>0</v>
      </c>
    </row>
    <row r="5" spans="1:11" x14ac:dyDescent="0.25">
      <c r="D5" s="3" t="s">
        <v>79</v>
      </c>
      <c r="E5" s="3" t="s">
        <v>79</v>
      </c>
      <c r="F5" s="3" t="s">
        <v>80</v>
      </c>
      <c r="G5" s="3" t="s">
        <v>7</v>
      </c>
    </row>
    <row r="6" spans="1:11" ht="14.5" x14ac:dyDescent="0.25">
      <c r="A6" s="16" t="s">
        <v>2</v>
      </c>
      <c r="B6" s="61" t="s">
        <v>71</v>
      </c>
      <c r="C6" s="16" t="s">
        <v>1</v>
      </c>
      <c r="D6" s="16" t="s">
        <v>81</v>
      </c>
      <c r="E6" s="16" t="s">
        <v>82</v>
      </c>
      <c r="F6" s="16" t="s">
        <v>83</v>
      </c>
      <c r="G6" s="16" t="s">
        <v>84</v>
      </c>
    </row>
    <row r="7" spans="1:11" x14ac:dyDescent="0.25">
      <c r="A7" s="10"/>
      <c r="B7" s="62"/>
      <c r="C7" s="10"/>
      <c r="D7" s="10"/>
      <c r="E7" s="10"/>
      <c r="F7" s="10"/>
      <c r="G7" s="10"/>
    </row>
    <row r="8" spans="1:11" x14ac:dyDescent="0.25">
      <c r="A8" s="82">
        <v>40513</v>
      </c>
      <c r="B8" s="82">
        <v>40514</v>
      </c>
      <c r="C8" s="99" t="s">
        <v>128</v>
      </c>
      <c r="D8" s="18">
        <v>100</v>
      </c>
      <c r="E8" s="27">
        <v>9.7566380000000006</v>
      </c>
      <c r="F8" s="10">
        <v>10</v>
      </c>
      <c r="G8" s="36">
        <f>E8*10/100*100</f>
        <v>97.566380000000009</v>
      </c>
    </row>
    <row r="9" spans="1:11" ht="14.5" x14ac:dyDescent="0.25">
      <c r="A9" s="82">
        <v>40513</v>
      </c>
      <c r="B9" s="82">
        <v>40514</v>
      </c>
      <c r="C9" s="99" t="s">
        <v>145</v>
      </c>
      <c r="D9" s="18">
        <v>100</v>
      </c>
      <c r="E9" s="26">
        <v>93.499915000000001</v>
      </c>
      <c r="F9" s="100" t="s">
        <v>138</v>
      </c>
      <c r="G9" s="36">
        <f>E9/100*100</f>
        <v>93.499915000000001</v>
      </c>
    </row>
    <row r="10" spans="1:11" x14ac:dyDescent="0.25">
      <c r="A10" s="82">
        <v>40513</v>
      </c>
      <c r="B10" s="82">
        <v>40514</v>
      </c>
      <c r="C10" s="10" t="s">
        <v>98</v>
      </c>
      <c r="D10" s="18">
        <v>50</v>
      </c>
      <c r="E10" s="28">
        <v>4.9221259999999996</v>
      </c>
      <c r="F10" s="10">
        <v>10</v>
      </c>
      <c r="G10" s="36">
        <f>E10*10/50*100</f>
        <v>98.442519999999988</v>
      </c>
    </row>
    <row r="11" spans="1:11" ht="14.5" x14ac:dyDescent="0.25">
      <c r="A11" s="82">
        <v>40513</v>
      </c>
      <c r="B11" s="82">
        <v>40514</v>
      </c>
      <c r="C11" s="99" t="s">
        <v>124</v>
      </c>
      <c r="D11" s="18">
        <v>10</v>
      </c>
      <c r="E11" s="27">
        <v>10.546797</v>
      </c>
      <c r="F11" s="100" t="s">
        <v>138</v>
      </c>
      <c r="G11" s="36">
        <f>E11/10*100</f>
        <v>105.46796999999999</v>
      </c>
    </row>
    <row r="12" spans="1:11" x14ac:dyDescent="0.25">
      <c r="A12" s="82"/>
      <c r="B12" s="82"/>
      <c r="C12" s="10"/>
      <c r="D12" s="18"/>
      <c r="E12" s="73"/>
      <c r="F12" s="10"/>
      <c r="G12" s="36"/>
      <c r="K12" s="65"/>
    </row>
    <row r="13" spans="1:11" x14ac:dyDescent="0.25">
      <c r="A13" s="82">
        <v>40523</v>
      </c>
      <c r="B13" s="82">
        <v>40526</v>
      </c>
      <c r="C13" s="99" t="s">
        <v>128</v>
      </c>
      <c r="D13" s="18">
        <v>100</v>
      </c>
      <c r="E13" s="27">
        <v>10.050662000000001</v>
      </c>
      <c r="F13" s="10">
        <v>10</v>
      </c>
      <c r="G13" s="36">
        <f>E13*10/100*100</f>
        <v>100.50662000000001</v>
      </c>
      <c r="J13" s="65"/>
    </row>
    <row r="14" spans="1:11" ht="14.5" x14ac:dyDescent="0.25">
      <c r="A14" s="82">
        <v>40523</v>
      </c>
      <c r="B14" s="82">
        <v>40526</v>
      </c>
      <c r="C14" s="99" t="s">
        <v>145</v>
      </c>
      <c r="D14" s="18">
        <v>100</v>
      </c>
      <c r="E14" s="26">
        <v>89.144895000000005</v>
      </c>
      <c r="F14" s="100" t="s">
        <v>138</v>
      </c>
      <c r="G14" s="36">
        <f>E14/100*100</f>
        <v>89.144895000000005</v>
      </c>
      <c r="K14" s="65"/>
    </row>
    <row r="15" spans="1:11" x14ac:dyDescent="0.25">
      <c r="A15" s="82">
        <v>40523</v>
      </c>
      <c r="B15" s="82">
        <v>40526</v>
      </c>
      <c r="C15" s="10" t="s">
        <v>98</v>
      </c>
      <c r="D15" s="18">
        <v>50</v>
      </c>
      <c r="E15" s="28">
        <v>4.6663009999999998</v>
      </c>
      <c r="F15" s="10">
        <v>10</v>
      </c>
      <c r="G15" s="36">
        <f>E15*10/50*100</f>
        <v>93.32602</v>
      </c>
    </row>
    <row r="16" spans="1:11" ht="14.5" x14ac:dyDescent="0.25">
      <c r="A16" s="82">
        <v>40523</v>
      </c>
      <c r="B16" s="82">
        <v>40526</v>
      </c>
      <c r="C16" s="99" t="s">
        <v>124</v>
      </c>
      <c r="D16" s="18">
        <v>10</v>
      </c>
      <c r="E16" s="27">
        <v>10.511898</v>
      </c>
      <c r="F16" s="100" t="s">
        <v>138</v>
      </c>
      <c r="G16" s="36">
        <f>E16/10*100</f>
        <v>105.11897999999999</v>
      </c>
      <c r="K16" s="65"/>
    </row>
    <row r="17" spans="1:11" x14ac:dyDescent="0.25">
      <c r="A17" s="82"/>
      <c r="B17" s="82"/>
      <c r="C17" s="99"/>
      <c r="D17" s="18"/>
      <c r="E17" s="27"/>
      <c r="F17" s="100"/>
      <c r="G17" s="36"/>
      <c r="K17" s="65"/>
    </row>
    <row r="18" spans="1:11" x14ac:dyDescent="0.25">
      <c r="A18" s="82">
        <v>40526</v>
      </c>
      <c r="B18" s="82">
        <v>40528</v>
      </c>
      <c r="C18" s="99" t="s">
        <v>128</v>
      </c>
      <c r="D18" s="18">
        <v>100</v>
      </c>
      <c r="E18" s="27">
        <v>9.5360440000000004</v>
      </c>
      <c r="F18" s="10">
        <v>10</v>
      </c>
      <c r="G18" s="36">
        <f>E18*10/100*100</f>
        <v>95.360440000000011</v>
      </c>
    </row>
    <row r="19" spans="1:11" ht="14.5" x14ac:dyDescent="0.25">
      <c r="A19" s="82">
        <v>40526</v>
      </c>
      <c r="B19" s="82">
        <v>40528</v>
      </c>
      <c r="C19" s="99" t="s">
        <v>145</v>
      </c>
      <c r="D19" s="18">
        <v>100</v>
      </c>
      <c r="E19" s="26">
        <v>86.757124000000005</v>
      </c>
      <c r="F19" s="100" t="s">
        <v>138</v>
      </c>
      <c r="G19" s="36">
        <f>E19/100*100</f>
        <v>86.757124000000005</v>
      </c>
    </row>
    <row r="20" spans="1:11" x14ac:dyDescent="0.25">
      <c r="A20" s="82">
        <v>40526</v>
      </c>
      <c r="B20" s="82">
        <v>40528</v>
      </c>
      <c r="C20" s="10" t="s">
        <v>98</v>
      </c>
      <c r="D20" s="18">
        <v>50</v>
      </c>
      <c r="E20" s="28">
        <v>4.6912330000000004</v>
      </c>
      <c r="F20" s="10">
        <v>10</v>
      </c>
      <c r="G20" s="36">
        <f>E20*10/50*100</f>
        <v>93.824660000000009</v>
      </c>
    </row>
    <row r="21" spans="1:11" ht="14.5" x14ac:dyDescent="0.25">
      <c r="A21" s="82">
        <v>40526</v>
      </c>
      <c r="B21" s="82">
        <v>40528</v>
      </c>
      <c r="C21" s="99" t="s">
        <v>124</v>
      </c>
      <c r="D21" s="18">
        <v>10</v>
      </c>
      <c r="E21" s="27">
        <v>10.204905</v>
      </c>
      <c r="F21" s="100" t="s">
        <v>138</v>
      </c>
      <c r="G21" s="36">
        <f>E21/10*100</f>
        <v>102.04904999999999</v>
      </c>
    </row>
    <row r="22" spans="1:11" x14ac:dyDescent="0.25">
      <c r="A22" s="82"/>
      <c r="B22" s="82"/>
      <c r="C22" s="99"/>
      <c r="D22" s="18"/>
      <c r="E22" s="27"/>
      <c r="F22" s="10"/>
      <c r="G22" s="36"/>
    </row>
    <row r="23" spans="1:11" x14ac:dyDescent="0.25">
      <c r="A23" s="82">
        <v>40539</v>
      </c>
      <c r="B23" s="82">
        <v>40541</v>
      </c>
      <c r="C23" s="99" t="s">
        <v>128</v>
      </c>
      <c r="D23" s="18">
        <v>100</v>
      </c>
      <c r="E23" s="27">
        <v>9.6338329999999992</v>
      </c>
      <c r="F23" s="10">
        <v>10</v>
      </c>
      <c r="G23" s="36">
        <f>E23*10/100*100</f>
        <v>96.338329999999985</v>
      </c>
    </row>
    <row r="24" spans="1:11" ht="14.5" x14ac:dyDescent="0.25">
      <c r="A24" s="82">
        <v>40539</v>
      </c>
      <c r="B24" s="82">
        <v>40541</v>
      </c>
      <c r="C24" s="99" t="s">
        <v>145</v>
      </c>
      <c r="D24" s="18">
        <v>100</v>
      </c>
      <c r="E24" s="26">
        <v>92.232134000000002</v>
      </c>
      <c r="F24" s="100" t="s">
        <v>138</v>
      </c>
      <c r="G24" s="36">
        <f>E24/100*100</f>
        <v>92.232134000000002</v>
      </c>
    </row>
    <row r="25" spans="1:11" x14ac:dyDescent="0.25">
      <c r="A25" s="82">
        <v>40539</v>
      </c>
      <c r="B25" s="82">
        <v>40541</v>
      </c>
      <c r="C25" s="10" t="s">
        <v>98</v>
      </c>
      <c r="D25" s="18">
        <v>50</v>
      </c>
      <c r="E25" s="28">
        <v>4.8888420000000004</v>
      </c>
      <c r="F25" s="10">
        <v>10</v>
      </c>
      <c r="G25" s="36">
        <f>E25*10/50*100</f>
        <v>97.776840000000007</v>
      </c>
    </row>
    <row r="26" spans="1:11" ht="14.5" x14ac:dyDescent="0.25">
      <c r="A26" s="82">
        <v>40539</v>
      </c>
      <c r="B26" s="82">
        <v>40541</v>
      </c>
      <c r="C26" s="99" t="s">
        <v>124</v>
      </c>
      <c r="D26" s="18">
        <v>10</v>
      </c>
      <c r="E26" s="27">
        <v>10.341381</v>
      </c>
      <c r="F26" s="100" t="s">
        <v>138</v>
      </c>
      <c r="G26" s="36">
        <f>E26/10*100</f>
        <v>103.41381000000001</v>
      </c>
    </row>
    <row r="27" spans="1:11" x14ac:dyDescent="0.25">
      <c r="A27" s="82"/>
      <c r="B27" s="82"/>
      <c r="C27" s="99"/>
      <c r="D27" s="18"/>
      <c r="E27" s="27"/>
      <c r="F27" s="10"/>
      <c r="G27" s="36"/>
    </row>
    <row r="28" spans="1:11" x14ac:dyDescent="0.25">
      <c r="A28" s="82">
        <v>40545</v>
      </c>
      <c r="B28" s="82">
        <v>40548</v>
      </c>
      <c r="C28" s="99" t="s">
        <v>128</v>
      </c>
      <c r="D28" s="18">
        <v>100</v>
      </c>
      <c r="E28" s="27">
        <v>11.488947</v>
      </c>
      <c r="F28" s="10">
        <v>10</v>
      </c>
      <c r="G28" s="36">
        <f>E28*10/100*100</f>
        <v>114.88946999999999</v>
      </c>
    </row>
    <row r="29" spans="1:11" ht="14.5" x14ac:dyDescent="0.25">
      <c r="A29" s="82">
        <v>40545</v>
      </c>
      <c r="B29" s="82">
        <v>40548</v>
      </c>
      <c r="C29" s="99" t="s">
        <v>145</v>
      </c>
      <c r="D29" s="18">
        <v>100</v>
      </c>
      <c r="E29" s="26">
        <v>111.83168999999999</v>
      </c>
      <c r="F29" s="100" t="s">
        <v>138</v>
      </c>
      <c r="G29" s="36">
        <f>E29/100*100</f>
        <v>111.83168999999999</v>
      </c>
    </row>
    <row r="30" spans="1:11" x14ac:dyDescent="0.25">
      <c r="A30" s="82">
        <v>40545</v>
      </c>
      <c r="B30" s="82">
        <v>40548</v>
      </c>
      <c r="C30" s="10" t="s">
        <v>98</v>
      </c>
      <c r="D30" s="18">
        <v>50</v>
      </c>
      <c r="E30" s="28">
        <v>5.0938179999999997</v>
      </c>
      <c r="F30" s="10">
        <v>10</v>
      </c>
      <c r="G30" s="36">
        <f>E30*10/50*100</f>
        <v>101.87636000000001</v>
      </c>
    </row>
    <row r="31" spans="1:11" ht="14.5" x14ac:dyDescent="0.25">
      <c r="A31" s="82">
        <v>40545</v>
      </c>
      <c r="B31" s="82">
        <v>40548</v>
      </c>
      <c r="C31" s="99" t="s">
        <v>124</v>
      </c>
      <c r="D31" s="18">
        <v>10</v>
      </c>
      <c r="E31" s="27">
        <v>10.9322</v>
      </c>
      <c r="F31" s="100" t="s">
        <v>138</v>
      </c>
      <c r="G31" s="36">
        <f>E31/10*100</f>
        <v>109.322</v>
      </c>
    </row>
    <row r="32" spans="1:11" x14ac:dyDescent="0.25">
      <c r="A32" s="82"/>
      <c r="B32" s="82"/>
      <c r="C32" s="99"/>
      <c r="D32" s="18"/>
      <c r="E32" s="27"/>
      <c r="F32" s="10"/>
      <c r="G32" s="36"/>
    </row>
    <row r="33" spans="1:15" x14ac:dyDescent="0.25">
      <c r="A33" s="82">
        <v>40573</v>
      </c>
      <c r="B33" s="82">
        <v>40574</v>
      </c>
      <c r="C33" s="99" t="s">
        <v>128</v>
      </c>
      <c r="D33" s="18">
        <v>100</v>
      </c>
      <c r="E33" s="28">
        <v>10.912331500000001</v>
      </c>
      <c r="F33" s="10">
        <v>10</v>
      </c>
      <c r="G33" s="36">
        <f>E33*10/100*100</f>
        <v>109.12331500000001</v>
      </c>
    </row>
    <row r="34" spans="1:15" ht="14.5" x14ac:dyDescent="0.25">
      <c r="A34" s="82">
        <v>40573</v>
      </c>
      <c r="B34" s="82">
        <v>40574</v>
      </c>
      <c r="C34" s="99" t="s">
        <v>145</v>
      </c>
      <c r="D34" s="18">
        <v>100</v>
      </c>
      <c r="E34" s="27">
        <v>98.586608000000012</v>
      </c>
      <c r="F34" s="100" t="s">
        <v>138</v>
      </c>
      <c r="G34" s="36">
        <f>E34/100*100</f>
        <v>98.586608000000012</v>
      </c>
    </row>
    <row r="35" spans="1:15" x14ac:dyDescent="0.25">
      <c r="A35" s="82">
        <v>40573</v>
      </c>
      <c r="B35" s="82">
        <v>40574</v>
      </c>
      <c r="C35" s="10" t="s">
        <v>98</v>
      </c>
      <c r="D35" s="18">
        <v>50</v>
      </c>
      <c r="E35" s="28">
        <v>5.1550659999999997</v>
      </c>
      <c r="F35" s="10">
        <v>10</v>
      </c>
      <c r="G35" s="36">
        <f>E35*10/50*100</f>
        <v>103.10131999999999</v>
      </c>
      <c r="O35" s="12"/>
    </row>
    <row r="36" spans="1:15" ht="14.5" x14ac:dyDescent="0.25">
      <c r="A36" s="82">
        <v>40573</v>
      </c>
      <c r="B36" s="82">
        <v>40574</v>
      </c>
      <c r="C36" s="99" t="s">
        <v>124</v>
      </c>
      <c r="D36" s="18">
        <v>10</v>
      </c>
      <c r="E36" s="27">
        <v>11.032003</v>
      </c>
      <c r="F36" s="100" t="s">
        <v>138</v>
      </c>
      <c r="G36" s="36">
        <f>E36/10*100</f>
        <v>110.32002999999999</v>
      </c>
    </row>
    <row r="37" spans="1:15" x14ac:dyDescent="0.25">
      <c r="A37" s="16"/>
      <c r="B37" s="61"/>
      <c r="C37" s="16"/>
      <c r="D37" s="63"/>
      <c r="E37" s="24"/>
      <c r="F37" s="16"/>
      <c r="G37" s="22"/>
    </row>
    <row r="39" spans="1:15" ht="14.5" x14ac:dyDescent="0.25">
      <c r="A39" s="13" t="s">
        <v>85</v>
      </c>
    </row>
    <row r="40" spans="1:15" ht="14.5" x14ac:dyDescent="0.25">
      <c r="A40" s="13" t="s">
        <v>86</v>
      </c>
    </row>
    <row r="41" spans="1:15" ht="14.5" x14ac:dyDescent="0.25">
      <c r="A41" s="13" t="s">
        <v>142</v>
      </c>
    </row>
    <row r="42" spans="1:15" x14ac:dyDescent="0.25">
      <c r="A42" s="37" t="s">
        <v>144</v>
      </c>
    </row>
    <row r="43" spans="1:15" ht="13.5" x14ac:dyDescent="0.25">
      <c r="A43" s="85" t="s">
        <v>143</v>
      </c>
    </row>
  </sheetData>
  <phoneticPr fontId="35" type="noConversion"/>
  <pageMargins left="1.33" right="0.75" top="1" bottom="1" header="0.56999999999999995" footer="0.5"/>
  <pageSetup firstPageNumber="3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A2" sqref="A2"/>
    </sheetView>
  </sheetViews>
  <sheetFormatPr defaultRowHeight="12.5" x14ac:dyDescent="0.25"/>
  <cols>
    <col min="1" max="1" width="9" customWidth="1"/>
    <col min="2" max="2" width="4.81640625" customWidth="1"/>
    <col min="3" max="3" width="6.7265625" customWidth="1"/>
    <col min="4" max="5" width="7.7265625" customWidth="1"/>
    <col min="6" max="6" width="9.81640625" customWidth="1"/>
    <col min="7" max="7" width="9" customWidth="1"/>
    <col min="8" max="8" width="8.81640625" customWidth="1"/>
    <col min="9" max="9" width="7.7265625" customWidth="1"/>
    <col min="10" max="10" width="6" customWidth="1"/>
    <col min="11" max="11" width="9.54296875" customWidth="1"/>
    <col min="13" max="13" width="10.1796875" bestFit="1" customWidth="1"/>
    <col min="14" max="16" width="10.1796875" customWidth="1"/>
    <col min="17" max="17" width="16.453125" customWidth="1"/>
    <col min="18" max="18" width="19.7265625" customWidth="1"/>
  </cols>
  <sheetData>
    <row r="1" spans="1:17" ht="32.25" customHeight="1" x14ac:dyDescent="0.35">
      <c r="A1" s="179" t="s">
        <v>577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7" ht="15.5" x14ac:dyDescent="0.35">
      <c r="B2" s="2" t="s">
        <v>0</v>
      </c>
      <c r="M2" s="65"/>
      <c r="N2" s="65"/>
      <c r="O2" s="65"/>
      <c r="P2" s="65"/>
    </row>
    <row r="3" spans="1:17" x14ac:dyDescent="0.25">
      <c r="H3" s="3" t="s">
        <v>7</v>
      </c>
      <c r="Q3" s="5"/>
    </row>
    <row r="4" spans="1:17" x14ac:dyDescent="0.25">
      <c r="A4" s="3"/>
      <c r="B4" s="3"/>
      <c r="C4" s="3"/>
      <c r="D4" s="3" t="s">
        <v>131</v>
      </c>
      <c r="E4" s="3" t="s">
        <v>132</v>
      </c>
      <c r="F4" s="3" t="s">
        <v>133</v>
      </c>
      <c r="G4" s="3" t="s">
        <v>7</v>
      </c>
      <c r="H4" s="3" t="s">
        <v>97</v>
      </c>
      <c r="I4" s="3" t="s">
        <v>4</v>
      </c>
      <c r="K4" s="3" t="s">
        <v>8</v>
      </c>
    </row>
    <row r="5" spans="1:17" ht="14.5" x14ac:dyDescent="0.25">
      <c r="A5" s="3" t="s">
        <v>18</v>
      </c>
      <c r="B5" s="3" t="s">
        <v>9</v>
      </c>
      <c r="C5" s="3" t="s">
        <v>10</v>
      </c>
      <c r="D5" s="3" t="s">
        <v>12</v>
      </c>
      <c r="E5" s="3" t="s">
        <v>12</v>
      </c>
      <c r="F5" s="3" t="s">
        <v>12</v>
      </c>
      <c r="G5" s="3" t="s">
        <v>19</v>
      </c>
      <c r="H5" s="3" t="s">
        <v>6</v>
      </c>
      <c r="I5" s="3" t="s">
        <v>6</v>
      </c>
      <c r="J5" s="3" t="s">
        <v>16</v>
      </c>
      <c r="K5" s="3" t="s">
        <v>15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7" x14ac:dyDescent="0.25">
      <c r="M7" s="65"/>
      <c r="N7" s="65"/>
      <c r="O7" s="65"/>
    </row>
    <row r="8" spans="1:17" x14ac:dyDescent="0.25">
      <c r="A8" s="19">
        <v>40475</v>
      </c>
      <c r="B8" s="95" t="s">
        <v>128</v>
      </c>
      <c r="C8" s="15" t="s">
        <v>117</v>
      </c>
      <c r="D8" s="11">
        <v>4.2666999999999997E-2</v>
      </c>
      <c r="E8" s="11">
        <v>1.0175E-2</v>
      </c>
      <c r="F8" s="11">
        <v>2.0978E-2</v>
      </c>
      <c r="G8" s="11">
        <f>AVERAGE(D8:F8)</f>
        <v>2.4606666666666666E-2</v>
      </c>
      <c r="H8" s="11">
        <f>AVERAGE(D8:F8)</f>
        <v>2.4606666666666666E-2</v>
      </c>
      <c r="I8" s="11">
        <v>1.6547142724148277E-2</v>
      </c>
      <c r="J8" s="3" t="s">
        <v>21</v>
      </c>
      <c r="K8" s="81" t="s">
        <v>120</v>
      </c>
    </row>
    <row r="9" spans="1:17" x14ac:dyDescent="0.25">
      <c r="A9" s="19">
        <v>40475</v>
      </c>
      <c r="B9" s="3" t="s">
        <v>99</v>
      </c>
      <c r="C9" s="15" t="s">
        <v>117</v>
      </c>
      <c r="D9" s="8">
        <v>0.167737</v>
      </c>
      <c r="E9" s="8">
        <v>0.22819400000000001</v>
      </c>
      <c r="F9" s="8">
        <v>0.39257500000000001</v>
      </c>
      <c r="G9" s="8">
        <f>AVERAGE(D9:F9)</f>
        <v>0.26283533333333337</v>
      </c>
      <c r="H9" s="8">
        <f>AVERAGE(D9:F9)</f>
        <v>0.26283533333333337</v>
      </c>
      <c r="I9" s="8">
        <v>0.11635311788832016</v>
      </c>
      <c r="J9" s="3" t="s">
        <v>21</v>
      </c>
      <c r="K9" s="81" t="s">
        <v>120</v>
      </c>
      <c r="M9" s="65"/>
      <c r="N9" s="65"/>
      <c r="O9" s="65"/>
    </row>
    <row r="10" spans="1:17" x14ac:dyDescent="0.25">
      <c r="A10" s="19">
        <v>40475</v>
      </c>
      <c r="B10" s="3" t="s">
        <v>98</v>
      </c>
      <c r="C10" s="15" t="s">
        <v>117</v>
      </c>
      <c r="D10" s="11">
        <v>-2.0219999999999999E-3</v>
      </c>
      <c r="E10" s="11">
        <v>1.291E-3</v>
      </c>
      <c r="F10" s="11">
        <v>-1.096E-3</v>
      </c>
      <c r="G10" s="11">
        <f>AVERAGE(D10:F10)</f>
        <v>-6.0899999999999995E-4</v>
      </c>
      <c r="H10" s="11">
        <f>AVERAGE(D10:F10)</f>
        <v>-6.0899999999999995E-4</v>
      </c>
      <c r="I10" s="11">
        <v>1.7093475363424491E-3</v>
      </c>
      <c r="J10" s="3" t="s">
        <v>21</v>
      </c>
      <c r="K10" s="81" t="s">
        <v>120</v>
      </c>
      <c r="M10" s="65"/>
      <c r="N10" s="65"/>
      <c r="O10" s="65"/>
      <c r="P10" s="65"/>
    </row>
    <row r="11" spans="1:17" x14ac:dyDescent="0.25">
      <c r="A11" s="19">
        <v>40475</v>
      </c>
      <c r="B11" s="3" t="s">
        <v>121</v>
      </c>
      <c r="C11" s="15" t="s">
        <v>117</v>
      </c>
      <c r="D11" s="11">
        <v>1.665E-3</v>
      </c>
      <c r="E11" s="11">
        <v>3.9280000000000001E-3</v>
      </c>
      <c r="F11" s="11">
        <v>2.751E-3</v>
      </c>
      <c r="G11" s="11">
        <f>AVERAGE(D11:F11)</f>
        <v>2.7813333333333336E-3</v>
      </c>
      <c r="H11" s="11">
        <f>AVERAGE(D11:F11)</f>
        <v>2.7813333333333336E-3</v>
      </c>
      <c r="I11" s="11">
        <v>1.1318049007374609E-3</v>
      </c>
      <c r="J11" s="3" t="s">
        <v>21</v>
      </c>
      <c r="K11" s="81" t="s">
        <v>120</v>
      </c>
      <c r="M11" s="65"/>
      <c r="N11" s="65"/>
      <c r="O11" s="65"/>
      <c r="Q11" s="5"/>
    </row>
    <row r="12" spans="1:17" x14ac:dyDescent="0.25">
      <c r="A12" s="19"/>
      <c r="B12" s="3"/>
      <c r="C12" s="15"/>
      <c r="D12" s="11"/>
      <c r="E12" s="11"/>
      <c r="F12" s="11"/>
      <c r="G12" s="11" t="s">
        <v>0</v>
      </c>
      <c r="H12" s="11" t="s">
        <v>0</v>
      </c>
      <c r="I12" s="11"/>
      <c r="J12" s="3"/>
      <c r="K12" s="81"/>
      <c r="M12" s="65"/>
      <c r="N12" s="65"/>
      <c r="O12" s="65"/>
      <c r="P12" s="65"/>
    </row>
    <row r="13" spans="1:17" x14ac:dyDescent="0.25">
      <c r="A13" s="19">
        <v>40483</v>
      </c>
      <c r="B13" s="95" t="s">
        <v>128</v>
      </c>
      <c r="C13" s="15" t="s">
        <v>117</v>
      </c>
      <c r="D13" s="89">
        <v>5.2062999999999998E-2</v>
      </c>
      <c r="E13" s="89">
        <v>4.0746999999999998E-2</v>
      </c>
      <c r="F13" s="89">
        <v>1.6185000000000001E-2</v>
      </c>
      <c r="G13" s="11">
        <f>AVERAGE(D13:F13)</f>
        <v>3.6331666666666672E-2</v>
      </c>
      <c r="H13" s="11">
        <f>AVERAGE(D13:F13)</f>
        <v>3.6331666666666672E-2</v>
      </c>
      <c r="I13" s="11">
        <v>1.8342003634645068E-2</v>
      </c>
      <c r="J13" s="3" t="s">
        <v>21</v>
      </c>
      <c r="K13" s="81" t="s">
        <v>120</v>
      </c>
      <c r="M13" s="65"/>
      <c r="N13" s="65"/>
      <c r="O13" s="65"/>
      <c r="P13" s="65"/>
    </row>
    <row r="14" spans="1:17" x14ac:dyDescent="0.25">
      <c r="A14" s="19">
        <v>40483</v>
      </c>
      <c r="B14" s="3" t="s">
        <v>99</v>
      </c>
      <c r="C14" s="15" t="s">
        <v>117</v>
      </c>
      <c r="D14" s="90">
        <v>9.7600999999999993E-2</v>
      </c>
      <c r="E14" s="89">
        <v>5.5989999999999998E-2</v>
      </c>
      <c r="F14" s="89">
        <v>8.9280999999999999E-2</v>
      </c>
      <c r="G14" s="11">
        <f>AVERAGE(D14:F14)</f>
        <v>8.0957333333333326E-2</v>
      </c>
      <c r="H14" s="11">
        <f>AVERAGE(D14:F14)</f>
        <v>8.0957333333333326E-2</v>
      </c>
      <c r="I14" s="11">
        <v>2.2018887354572074E-2</v>
      </c>
      <c r="J14" s="3" t="s">
        <v>21</v>
      </c>
      <c r="K14" s="81" t="s">
        <v>120</v>
      </c>
      <c r="M14" s="65"/>
      <c r="N14" s="65"/>
      <c r="O14" s="65"/>
      <c r="P14" s="65"/>
    </row>
    <row r="15" spans="1:17" x14ac:dyDescent="0.25">
      <c r="A15" s="19">
        <v>40483</v>
      </c>
      <c r="B15" s="3" t="s">
        <v>98</v>
      </c>
      <c r="C15" s="15" t="s">
        <v>117</v>
      </c>
      <c r="D15" s="89">
        <v>6.0439999999999999E-3</v>
      </c>
      <c r="E15" s="89">
        <v>7.1390000000000004E-3</v>
      </c>
      <c r="F15" s="89">
        <v>8.1829999999999993E-3</v>
      </c>
      <c r="G15" s="11">
        <f>AVERAGE(D15:F15)</f>
        <v>7.1219999999999999E-3</v>
      </c>
      <c r="H15" s="11">
        <f>AVERAGE(D15:F15)</f>
        <v>7.1219999999999999E-3</v>
      </c>
      <c r="I15" s="11">
        <v>1.0696013275982783E-3</v>
      </c>
      <c r="J15" s="3" t="s">
        <v>21</v>
      </c>
      <c r="K15" s="81" t="s">
        <v>120</v>
      </c>
      <c r="P15" s="65"/>
    </row>
    <row r="16" spans="1:17" x14ac:dyDescent="0.25">
      <c r="A16" s="19">
        <v>40483</v>
      </c>
      <c r="B16" s="3" t="s">
        <v>121</v>
      </c>
      <c r="C16" s="15" t="s">
        <v>117</v>
      </c>
      <c r="D16" s="89">
        <v>-3.7269999999999998E-3</v>
      </c>
      <c r="E16" s="89">
        <v>-3.8249999999999998E-3</v>
      </c>
      <c r="F16" s="89">
        <v>-2.5140000000000002E-3</v>
      </c>
      <c r="G16" s="11">
        <f>AVERAGE(D16:F16)</f>
        <v>-3.3553333333333334E-3</v>
      </c>
      <c r="H16" s="11">
        <f>AVERAGE(D16:F16)</f>
        <v>-3.3553333333333334E-3</v>
      </c>
      <c r="I16" s="11">
        <v>7.3026182519239841E-4</v>
      </c>
      <c r="J16" s="3" t="s">
        <v>21</v>
      </c>
      <c r="K16" s="81" t="s">
        <v>120</v>
      </c>
      <c r="P16" s="65"/>
    </row>
    <row r="17" spans="1:11" x14ac:dyDescent="0.25">
      <c r="A17" s="19"/>
      <c r="B17" s="3"/>
      <c r="C17" s="15"/>
      <c r="D17" s="89"/>
      <c r="E17" s="89"/>
      <c r="F17" s="89"/>
      <c r="G17" s="112"/>
      <c r="H17" s="112"/>
      <c r="I17" s="11"/>
      <c r="J17" s="3"/>
      <c r="K17" s="81"/>
    </row>
    <row r="18" spans="1:11" x14ac:dyDescent="0.25">
      <c r="A18" s="19">
        <v>40491</v>
      </c>
      <c r="B18" s="95" t="s">
        <v>128</v>
      </c>
      <c r="C18" s="15" t="s">
        <v>117</v>
      </c>
      <c r="D18" s="89">
        <v>5.7353000000000001E-2</v>
      </c>
      <c r="E18" s="89">
        <v>2.2617999999999999E-2</v>
      </c>
      <c r="F18" s="89">
        <v>2.8409E-2</v>
      </c>
      <c r="G18" s="11">
        <f>AVERAGE(D18:F18)</f>
        <v>3.6126666666666668E-2</v>
      </c>
      <c r="H18" s="11">
        <f>AVERAGE(D18:F18)</f>
        <v>3.6126666666666668E-2</v>
      </c>
      <c r="I18" s="11">
        <v>1.8609186987435349E-2</v>
      </c>
      <c r="J18" s="3" t="s">
        <v>21</v>
      </c>
      <c r="K18" s="81" t="s">
        <v>120</v>
      </c>
    </row>
    <row r="19" spans="1:11" x14ac:dyDescent="0.25">
      <c r="A19" s="19">
        <v>40491</v>
      </c>
      <c r="B19" s="3" t="s">
        <v>99</v>
      </c>
      <c r="C19" s="15" t="s">
        <v>117</v>
      </c>
      <c r="D19" s="90">
        <v>0.24741099999999999</v>
      </c>
      <c r="E19" s="90">
        <v>0.24060799999999999</v>
      </c>
      <c r="F19" s="90">
        <v>0.23631099999999999</v>
      </c>
      <c r="G19" s="8">
        <f>AVERAGE(D19:F19)</f>
        <v>0.24144333333333332</v>
      </c>
      <c r="H19" s="8">
        <f>AVERAGE(D19:F19)</f>
        <v>0.24144333333333332</v>
      </c>
      <c r="I19" s="11">
        <v>5.5969488414075513E-3</v>
      </c>
      <c r="J19" s="3" t="s">
        <v>21</v>
      </c>
      <c r="K19" s="81" t="s">
        <v>120</v>
      </c>
    </row>
    <row r="20" spans="1:11" x14ac:dyDescent="0.25">
      <c r="A20" s="19">
        <v>40491</v>
      </c>
      <c r="B20" s="3" t="s">
        <v>98</v>
      </c>
      <c r="C20" s="15" t="s">
        <v>117</v>
      </c>
      <c r="D20" s="89">
        <v>-6.62E-3</v>
      </c>
      <c r="E20" s="89">
        <v>-9.8650000000000005E-3</v>
      </c>
      <c r="F20" s="89">
        <v>-2.444E-3</v>
      </c>
      <c r="G20" s="11">
        <f>AVERAGE(D20:F20)</f>
        <v>-6.3096666666666674E-3</v>
      </c>
      <c r="H20" s="11">
        <f>AVERAGE(D20:F20)</f>
        <v>-6.3096666666666674E-3</v>
      </c>
      <c r="I20" s="11">
        <v>3.720220468377289E-3</v>
      </c>
      <c r="J20" s="3" t="s">
        <v>21</v>
      </c>
      <c r="K20" s="81" t="s">
        <v>120</v>
      </c>
    </row>
    <row r="21" spans="1:11" x14ac:dyDescent="0.25">
      <c r="A21" s="19">
        <v>40491</v>
      </c>
      <c r="B21" s="3" t="s">
        <v>121</v>
      </c>
      <c r="C21" s="15" t="s">
        <v>117</v>
      </c>
      <c r="D21" s="89">
        <v>2.3540000000000002E-3</v>
      </c>
      <c r="E21" s="89">
        <v>1.97E-3</v>
      </c>
      <c r="F21" s="89">
        <v>-1.65E-3</v>
      </c>
      <c r="G21" s="11">
        <f>AVERAGE(D21:F21)</f>
        <v>8.9133333333333328E-4</v>
      </c>
      <c r="H21" s="11">
        <f>AVERAGE(D21:F21)</f>
        <v>8.9133333333333328E-4</v>
      </c>
      <c r="I21" s="11">
        <v>2.2092182629458172E-3</v>
      </c>
      <c r="J21" s="3" t="s">
        <v>21</v>
      </c>
      <c r="K21" s="81" t="s">
        <v>120</v>
      </c>
    </row>
    <row r="22" spans="1:11" x14ac:dyDescent="0.25">
      <c r="A22" s="19"/>
      <c r="B22" s="3"/>
      <c r="C22" s="15"/>
      <c r="D22" s="89"/>
      <c r="E22" s="89"/>
      <c r="F22" s="89"/>
      <c r="G22" s="11"/>
      <c r="H22" s="11"/>
      <c r="I22" s="11"/>
      <c r="J22" s="3"/>
      <c r="K22" s="81"/>
    </row>
    <row r="23" spans="1:11" x14ac:dyDescent="0.25">
      <c r="A23" s="19">
        <v>40493</v>
      </c>
      <c r="B23" s="95" t="s">
        <v>128</v>
      </c>
      <c r="C23" s="15" t="s">
        <v>117</v>
      </c>
      <c r="D23" s="89">
        <v>9.7095000000000001E-2</v>
      </c>
      <c r="E23" s="90">
        <v>0.100061</v>
      </c>
      <c r="F23" s="89">
        <v>6.3421000000000005E-2</v>
      </c>
      <c r="G23" s="11">
        <f>AVERAGE(D23:F23)</f>
        <v>8.6859000000000006E-2</v>
      </c>
      <c r="H23" s="11">
        <f>AVERAGE(D23:F23)</f>
        <v>8.6859000000000006E-2</v>
      </c>
      <c r="I23" s="11">
        <v>2.0352006584118405E-2</v>
      </c>
      <c r="J23" s="3" t="s">
        <v>21</v>
      </c>
      <c r="K23" s="81" t="s">
        <v>120</v>
      </c>
    </row>
    <row r="24" spans="1:11" x14ac:dyDescent="0.25">
      <c r="A24" s="19">
        <v>40493</v>
      </c>
      <c r="B24" s="3" t="s">
        <v>99</v>
      </c>
      <c r="C24" s="15" t="s">
        <v>117</v>
      </c>
      <c r="D24" s="89">
        <v>-4.3672999999999997E-2</v>
      </c>
      <c r="E24" s="90">
        <v>-6.6417000000000004E-2</v>
      </c>
      <c r="F24" s="89">
        <v>-6.5882999999999997E-2</v>
      </c>
      <c r="G24" s="11">
        <f>AVERAGE(D24:F24)</f>
        <v>-5.8657666666666664E-2</v>
      </c>
      <c r="H24" s="11">
        <f>AVERAGE(D24:F24)</f>
        <v>-5.8657666666666664E-2</v>
      </c>
      <c r="I24" s="11">
        <v>1.2979848432602525E-2</v>
      </c>
      <c r="J24" s="3" t="s">
        <v>21</v>
      </c>
      <c r="K24" s="81" t="s">
        <v>120</v>
      </c>
    </row>
    <row r="25" spans="1:11" x14ac:dyDescent="0.25">
      <c r="A25" s="19">
        <v>40493</v>
      </c>
      <c r="B25" s="3" t="s">
        <v>98</v>
      </c>
      <c r="C25" s="15" t="s">
        <v>117</v>
      </c>
      <c r="D25" s="89">
        <v>-4.6969999999999998E-3</v>
      </c>
      <c r="E25" s="89">
        <v>-7.3220000000000004E-3</v>
      </c>
      <c r="F25" s="89">
        <v>-1.0527999999999999E-2</v>
      </c>
      <c r="G25" s="11">
        <f>AVERAGE(D25:F25)</f>
        <v>-7.5156666666666662E-3</v>
      </c>
      <c r="H25" s="11">
        <f>AVERAGE(D25:F25)</f>
        <v>-7.5156666666666662E-3</v>
      </c>
      <c r="I25" s="11">
        <v>2.9203202449959728E-3</v>
      </c>
      <c r="J25" s="3" t="s">
        <v>21</v>
      </c>
      <c r="K25" s="81" t="s">
        <v>120</v>
      </c>
    </row>
    <row r="26" spans="1:11" x14ac:dyDescent="0.25">
      <c r="A26" s="19">
        <v>40493</v>
      </c>
      <c r="B26" s="3" t="s">
        <v>121</v>
      </c>
      <c r="C26" s="15" t="s">
        <v>117</v>
      </c>
      <c r="D26" s="89">
        <v>-9.1199999999999996E-3</v>
      </c>
      <c r="E26" s="89">
        <v>-1.1923E-2</v>
      </c>
      <c r="F26" s="89">
        <v>-1.0281E-2</v>
      </c>
      <c r="G26" s="11">
        <f>AVERAGE(D26:F26)</f>
        <v>-1.0441333333333332E-2</v>
      </c>
      <c r="H26" s="11">
        <f>AVERAGE(D26:F26)</f>
        <v>-1.0441333333333332E-2</v>
      </c>
      <c r="I26" s="11">
        <v>1.4083615776260487E-3</v>
      </c>
      <c r="J26" s="3" t="s">
        <v>21</v>
      </c>
      <c r="K26" s="81" t="s">
        <v>120</v>
      </c>
    </row>
    <row r="27" spans="1:11" x14ac:dyDescent="0.25">
      <c r="A27" s="19"/>
      <c r="B27" s="3"/>
      <c r="C27" s="15"/>
      <c r="D27" s="89"/>
      <c r="E27" s="89"/>
      <c r="F27" s="89"/>
      <c r="G27" s="11"/>
      <c r="H27" s="11"/>
      <c r="I27" s="11"/>
      <c r="J27" s="3"/>
      <c r="K27" s="81"/>
    </row>
    <row r="28" spans="1:11" x14ac:dyDescent="0.25">
      <c r="A28" s="19">
        <v>40496</v>
      </c>
      <c r="B28" s="95" t="s">
        <v>128</v>
      </c>
      <c r="C28" s="15" t="s">
        <v>117</v>
      </c>
      <c r="D28" s="89">
        <v>9.3790999999999999E-2</v>
      </c>
      <c r="E28" s="89">
        <v>4.0254999999999999E-2</v>
      </c>
      <c r="F28" s="89">
        <v>4.0703999999999997E-2</v>
      </c>
      <c r="G28" s="11">
        <f>AVERAGE(D28:F28)</f>
        <v>5.8249999999999996E-2</v>
      </c>
      <c r="H28" s="11">
        <f>AVERAGE(D28:F28)</f>
        <v>5.8249999999999996E-2</v>
      </c>
      <c r="I28" s="11">
        <v>3.0780227598248854E-2</v>
      </c>
      <c r="J28" s="3" t="s">
        <v>21</v>
      </c>
      <c r="K28" s="81" t="s">
        <v>120</v>
      </c>
    </row>
    <row r="29" spans="1:11" x14ac:dyDescent="0.25">
      <c r="A29" s="19">
        <v>40496</v>
      </c>
      <c r="B29" s="3" t="s">
        <v>99</v>
      </c>
      <c r="C29" s="15" t="s">
        <v>117</v>
      </c>
      <c r="D29" s="90">
        <v>0.75039199999999995</v>
      </c>
      <c r="E29" s="90">
        <v>0.459065</v>
      </c>
      <c r="F29" s="90">
        <v>0.30037199999999997</v>
      </c>
      <c r="G29" s="8">
        <f>AVERAGE(D29:F29)</f>
        <v>0.50327633333333333</v>
      </c>
      <c r="H29" s="8">
        <f>AVERAGE(D29:F29)</f>
        <v>0.50327633333333333</v>
      </c>
      <c r="I29" s="8">
        <v>0.22824434625272388</v>
      </c>
      <c r="J29" s="3" t="s">
        <v>21</v>
      </c>
      <c r="K29" s="81" t="s">
        <v>120</v>
      </c>
    </row>
    <row r="30" spans="1:11" x14ac:dyDescent="0.25">
      <c r="A30" s="19">
        <v>40496</v>
      </c>
      <c r="B30" s="3" t="s">
        <v>98</v>
      </c>
      <c r="C30" s="15" t="s">
        <v>117</v>
      </c>
      <c r="D30" s="89">
        <v>5.372E-3</v>
      </c>
      <c r="E30" s="89">
        <v>-2.117E-3</v>
      </c>
      <c r="F30" s="89">
        <v>-4.3759999999999997E-3</v>
      </c>
      <c r="G30" s="11">
        <f>AVERAGE(D30:F30)</f>
        <v>-3.7366666666666652E-4</v>
      </c>
      <c r="H30" s="11">
        <f>AVERAGE(D30:F30)</f>
        <v>-3.7366666666666652E-4</v>
      </c>
      <c r="I30" s="11">
        <v>5.1024782540774567E-3</v>
      </c>
      <c r="J30" s="3" t="s">
        <v>21</v>
      </c>
      <c r="K30" s="81" t="s">
        <v>120</v>
      </c>
    </row>
    <row r="31" spans="1:11" x14ac:dyDescent="0.25">
      <c r="A31" s="19">
        <v>40496</v>
      </c>
      <c r="B31" s="3" t="s">
        <v>121</v>
      </c>
      <c r="C31" s="15" t="s">
        <v>117</v>
      </c>
      <c r="D31" s="89">
        <v>1.1013999999999999E-2</v>
      </c>
      <c r="E31" s="89">
        <v>6.1050000000000002E-3</v>
      </c>
      <c r="F31" s="89">
        <v>6.8840000000000004E-3</v>
      </c>
      <c r="G31" s="11">
        <f>AVERAGE(D31:F31)</f>
        <v>8.0009999999999994E-3</v>
      </c>
      <c r="H31" s="11">
        <f>AVERAGE(D31:F31)</f>
        <v>8.0009999999999994E-3</v>
      </c>
      <c r="I31" s="11">
        <v>2.6382450606416375E-3</v>
      </c>
      <c r="J31" s="3" t="s">
        <v>21</v>
      </c>
      <c r="K31" s="81" t="s">
        <v>120</v>
      </c>
    </row>
    <row r="32" spans="1:11" x14ac:dyDescent="0.25">
      <c r="A32" s="19"/>
      <c r="B32" s="3"/>
      <c r="C32" s="15"/>
      <c r="D32" s="89"/>
      <c r="E32" s="89"/>
      <c r="F32" s="89"/>
      <c r="G32" s="11"/>
      <c r="H32" s="11"/>
      <c r="I32" s="11"/>
      <c r="J32" s="3"/>
      <c r="K32" s="81"/>
    </row>
    <row r="33" spans="1:11" x14ac:dyDescent="0.25">
      <c r="A33" s="19">
        <v>40497</v>
      </c>
      <c r="B33" s="95" t="s">
        <v>128</v>
      </c>
      <c r="C33" s="15" t="s">
        <v>117</v>
      </c>
      <c r="D33" s="89">
        <v>6.7138000000000003E-2</v>
      </c>
      <c r="E33" s="89">
        <v>4.9423000000000002E-2</v>
      </c>
      <c r="F33" s="89">
        <v>3.8729E-2</v>
      </c>
      <c r="G33" s="11">
        <f>AVERAGE(D33:F33)</f>
        <v>5.1763333333333328E-2</v>
      </c>
      <c r="H33" s="11">
        <f>AVERAGE(D33:F33)</f>
        <v>5.1763333333333328E-2</v>
      </c>
      <c r="I33" s="11">
        <v>1.4348368908462531E-2</v>
      </c>
      <c r="J33" s="3" t="s">
        <v>21</v>
      </c>
      <c r="K33" s="81" t="s">
        <v>120</v>
      </c>
    </row>
    <row r="34" spans="1:11" x14ac:dyDescent="0.25">
      <c r="A34" s="19">
        <v>40497</v>
      </c>
      <c r="B34" s="3" t="s">
        <v>99</v>
      </c>
      <c r="C34" s="15" t="s">
        <v>117</v>
      </c>
      <c r="D34" s="90">
        <v>1.0056849999999999</v>
      </c>
      <c r="E34" s="90">
        <v>1.0530930000000001</v>
      </c>
      <c r="F34" s="90">
        <v>0.95046699999999995</v>
      </c>
      <c r="G34" s="8">
        <f>AVERAGE(D34:F34)</f>
        <v>1.0030816666666666</v>
      </c>
      <c r="H34" s="8">
        <f>AVERAGE(D34:F34)</f>
        <v>1.0030816666666666</v>
      </c>
      <c r="I34" s="11">
        <v>5.1362505559339022E-2</v>
      </c>
      <c r="J34" s="3" t="s">
        <v>21</v>
      </c>
      <c r="K34" s="81" t="s">
        <v>120</v>
      </c>
    </row>
    <row r="35" spans="1:11" x14ac:dyDescent="0.25">
      <c r="A35" s="19">
        <v>40497</v>
      </c>
      <c r="B35" s="3" t="s">
        <v>98</v>
      </c>
      <c r="C35" s="15" t="s">
        <v>117</v>
      </c>
      <c r="D35" s="89">
        <v>2.189E-3</v>
      </c>
      <c r="E35" s="89">
        <v>4.4390000000000002E-3</v>
      </c>
      <c r="F35" s="89">
        <v>4.0969999999999999E-3</v>
      </c>
      <c r="G35" s="11">
        <f>AVERAGE(D35:F35)</f>
        <v>3.5750000000000001E-3</v>
      </c>
      <c r="H35" s="11">
        <f>AVERAGE(D35:F35)</f>
        <v>3.5750000000000001E-3</v>
      </c>
      <c r="I35" s="11">
        <v>1.2124306165715217E-3</v>
      </c>
      <c r="J35" s="3" t="s">
        <v>21</v>
      </c>
      <c r="K35" s="81" t="s">
        <v>120</v>
      </c>
    </row>
    <row r="36" spans="1:11" x14ac:dyDescent="0.25">
      <c r="A36" s="19">
        <v>40497</v>
      </c>
      <c r="B36" s="3" t="s">
        <v>121</v>
      </c>
      <c r="C36" s="15" t="s">
        <v>117</v>
      </c>
      <c r="D36" s="89">
        <v>6.0489999999999997E-3</v>
      </c>
      <c r="E36" s="89">
        <v>3.3279999999999998E-3</v>
      </c>
      <c r="F36" s="89">
        <v>3.1909999999999998E-3</v>
      </c>
      <c r="G36" s="11">
        <f>AVERAGE(D36:F36)</f>
        <v>4.1893333333333331E-3</v>
      </c>
      <c r="H36" s="11">
        <f>AVERAGE(D36:F36)</f>
        <v>4.1893333333333331E-3</v>
      </c>
      <c r="I36" s="11">
        <v>1.6119746689490294E-3</v>
      </c>
      <c r="J36" s="3" t="s">
        <v>21</v>
      </c>
      <c r="K36" s="81" t="s">
        <v>120</v>
      </c>
    </row>
    <row r="37" spans="1:11" x14ac:dyDescent="0.25">
      <c r="A37" s="20"/>
      <c r="B37" s="16"/>
      <c r="C37" s="16"/>
      <c r="D37" s="21"/>
      <c r="E37" s="21"/>
      <c r="F37" s="21"/>
      <c r="G37" s="23"/>
      <c r="H37" s="25"/>
      <c r="I37" s="4"/>
      <c r="J37" s="16"/>
      <c r="K37" s="16"/>
    </row>
    <row r="39" spans="1:11" ht="22.5" customHeight="1" x14ac:dyDescent="0.25">
      <c r="A39" s="182" t="s">
        <v>533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0" spans="1:11" ht="24.75" customHeight="1" x14ac:dyDescent="0.25">
      <c r="A40" s="182" t="s">
        <v>534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</row>
    <row r="41" spans="1:11" ht="14.5" x14ac:dyDescent="0.25">
      <c r="A41" s="13" t="s">
        <v>0</v>
      </c>
    </row>
  </sheetData>
  <mergeCells count="3">
    <mergeCell ref="A1:K1"/>
    <mergeCell ref="A39:K39"/>
    <mergeCell ref="A40:K40"/>
  </mergeCells>
  <phoneticPr fontId="0" type="noConversion"/>
  <pageMargins left="0.43" right="0.32" top="0.4" bottom="0.31" header="0.22" footer="0.31"/>
  <pageSetup firstPageNumber="31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A2" sqref="A2"/>
    </sheetView>
  </sheetViews>
  <sheetFormatPr defaultRowHeight="12.5" x14ac:dyDescent="0.25"/>
  <cols>
    <col min="1" max="1" width="9" customWidth="1"/>
    <col min="2" max="2" width="4.81640625" customWidth="1"/>
    <col min="3" max="3" width="6.7265625" customWidth="1"/>
    <col min="4" max="5" width="7.7265625" customWidth="1"/>
    <col min="6" max="6" width="11.54296875" customWidth="1"/>
    <col min="7" max="7" width="9" customWidth="1"/>
    <col min="8" max="8" width="8.81640625" customWidth="1"/>
    <col min="9" max="9" width="7.7265625" customWidth="1"/>
    <col min="10" max="10" width="6" customWidth="1"/>
    <col min="11" max="11" width="9.54296875" customWidth="1"/>
    <col min="13" max="13" width="10.1796875" bestFit="1" customWidth="1"/>
    <col min="14" max="16" width="10.1796875" customWidth="1"/>
    <col min="17" max="17" width="16.453125" customWidth="1"/>
    <col min="18" max="18" width="19.7265625" customWidth="1"/>
  </cols>
  <sheetData>
    <row r="1" spans="1:17" ht="33" customHeight="1" x14ac:dyDescent="0.35">
      <c r="A1" s="179" t="s">
        <v>578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7" ht="15.5" x14ac:dyDescent="0.35">
      <c r="B2" s="2" t="s">
        <v>0</v>
      </c>
      <c r="M2" s="65"/>
      <c r="N2" s="65"/>
      <c r="O2" s="65"/>
      <c r="P2" s="65"/>
    </row>
    <row r="3" spans="1:17" x14ac:dyDescent="0.25">
      <c r="H3" s="3" t="s">
        <v>7</v>
      </c>
      <c r="Q3" s="5"/>
    </row>
    <row r="4" spans="1:17" x14ac:dyDescent="0.25">
      <c r="A4" s="3"/>
      <c r="B4" s="3"/>
      <c r="C4" s="3"/>
      <c r="D4" s="3" t="s">
        <v>131</v>
      </c>
      <c r="E4" s="3" t="s">
        <v>132</v>
      </c>
      <c r="F4" s="3" t="s">
        <v>133</v>
      </c>
      <c r="G4" s="3" t="s">
        <v>7</v>
      </c>
      <c r="H4" s="3" t="s">
        <v>97</v>
      </c>
      <c r="I4" s="3" t="s">
        <v>4</v>
      </c>
      <c r="K4" s="3" t="s">
        <v>8</v>
      </c>
    </row>
    <row r="5" spans="1:17" ht="14.5" x14ac:dyDescent="0.25">
      <c r="A5" s="3" t="s">
        <v>18</v>
      </c>
      <c r="B5" s="3" t="s">
        <v>9</v>
      </c>
      <c r="C5" s="3" t="s">
        <v>10</v>
      </c>
      <c r="D5" s="3" t="s">
        <v>12</v>
      </c>
      <c r="E5" s="3" t="s">
        <v>12</v>
      </c>
      <c r="F5" s="3" t="s">
        <v>12</v>
      </c>
      <c r="G5" s="3" t="s">
        <v>19</v>
      </c>
      <c r="H5" s="3" t="s">
        <v>6</v>
      </c>
      <c r="I5" s="3" t="s">
        <v>6</v>
      </c>
      <c r="J5" s="3" t="s">
        <v>16</v>
      </c>
      <c r="K5" s="3" t="s">
        <v>15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7" x14ac:dyDescent="0.25">
      <c r="M7" s="65"/>
      <c r="N7" s="65"/>
      <c r="O7" s="65"/>
    </row>
    <row r="8" spans="1:17" x14ac:dyDescent="0.25">
      <c r="A8" s="19">
        <v>40503</v>
      </c>
      <c r="B8" s="95" t="s">
        <v>128</v>
      </c>
      <c r="C8" s="15" t="s">
        <v>117</v>
      </c>
      <c r="D8" s="8">
        <v>0.10509499999999999</v>
      </c>
      <c r="E8" s="11">
        <v>5.4115999999999997E-2</v>
      </c>
      <c r="F8" s="11">
        <v>6.3704999999999998E-2</v>
      </c>
      <c r="G8" s="11">
        <f>AVERAGE(D8:F8)</f>
        <v>7.4305333333333334E-2</v>
      </c>
      <c r="H8" s="11">
        <f>AVERAGE(D8:F8)</f>
        <v>7.4305333333333334E-2</v>
      </c>
      <c r="I8" s="15">
        <v>2.7092248159452034E-2</v>
      </c>
      <c r="J8" s="3" t="s">
        <v>21</v>
      </c>
      <c r="K8" s="81" t="s">
        <v>120</v>
      </c>
    </row>
    <row r="9" spans="1:17" x14ac:dyDescent="0.25">
      <c r="A9" s="19">
        <v>40503</v>
      </c>
      <c r="B9" s="3" t="s">
        <v>99</v>
      </c>
      <c r="C9" s="15" t="s">
        <v>117</v>
      </c>
      <c r="D9" s="8">
        <v>0.22752900000000001</v>
      </c>
      <c r="E9" s="11">
        <v>8.2272999999999999E-2</v>
      </c>
      <c r="F9" s="8">
        <v>0.187059</v>
      </c>
      <c r="G9" s="8">
        <f>AVERAGE(D9:F9)</f>
        <v>0.16562033333333334</v>
      </c>
      <c r="H9" s="8">
        <f>AVERAGE(D9:F9)</f>
        <v>0.16562033333333334</v>
      </c>
      <c r="I9" s="15">
        <v>7.4963582527340131E-2</v>
      </c>
      <c r="J9" s="3" t="s">
        <v>21</v>
      </c>
      <c r="K9" s="81" t="s">
        <v>120</v>
      </c>
      <c r="M9" s="65"/>
      <c r="N9" s="65"/>
      <c r="O9" s="65"/>
    </row>
    <row r="10" spans="1:17" x14ac:dyDescent="0.25">
      <c r="A10" s="19">
        <v>40503</v>
      </c>
      <c r="B10" s="3" t="s">
        <v>98</v>
      </c>
      <c r="C10" s="15" t="s">
        <v>117</v>
      </c>
      <c r="D10" s="11">
        <v>4.6010000000000001E-3</v>
      </c>
      <c r="E10" s="11">
        <v>4.3319999999999999E-3</v>
      </c>
      <c r="F10" s="11">
        <v>9.4959999999999992E-3</v>
      </c>
      <c r="G10" s="11">
        <f>AVERAGE(D10:F10)</f>
        <v>6.143E-3</v>
      </c>
      <c r="H10" s="11">
        <f>AVERAGE(D10:F10)</f>
        <v>6.143E-3</v>
      </c>
      <c r="I10" s="15">
        <v>2.9068964549842473E-3</v>
      </c>
      <c r="J10" s="3" t="s">
        <v>21</v>
      </c>
      <c r="K10" s="81" t="s">
        <v>120</v>
      </c>
      <c r="M10" s="65"/>
      <c r="N10" s="65"/>
      <c r="O10" s="65"/>
      <c r="P10" s="65"/>
    </row>
    <row r="11" spans="1:17" x14ac:dyDescent="0.25">
      <c r="A11" s="19">
        <v>40503</v>
      </c>
      <c r="B11" s="3" t="s">
        <v>121</v>
      </c>
      <c r="C11" s="15" t="s">
        <v>117</v>
      </c>
      <c r="D11" s="11">
        <v>2.3189999999999999E-3</v>
      </c>
      <c r="E11" s="11">
        <v>-1.892E-3</v>
      </c>
      <c r="F11" s="11">
        <v>-1.2509999999999999E-3</v>
      </c>
      <c r="G11" s="11">
        <f>AVERAGE(D11:F11)</f>
        <v>-2.7466666666666671E-4</v>
      </c>
      <c r="H11" s="11">
        <f>AVERAGE(D11:F11)</f>
        <v>-2.7466666666666671E-4</v>
      </c>
      <c r="I11" s="15">
        <v>2.2689315400278901E-3</v>
      </c>
      <c r="J11" s="3" t="s">
        <v>21</v>
      </c>
      <c r="K11" s="81" t="s">
        <v>120</v>
      </c>
      <c r="M11" s="65"/>
      <c r="N11" s="65"/>
      <c r="O11" s="65"/>
      <c r="Q11" s="5"/>
    </row>
    <row r="12" spans="1:17" x14ac:dyDescent="0.25">
      <c r="A12" s="19"/>
      <c r="B12" s="3"/>
      <c r="C12" s="15"/>
      <c r="D12" s="11"/>
      <c r="E12" s="11"/>
      <c r="F12" s="11"/>
      <c r="G12" s="11" t="s">
        <v>0</v>
      </c>
      <c r="H12" s="11" t="s">
        <v>0</v>
      </c>
      <c r="I12" s="15"/>
      <c r="J12" s="3"/>
      <c r="K12" s="81"/>
      <c r="M12" s="65"/>
      <c r="N12" s="65"/>
      <c r="O12" s="65"/>
      <c r="P12" s="65"/>
    </row>
    <row r="13" spans="1:17" x14ac:dyDescent="0.25">
      <c r="A13" s="82">
        <v>40513</v>
      </c>
      <c r="B13" s="95" t="s">
        <v>128</v>
      </c>
      <c r="C13" s="15" t="s">
        <v>117</v>
      </c>
      <c r="D13" s="8">
        <v>0.107719</v>
      </c>
      <c r="E13" s="89">
        <v>7.3336999999999999E-2</v>
      </c>
      <c r="F13" s="89">
        <v>4.8786999999999997E-2</v>
      </c>
      <c r="G13" s="11">
        <f>AVERAGE(D13:F13)</f>
        <v>7.6614333333333326E-2</v>
      </c>
      <c r="H13" s="11">
        <f>AVERAGE(D13:F13)</f>
        <v>7.6614333333333326E-2</v>
      </c>
      <c r="I13" s="15">
        <v>2.9602378980976052E-2</v>
      </c>
      <c r="J13" s="3" t="s">
        <v>21</v>
      </c>
      <c r="K13" s="81" t="s">
        <v>120</v>
      </c>
      <c r="M13" s="65"/>
      <c r="N13" s="65"/>
      <c r="O13" s="65"/>
      <c r="P13" s="65"/>
    </row>
    <row r="14" spans="1:17" x14ac:dyDescent="0.25">
      <c r="A14" s="82">
        <v>40513</v>
      </c>
      <c r="B14" s="3" t="s">
        <v>99</v>
      </c>
      <c r="C14" s="15" t="s">
        <v>117</v>
      </c>
      <c r="D14" s="90">
        <v>0.39852500000000002</v>
      </c>
      <c r="E14" s="90">
        <v>0.42751099999999997</v>
      </c>
      <c r="F14" s="90">
        <v>0.34099499999999999</v>
      </c>
      <c r="G14" s="8">
        <f>AVERAGE(D14:F14)</f>
        <v>0.38901033333333329</v>
      </c>
      <c r="H14" s="8">
        <f>AVERAGE(D14:F14)</f>
        <v>0.38901033333333329</v>
      </c>
      <c r="I14" s="15">
        <v>4.4035794818912212E-2</v>
      </c>
      <c r="J14" s="3" t="s">
        <v>21</v>
      </c>
      <c r="K14" s="81" t="s">
        <v>120</v>
      </c>
      <c r="M14" s="65"/>
      <c r="N14" s="65"/>
      <c r="O14" s="65"/>
      <c r="P14" s="65"/>
    </row>
    <row r="15" spans="1:17" x14ac:dyDescent="0.25">
      <c r="A15" s="82">
        <v>40513</v>
      </c>
      <c r="B15" s="3" t="s">
        <v>98</v>
      </c>
      <c r="C15" s="15" t="s">
        <v>117</v>
      </c>
      <c r="D15" s="89">
        <v>1.0722000000000001E-2</v>
      </c>
      <c r="E15" s="89">
        <v>4.3319999999999999E-3</v>
      </c>
      <c r="F15" s="89">
        <v>4.6880000000000003E-3</v>
      </c>
      <c r="G15" s="11">
        <f>AVERAGE(D15:F15)</f>
        <v>6.5806666666666678E-3</v>
      </c>
      <c r="H15" s="11">
        <f>AVERAGE(D15:F15)</f>
        <v>6.5806666666666678E-3</v>
      </c>
      <c r="I15" s="15">
        <v>3.5909142754086075E-3</v>
      </c>
      <c r="J15" s="3" t="s">
        <v>21</v>
      </c>
      <c r="K15" s="81" t="s">
        <v>120</v>
      </c>
      <c r="P15" s="65"/>
    </row>
    <row r="16" spans="1:17" x14ac:dyDescent="0.25">
      <c r="A16" s="82">
        <v>40513</v>
      </c>
      <c r="B16" s="3" t="s">
        <v>121</v>
      </c>
      <c r="C16" s="15" t="s">
        <v>117</v>
      </c>
      <c r="D16" s="89">
        <v>-2.1589999999999999E-3</v>
      </c>
      <c r="E16" s="89">
        <v>-4.9379999999999997E-3</v>
      </c>
      <c r="F16" s="89">
        <v>-7.2230000000000003E-3</v>
      </c>
      <c r="G16" s="11">
        <f>AVERAGE(D16:F16)</f>
        <v>-4.7733333333333334E-3</v>
      </c>
      <c r="H16" s="11">
        <f>AVERAGE(D16:F16)</f>
        <v>-4.7733333333333334E-3</v>
      </c>
      <c r="I16" s="15">
        <v>2.5360126839851062E-3</v>
      </c>
      <c r="J16" s="3" t="s">
        <v>21</v>
      </c>
      <c r="K16" s="81" t="s">
        <v>120</v>
      </c>
      <c r="P16" s="65"/>
    </row>
    <row r="17" spans="1:11" x14ac:dyDescent="0.25">
      <c r="A17" s="19"/>
      <c r="B17" s="3"/>
      <c r="C17" s="15"/>
      <c r="D17" s="89"/>
      <c r="E17" s="89"/>
      <c r="F17" s="89"/>
      <c r="G17" s="112"/>
      <c r="H17" s="112"/>
      <c r="I17" s="15"/>
      <c r="J17" s="3"/>
      <c r="K17" s="81"/>
    </row>
    <row r="18" spans="1:11" x14ac:dyDescent="0.25">
      <c r="A18" s="19">
        <v>40523</v>
      </c>
      <c r="B18" s="95" t="s">
        <v>128</v>
      </c>
      <c r="C18" s="15" t="s">
        <v>117</v>
      </c>
      <c r="D18" s="89">
        <v>-2.366E-3</v>
      </c>
      <c r="E18" s="89">
        <v>5.1200000000000004E-3</v>
      </c>
      <c r="F18" s="89">
        <v>1.4068000000000001E-2</v>
      </c>
      <c r="G18" s="114">
        <f>AVERAGE(D18:F18)</f>
        <v>5.6073333333333331E-3</v>
      </c>
      <c r="H18" s="11">
        <f>AVERAGE(D18:F18)</f>
        <v>5.6073333333333331E-3</v>
      </c>
      <c r="I18" s="15">
        <v>8.227831387026192E-3</v>
      </c>
      <c r="J18" s="3" t="s">
        <v>21</v>
      </c>
      <c r="K18" s="81" t="s">
        <v>120</v>
      </c>
    </row>
    <row r="19" spans="1:11" x14ac:dyDescent="0.25">
      <c r="A19" s="19">
        <v>40523</v>
      </c>
      <c r="B19" s="3" t="s">
        <v>99</v>
      </c>
      <c r="C19" s="15" t="s">
        <v>117</v>
      </c>
      <c r="D19" s="90">
        <v>-0.120882</v>
      </c>
      <c r="E19" s="89">
        <v>5.8791000000000003E-2</v>
      </c>
      <c r="F19" s="89">
        <v>1.8827E-2</v>
      </c>
      <c r="G19" s="11">
        <f>AVERAGE(D19:F19)</f>
        <v>-1.4421333333333333E-2</v>
      </c>
      <c r="H19" s="11">
        <f>AVERAGE(D19:F19)</f>
        <v>-1.4421333333333333E-2</v>
      </c>
      <c r="I19" s="15">
        <v>9.4338144376139466E-2</v>
      </c>
      <c r="J19" s="3" t="s">
        <v>21</v>
      </c>
      <c r="K19" s="81" t="s">
        <v>120</v>
      </c>
    </row>
    <row r="20" spans="1:11" x14ac:dyDescent="0.25">
      <c r="A20" s="19">
        <v>40523</v>
      </c>
      <c r="B20" s="3" t="s">
        <v>98</v>
      </c>
      <c r="C20" s="15" t="s">
        <v>117</v>
      </c>
      <c r="D20" s="89">
        <v>-1.4350000000000001E-3</v>
      </c>
      <c r="E20" s="89">
        <v>2.9759999999999999E-3</v>
      </c>
      <c r="F20" s="89">
        <v>2.0140000000000002E-3</v>
      </c>
      <c r="G20" s="11">
        <f>AVERAGE(D20:F20)</f>
        <v>1.1850000000000001E-3</v>
      </c>
      <c r="H20" s="11">
        <f>AVERAGE(D20:F20)</f>
        <v>1.1850000000000001E-3</v>
      </c>
      <c r="I20" s="15">
        <v>2.3194096231584451E-3</v>
      </c>
      <c r="J20" s="3" t="s">
        <v>21</v>
      </c>
      <c r="K20" s="81" t="s">
        <v>120</v>
      </c>
    </row>
    <row r="21" spans="1:11" x14ac:dyDescent="0.25">
      <c r="A21" s="19">
        <v>40523</v>
      </c>
      <c r="B21" s="3" t="s">
        <v>121</v>
      </c>
      <c r="C21" s="15" t="s">
        <v>117</v>
      </c>
      <c r="D21" s="89">
        <v>-9.5739999999999992E-3</v>
      </c>
      <c r="E21" s="89">
        <v>-4.5100000000000001E-4</v>
      </c>
      <c r="F21" s="89">
        <v>-5.2789999999999998E-3</v>
      </c>
      <c r="G21" s="11">
        <f>AVERAGE(D21:F21)</f>
        <v>-5.1013333333333327E-3</v>
      </c>
      <c r="H21" s="11">
        <f>AVERAGE(D21:F21)</f>
        <v>-5.1013333333333327E-3</v>
      </c>
      <c r="I21" s="15">
        <v>4.5640942511448353E-3</v>
      </c>
      <c r="J21" s="3" t="s">
        <v>21</v>
      </c>
      <c r="K21" s="81" t="s">
        <v>120</v>
      </c>
    </row>
    <row r="22" spans="1:11" x14ac:dyDescent="0.25">
      <c r="A22" s="19"/>
      <c r="B22" s="3"/>
      <c r="C22" s="15"/>
      <c r="D22" s="89"/>
      <c r="E22" s="89"/>
      <c r="F22" s="89"/>
      <c r="G22" s="11"/>
      <c r="H22" s="11"/>
      <c r="I22" s="11"/>
      <c r="J22" s="3"/>
      <c r="K22" s="81"/>
    </row>
    <row r="23" spans="1:11" x14ac:dyDescent="0.25">
      <c r="A23" s="19">
        <v>40526</v>
      </c>
      <c r="B23" s="95" t="s">
        <v>128</v>
      </c>
      <c r="C23" s="15" t="s">
        <v>117</v>
      </c>
      <c r="D23" s="89">
        <v>6.1920999999999997E-2</v>
      </c>
      <c r="E23" s="89">
        <v>5.2892000000000002E-2</v>
      </c>
      <c r="F23" s="90">
        <v>0.22433</v>
      </c>
      <c r="G23" s="114">
        <f>AVERAGE(D23:F23)</f>
        <v>0.11304766666666666</v>
      </c>
      <c r="H23" s="11">
        <f>AVERAGE(D23:F23)</f>
        <v>0.11304766666666666</v>
      </c>
      <c r="I23" s="11">
        <v>9.6479008050110754E-2</v>
      </c>
      <c r="J23" s="3" t="s">
        <v>21</v>
      </c>
      <c r="K23" s="81" t="s">
        <v>120</v>
      </c>
    </row>
    <row r="24" spans="1:11" x14ac:dyDescent="0.25">
      <c r="A24" s="19">
        <v>40526</v>
      </c>
      <c r="B24" s="3" t="s">
        <v>99</v>
      </c>
      <c r="C24" s="15" t="s">
        <v>117</v>
      </c>
      <c r="D24" s="90">
        <v>0.37273499999999998</v>
      </c>
      <c r="E24" s="90">
        <v>0.12894900000000001</v>
      </c>
      <c r="F24" s="90">
        <v>0.136962</v>
      </c>
      <c r="G24" s="8">
        <f>AVERAGE(D24:F24)</f>
        <v>0.21288200000000002</v>
      </c>
      <c r="H24" s="8">
        <f>AVERAGE(D24:F24)</f>
        <v>0.21288200000000002</v>
      </c>
      <c r="I24" s="8">
        <v>0.13849472282004097</v>
      </c>
      <c r="J24" s="3" t="s">
        <v>21</v>
      </c>
      <c r="K24" s="81" t="s">
        <v>120</v>
      </c>
    </row>
    <row r="25" spans="1:11" x14ac:dyDescent="0.25">
      <c r="A25" s="19">
        <v>40526</v>
      </c>
      <c r="B25" s="3" t="s">
        <v>98</v>
      </c>
      <c r="C25" s="15" t="s">
        <v>117</v>
      </c>
      <c r="D25" s="89">
        <v>-1.01E-3</v>
      </c>
      <c r="E25" s="89">
        <v>-5.8570000000000002E-3</v>
      </c>
      <c r="F25" s="144">
        <v>4.0000000000000003E-5</v>
      </c>
      <c r="G25" s="11">
        <f>AVERAGE(D25:F25)</f>
        <v>-2.2756666666666667E-3</v>
      </c>
      <c r="H25" s="11">
        <f>AVERAGE(D25:F25)</f>
        <v>-2.2756666666666667E-3</v>
      </c>
      <c r="I25" s="11">
        <v>3.1456456147082642E-3</v>
      </c>
      <c r="J25" s="3" t="s">
        <v>21</v>
      </c>
      <c r="K25" s="81" t="s">
        <v>120</v>
      </c>
    </row>
    <row r="26" spans="1:11" x14ac:dyDescent="0.25">
      <c r="A26" s="19">
        <v>40526</v>
      </c>
      <c r="B26" s="3" t="s">
        <v>121</v>
      </c>
      <c r="C26" s="15" t="s">
        <v>117</v>
      </c>
      <c r="D26" s="89">
        <v>6.9540000000000001E-3</v>
      </c>
      <c r="E26" s="89">
        <v>2.415E-3</v>
      </c>
      <c r="F26" s="117">
        <v>1.2999999999999999E-4</v>
      </c>
      <c r="G26" s="11">
        <f>AVERAGE(D26:F26)</f>
        <v>3.1663333333333335E-3</v>
      </c>
      <c r="H26" s="11">
        <f>AVERAGE(D26:F26)</f>
        <v>3.1663333333333335E-3</v>
      </c>
      <c r="I26" s="11">
        <v>3.4734882083193161E-3</v>
      </c>
      <c r="J26" s="3" t="s">
        <v>21</v>
      </c>
      <c r="K26" s="81" t="s">
        <v>120</v>
      </c>
    </row>
    <row r="27" spans="1:11" x14ac:dyDescent="0.25">
      <c r="A27" s="19"/>
      <c r="B27" s="3"/>
      <c r="C27" s="15"/>
      <c r="D27" s="89"/>
      <c r="E27" s="89"/>
      <c r="F27" s="89"/>
      <c r="G27" s="11"/>
      <c r="H27" s="11"/>
      <c r="I27" s="11"/>
      <c r="J27" s="3"/>
      <c r="K27" s="81"/>
    </row>
    <row r="28" spans="1:11" x14ac:dyDescent="0.25">
      <c r="A28" s="82">
        <v>40539</v>
      </c>
      <c r="B28" s="95" t="s">
        <v>128</v>
      </c>
      <c r="C28" s="15" t="s">
        <v>117</v>
      </c>
      <c r="D28" s="89">
        <v>0.14749899999999999</v>
      </c>
      <c r="E28" s="89">
        <v>7.8699000000000005E-2</v>
      </c>
      <c r="F28" s="89">
        <v>6.1857000000000002E-2</v>
      </c>
      <c r="G28" s="11">
        <f>AVERAGE(D28:F28)</f>
        <v>9.6018333333333331E-2</v>
      </c>
      <c r="H28" s="11">
        <f>AVERAGE(D28:F28)</f>
        <v>9.6018333333333331E-2</v>
      </c>
      <c r="I28" s="11">
        <v>4.5371880293121364E-2</v>
      </c>
      <c r="J28" s="3" t="s">
        <v>21</v>
      </c>
      <c r="K28" s="81" t="s">
        <v>120</v>
      </c>
    </row>
    <row r="29" spans="1:11" x14ac:dyDescent="0.25">
      <c r="A29" s="82">
        <v>40539</v>
      </c>
      <c r="B29" s="3" t="s">
        <v>99</v>
      </c>
      <c r="C29" s="15" t="s">
        <v>117</v>
      </c>
      <c r="D29" s="89">
        <v>-0.27923999999999999</v>
      </c>
      <c r="E29" s="89">
        <v>-0.41512199999999999</v>
      </c>
      <c r="F29" s="89">
        <v>-0.45562999999999998</v>
      </c>
      <c r="G29" s="8">
        <f>AVERAGE(D29:F29)</f>
        <v>-0.38333066666666665</v>
      </c>
      <c r="H29" s="8">
        <f>AVERAGE(D29:F29)</f>
        <v>-0.38333066666666665</v>
      </c>
      <c r="I29" s="11">
        <v>9.2392503382760102E-2</v>
      </c>
      <c r="J29" s="3" t="s">
        <v>21</v>
      </c>
      <c r="K29" s="81" t="s">
        <v>120</v>
      </c>
    </row>
    <row r="30" spans="1:11" x14ac:dyDescent="0.25">
      <c r="A30" s="82">
        <v>40539</v>
      </c>
      <c r="B30" s="3" t="s">
        <v>98</v>
      </c>
      <c r="C30" s="15" t="s">
        <v>117</v>
      </c>
      <c r="D30" s="89">
        <v>-6.3959999999999998E-3</v>
      </c>
      <c r="E30" s="89">
        <v>-9.2650000000000007E-3</v>
      </c>
      <c r="F30" s="89">
        <v>3.1150000000000001E-3</v>
      </c>
      <c r="G30" s="11">
        <f>AVERAGE(D30:F30)</f>
        <v>-4.1820000000000008E-3</v>
      </c>
      <c r="H30" s="11">
        <f>AVERAGE(D30:F30)</f>
        <v>-4.1820000000000008E-3</v>
      </c>
      <c r="I30" s="11">
        <v>6.4801579456059558E-3</v>
      </c>
      <c r="J30" s="3" t="s">
        <v>21</v>
      </c>
      <c r="K30" s="81" t="s">
        <v>120</v>
      </c>
    </row>
    <row r="31" spans="1:11" x14ac:dyDescent="0.25">
      <c r="A31" s="82">
        <v>40539</v>
      </c>
      <c r="B31" s="3" t="s">
        <v>121</v>
      </c>
      <c r="C31" s="15" t="s">
        <v>117</v>
      </c>
      <c r="D31" s="89">
        <v>-3.673E-3</v>
      </c>
      <c r="E31" s="89">
        <v>-6.0260000000000001E-3</v>
      </c>
      <c r="F31" s="89">
        <v>-6.4479999999999997E-3</v>
      </c>
      <c r="G31" s="11">
        <f>AVERAGE(D31:F31)</f>
        <v>-5.3823333333333327E-3</v>
      </c>
      <c r="H31" s="11">
        <f>AVERAGE(D31:F31)</f>
        <v>-5.3823333333333327E-3</v>
      </c>
      <c r="I31" s="11">
        <v>1.4952880436000728E-3</v>
      </c>
      <c r="J31" s="3" t="s">
        <v>21</v>
      </c>
      <c r="K31" s="81" t="s">
        <v>120</v>
      </c>
    </row>
    <row r="32" spans="1:11" x14ac:dyDescent="0.25">
      <c r="A32" s="19"/>
      <c r="B32" s="3"/>
      <c r="C32" s="15"/>
      <c r="D32" s="89"/>
      <c r="E32" s="89"/>
      <c r="F32" s="89"/>
      <c r="G32" s="11"/>
      <c r="H32" s="11"/>
      <c r="I32" s="11"/>
      <c r="J32" s="3"/>
      <c r="K32" s="81"/>
    </row>
    <row r="33" spans="1:11" x14ac:dyDescent="0.25">
      <c r="A33" s="82">
        <v>40545</v>
      </c>
      <c r="B33" s="95" t="s">
        <v>128</v>
      </c>
      <c r="C33" s="15" t="s">
        <v>117</v>
      </c>
      <c r="D33" s="89">
        <v>0.10713300000000001</v>
      </c>
      <c r="E33" s="89">
        <v>8.4658999999999998E-2</v>
      </c>
      <c r="F33" s="89">
        <v>8.6858000000000005E-2</v>
      </c>
      <c r="G33" s="114">
        <f>AVERAGE(D33:F33)</f>
        <v>9.2883333333333332E-2</v>
      </c>
      <c r="H33" s="11">
        <f>AVERAGE(D33:F33)</f>
        <v>9.2883333333333332E-2</v>
      </c>
      <c r="I33" s="11">
        <v>1.2389457225130334E-2</v>
      </c>
      <c r="J33" s="3" t="s">
        <v>21</v>
      </c>
      <c r="K33" s="81" t="s">
        <v>120</v>
      </c>
    </row>
    <row r="34" spans="1:11" x14ac:dyDescent="0.25">
      <c r="A34" s="82">
        <v>40545</v>
      </c>
      <c r="B34" s="3" t="s">
        <v>99</v>
      </c>
      <c r="C34" s="15" t="s">
        <v>117</v>
      </c>
      <c r="D34" s="90">
        <v>-0.997973</v>
      </c>
      <c r="E34" s="90">
        <v>-1.1950719999999999</v>
      </c>
      <c r="F34" s="90">
        <v>-1.0919970000000001</v>
      </c>
      <c r="G34" s="8">
        <f>AVERAGE(D34:F34)</f>
        <v>-1.0950139999999999</v>
      </c>
      <c r="H34" s="8">
        <f>AVERAGE(D34:F34)</f>
        <v>-1.0950139999999999</v>
      </c>
      <c r="I34" s="11">
        <v>9.8584129894218719E-2</v>
      </c>
      <c r="J34" s="3" t="s">
        <v>21</v>
      </c>
      <c r="K34" s="81" t="s">
        <v>120</v>
      </c>
    </row>
    <row r="35" spans="1:11" x14ac:dyDescent="0.25">
      <c r="A35" s="82">
        <v>40545</v>
      </c>
      <c r="B35" s="3" t="s">
        <v>98</v>
      </c>
      <c r="C35" s="15" t="s">
        <v>117</v>
      </c>
      <c r="D35" s="89">
        <v>-4.0720000000000001E-3</v>
      </c>
      <c r="E35" s="89">
        <v>1.6699999999999999E-4</v>
      </c>
      <c r="F35" s="89">
        <v>-3.4000000000000002E-4</v>
      </c>
      <c r="G35" s="11">
        <f>AVERAGE(D35:F35)</f>
        <v>-1.4150000000000002E-3</v>
      </c>
      <c r="H35" s="11">
        <f>AVERAGE(D35:F35)</f>
        <v>-1.4150000000000002E-3</v>
      </c>
      <c r="I35" s="11">
        <v>2.3149511873903515E-3</v>
      </c>
      <c r="J35" s="3" t="s">
        <v>21</v>
      </c>
      <c r="K35" s="81" t="s">
        <v>120</v>
      </c>
    </row>
    <row r="36" spans="1:11" x14ac:dyDescent="0.25">
      <c r="A36" s="82">
        <v>40545</v>
      </c>
      <c r="B36" s="3" t="s">
        <v>121</v>
      </c>
      <c r="C36" s="15" t="s">
        <v>117</v>
      </c>
      <c r="D36" s="89">
        <v>9.3620000000000005E-3</v>
      </c>
      <c r="E36" s="89">
        <v>5.1659999999999996E-3</v>
      </c>
      <c r="F36" s="89">
        <v>6.986E-3</v>
      </c>
      <c r="G36" s="11">
        <f>AVERAGE(D36:F36)</f>
        <v>7.1713333333333325E-3</v>
      </c>
      <c r="H36" s="11">
        <f>AVERAGE(D36:F36)</f>
        <v>7.1713333333333325E-3</v>
      </c>
      <c r="I36" s="11">
        <v>2.1041305409440106E-3</v>
      </c>
      <c r="J36" s="3" t="s">
        <v>21</v>
      </c>
      <c r="K36" s="81" t="s">
        <v>120</v>
      </c>
    </row>
    <row r="37" spans="1:11" x14ac:dyDescent="0.25">
      <c r="A37" s="20"/>
      <c r="B37" s="16"/>
      <c r="C37" s="16"/>
      <c r="D37" s="21"/>
      <c r="E37" s="21"/>
      <c r="F37" s="21"/>
      <c r="G37" s="23"/>
      <c r="H37" s="25"/>
      <c r="I37" s="4"/>
      <c r="J37" s="16"/>
      <c r="K37" s="16"/>
    </row>
    <row r="39" spans="1:11" ht="24.75" customHeight="1" x14ac:dyDescent="0.25">
      <c r="A39" s="182" t="s">
        <v>533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0" spans="1:11" ht="24.75" customHeight="1" x14ac:dyDescent="0.25">
      <c r="A40" s="182" t="s">
        <v>534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</row>
    <row r="41" spans="1:11" ht="14.5" x14ac:dyDescent="0.25">
      <c r="A41" s="13" t="s">
        <v>0</v>
      </c>
    </row>
  </sheetData>
  <mergeCells count="3">
    <mergeCell ref="A1:K1"/>
    <mergeCell ref="A39:K39"/>
    <mergeCell ref="A40:K40"/>
  </mergeCells>
  <phoneticPr fontId="35" type="noConversion"/>
  <pageMargins left="0.43" right="0.32" top="0.4" bottom="0.31" header="0.22" footer="0.31"/>
  <pageSetup firstPageNumber="31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A2" sqref="A2"/>
    </sheetView>
  </sheetViews>
  <sheetFormatPr defaultRowHeight="12.5" x14ac:dyDescent="0.25"/>
  <cols>
    <col min="1" max="1" width="9" customWidth="1"/>
    <col min="2" max="2" width="4.81640625" customWidth="1"/>
    <col min="3" max="3" width="6.7265625" customWidth="1"/>
    <col min="4" max="5" width="7.7265625" customWidth="1"/>
    <col min="6" max="6" width="9.81640625" customWidth="1"/>
    <col min="7" max="7" width="9" customWidth="1"/>
    <col min="8" max="8" width="8.81640625" customWidth="1"/>
    <col min="9" max="9" width="7.7265625" customWidth="1"/>
    <col min="10" max="10" width="6" customWidth="1"/>
    <col min="11" max="11" width="9.54296875" customWidth="1"/>
    <col min="13" max="13" width="10.1796875" bestFit="1" customWidth="1"/>
    <col min="14" max="16" width="10.1796875" customWidth="1"/>
    <col min="17" max="17" width="16.453125" customWidth="1"/>
    <col min="18" max="18" width="19.7265625" customWidth="1"/>
  </cols>
  <sheetData>
    <row r="1" spans="1:17" ht="39" customHeight="1" x14ac:dyDescent="0.35">
      <c r="A1" s="179" t="s">
        <v>578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7" ht="15.5" x14ac:dyDescent="0.35">
      <c r="B2" s="2" t="s">
        <v>0</v>
      </c>
      <c r="C2" s="2"/>
      <c r="M2" s="65"/>
      <c r="N2" s="65"/>
      <c r="O2" s="65"/>
      <c r="P2" s="65"/>
    </row>
    <row r="3" spans="1:17" x14ac:dyDescent="0.25">
      <c r="H3" s="3" t="s">
        <v>7</v>
      </c>
      <c r="Q3" s="5"/>
    </row>
    <row r="4" spans="1:17" x14ac:dyDescent="0.25">
      <c r="A4" s="3"/>
      <c r="B4" s="3"/>
      <c r="C4" s="3"/>
      <c r="D4" s="3" t="s">
        <v>131</v>
      </c>
      <c r="E4" s="3" t="s">
        <v>132</v>
      </c>
      <c r="F4" s="3" t="s">
        <v>133</v>
      </c>
      <c r="G4" s="3" t="s">
        <v>7</v>
      </c>
      <c r="H4" s="3" t="s">
        <v>97</v>
      </c>
      <c r="I4" s="3" t="s">
        <v>4</v>
      </c>
      <c r="K4" s="3" t="s">
        <v>8</v>
      </c>
    </row>
    <row r="5" spans="1:17" ht="14.5" x14ac:dyDescent="0.25">
      <c r="A5" s="3" t="s">
        <v>18</v>
      </c>
      <c r="B5" s="3" t="s">
        <v>9</v>
      </c>
      <c r="C5" s="3" t="s">
        <v>10</v>
      </c>
      <c r="D5" s="3" t="s">
        <v>12</v>
      </c>
      <c r="E5" s="3" t="s">
        <v>12</v>
      </c>
      <c r="F5" s="3" t="s">
        <v>12</v>
      </c>
      <c r="G5" s="3" t="s">
        <v>19</v>
      </c>
      <c r="H5" s="3" t="s">
        <v>6</v>
      </c>
      <c r="I5" s="3" t="s">
        <v>6</v>
      </c>
      <c r="J5" s="3" t="s">
        <v>16</v>
      </c>
      <c r="K5" s="3" t="s">
        <v>15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7" x14ac:dyDescent="0.25">
      <c r="M7" s="65"/>
      <c r="N7" s="65"/>
      <c r="O7" s="65"/>
    </row>
    <row r="8" spans="1:17" x14ac:dyDescent="0.25">
      <c r="A8" s="19">
        <v>40573</v>
      </c>
      <c r="B8" s="95" t="s">
        <v>128</v>
      </c>
      <c r="C8" s="15" t="s">
        <v>117</v>
      </c>
      <c r="D8" s="11">
        <v>-4.4241999999999997E-2</v>
      </c>
      <c r="E8" s="11">
        <v>-2.7602999999999999E-2</v>
      </c>
      <c r="F8" s="11">
        <v>-2.3536999999999999E-2</v>
      </c>
      <c r="G8" s="11">
        <f>AVERAGE(D8:F8)</f>
        <v>-3.1793999999999996E-2</v>
      </c>
      <c r="H8" s="11">
        <f>AVERAGE(D8:F8)</f>
        <v>-3.1793999999999996E-2</v>
      </c>
      <c r="I8" s="11">
        <v>1.0970306148872963E-2</v>
      </c>
      <c r="J8" s="3" t="s">
        <v>21</v>
      </c>
      <c r="K8" s="81" t="s">
        <v>120</v>
      </c>
    </row>
    <row r="9" spans="1:17" x14ac:dyDescent="0.25">
      <c r="A9" s="19">
        <v>40573</v>
      </c>
      <c r="B9" s="3" t="s">
        <v>99</v>
      </c>
      <c r="C9" s="15" t="s">
        <v>117</v>
      </c>
      <c r="D9" s="11">
        <v>-0.24099200000000001</v>
      </c>
      <c r="E9" s="11">
        <v>3.6840999999999999E-2</v>
      </c>
      <c r="F9" s="11">
        <v>-4.7855000000000002E-2</v>
      </c>
      <c r="G9" s="11">
        <f>AVERAGE(D9:F9)</f>
        <v>-8.4002000000000007E-2</v>
      </c>
      <c r="H9" s="11">
        <f>AVERAGE(D9:F9)</f>
        <v>-8.4002000000000007E-2</v>
      </c>
      <c r="I9" s="8">
        <v>0.14239995849367373</v>
      </c>
      <c r="J9" s="3" t="s">
        <v>21</v>
      </c>
      <c r="K9" s="81" t="s">
        <v>120</v>
      </c>
      <c r="M9" s="65"/>
      <c r="N9" s="65"/>
      <c r="O9" s="65"/>
    </row>
    <row r="10" spans="1:17" x14ac:dyDescent="0.25">
      <c r="A10" s="19">
        <v>40573</v>
      </c>
      <c r="B10" s="3" t="s">
        <v>98</v>
      </c>
      <c r="C10" s="15" t="s">
        <v>117</v>
      </c>
      <c r="D10" s="11">
        <v>8.3920000000000002E-3</v>
      </c>
      <c r="E10" s="11">
        <v>4.0639999999999999E-3</v>
      </c>
      <c r="F10" s="11">
        <v>5.764E-3</v>
      </c>
      <c r="G10" s="11">
        <f>AVERAGE(D10:F10)</f>
        <v>6.0733333333333334E-3</v>
      </c>
      <c r="H10" s="11">
        <f>AVERAGE(D10:F10)</f>
        <v>6.0733333333333334E-3</v>
      </c>
      <c r="I10" s="11">
        <v>2.1805185927511223E-3</v>
      </c>
      <c r="J10" s="3" t="s">
        <v>21</v>
      </c>
      <c r="K10" s="81" t="s">
        <v>120</v>
      </c>
      <c r="M10" s="65"/>
      <c r="N10" s="65"/>
      <c r="O10" s="65"/>
    </row>
    <row r="11" spans="1:17" x14ac:dyDescent="0.25">
      <c r="A11" s="19">
        <v>40573</v>
      </c>
      <c r="B11" s="3" t="s">
        <v>121</v>
      </c>
      <c r="C11" s="15" t="s">
        <v>117</v>
      </c>
      <c r="D11" s="11">
        <v>1.7642999999999999E-2</v>
      </c>
      <c r="E11" s="11">
        <v>1.1802999999999999E-2</v>
      </c>
      <c r="F11" s="11">
        <v>5.0559999999999997E-3</v>
      </c>
      <c r="G11" s="11">
        <f>AVERAGE(D11:F11)</f>
        <v>1.1500666666666666E-2</v>
      </c>
      <c r="H11" s="11">
        <f>AVERAGE(D11:F11)</f>
        <v>1.1500666666666666E-2</v>
      </c>
      <c r="I11" s="11">
        <v>6.2989440649471821E-3</v>
      </c>
      <c r="J11" s="3" t="s">
        <v>21</v>
      </c>
      <c r="K11" s="81" t="s">
        <v>120</v>
      </c>
      <c r="M11" s="65"/>
      <c r="N11" s="65"/>
      <c r="O11" s="65"/>
    </row>
    <row r="12" spans="1:17" x14ac:dyDescent="0.25">
      <c r="A12" s="20"/>
      <c r="B12" s="16"/>
      <c r="C12" s="16"/>
      <c r="D12" s="21"/>
      <c r="E12" s="21"/>
      <c r="F12" s="21"/>
      <c r="G12" s="23"/>
      <c r="H12" s="25"/>
      <c r="I12" s="4"/>
      <c r="J12" s="16"/>
      <c r="K12" s="16"/>
    </row>
    <row r="14" spans="1:17" ht="24.75" customHeight="1" x14ac:dyDescent="0.25">
      <c r="A14" s="182" t="s">
        <v>533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78"/>
      <c r="M14" s="178"/>
      <c r="N14" s="178"/>
    </row>
    <row r="15" spans="1:17" ht="26.25" customHeight="1" x14ac:dyDescent="0.25">
      <c r="A15" s="182" t="s">
        <v>534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78"/>
      <c r="M15" s="178"/>
      <c r="N15" s="178"/>
    </row>
    <row r="16" spans="1:17" ht="14.5" x14ac:dyDescent="0.25">
      <c r="A16" s="13" t="s">
        <v>0</v>
      </c>
    </row>
  </sheetData>
  <mergeCells count="3">
    <mergeCell ref="A1:K1"/>
    <mergeCell ref="A14:K14"/>
    <mergeCell ref="A15:K15"/>
  </mergeCells>
  <phoneticPr fontId="35" type="noConversion"/>
  <pageMargins left="0.43" right="0.32" top="0.4" bottom="0.31" header="0.22" footer="0.31"/>
  <pageSetup firstPageNumber="31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A2" sqref="A2"/>
    </sheetView>
  </sheetViews>
  <sheetFormatPr defaultRowHeight="12.5" x14ac:dyDescent="0.25"/>
  <cols>
    <col min="2" max="2" width="5.7265625" customWidth="1"/>
    <col min="3" max="3" width="11.453125" customWidth="1"/>
    <col min="4" max="4" width="7.81640625" customWidth="1"/>
    <col min="6" max="6" width="11.453125" customWidth="1"/>
    <col min="7" max="7" width="10.54296875" customWidth="1"/>
    <col min="8" max="8" width="9.54296875" bestFit="1" customWidth="1"/>
    <col min="9" max="9" width="10.81640625" customWidth="1"/>
    <col min="10" max="10" width="7.453125" customWidth="1"/>
    <col min="11" max="11" width="8.453125" customWidth="1"/>
    <col min="12" max="12" width="7.1796875" customWidth="1"/>
    <col min="13" max="13" width="9.26953125" customWidth="1"/>
    <col min="14" max="14" width="7.54296875" customWidth="1"/>
  </cols>
  <sheetData>
    <row r="1" spans="1:23" ht="20.25" customHeight="1" x14ac:dyDescent="0.35">
      <c r="A1" s="183" t="s">
        <v>579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S1" s="5"/>
      <c r="T1" s="5"/>
      <c r="U1" s="5"/>
    </row>
    <row r="2" spans="1:23" ht="12.75" customHeight="1" x14ac:dyDescent="0.35">
      <c r="A2" s="2"/>
      <c r="S2" s="5"/>
      <c r="T2" s="5"/>
      <c r="U2" s="5"/>
    </row>
    <row r="3" spans="1:23" ht="12.75" customHeight="1" x14ac:dyDescent="0.25">
      <c r="F3" s="3" t="s">
        <v>28</v>
      </c>
      <c r="K3" t="s">
        <v>0</v>
      </c>
      <c r="L3" t="s">
        <v>0</v>
      </c>
      <c r="S3" s="5"/>
      <c r="T3" s="5"/>
      <c r="U3" s="5"/>
    </row>
    <row r="4" spans="1:23" ht="12.75" customHeight="1" x14ac:dyDescent="0.25">
      <c r="A4" s="16" t="s">
        <v>18</v>
      </c>
      <c r="B4" s="16" t="s">
        <v>9</v>
      </c>
      <c r="C4" s="16" t="s">
        <v>10</v>
      </c>
      <c r="D4" s="16" t="s">
        <v>26</v>
      </c>
      <c r="E4" s="16" t="s">
        <v>23</v>
      </c>
      <c r="F4" s="16" t="s">
        <v>22</v>
      </c>
      <c r="G4" s="16" t="s">
        <v>103</v>
      </c>
      <c r="H4" s="16" t="s">
        <v>104</v>
      </c>
      <c r="I4" s="16" t="s">
        <v>105</v>
      </c>
      <c r="J4" s="16" t="s">
        <v>14</v>
      </c>
      <c r="K4" s="16" t="s">
        <v>24</v>
      </c>
      <c r="L4" s="16" t="s">
        <v>16</v>
      </c>
      <c r="M4" s="16" t="s">
        <v>25</v>
      </c>
      <c r="N4" s="16" t="s">
        <v>11</v>
      </c>
      <c r="S4" s="5"/>
      <c r="T4" s="5"/>
      <c r="U4" s="5"/>
    </row>
    <row r="5" spans="1:23" ht="12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5"/>
      <c r="T5" s="5"/>
      <c r="U5" s="5"/>
    </row>
    <row r="6" spans="1:23" ht="12.75" customHeight="1" x14ac:dyDescent="0.25">
      <c r="A6" s="19">
        <v>40475</v>
      </c>
      <c r="B6" s="99" t="s">
        <v>128</v>
      </c>
      <c r="C6" s="10" t="s">
        <v>117</v>
      </c>
      <c r="D6" s="30" t="s">
        <v>130</v>
      </c>
      <c r="E6" s="11">
        <v>1.6547142724148277E-2</v>
      </c>
      <c r="F6" s="35">
        <v>8.889275017307862E-3</v>
      </c>
      <c r="G6" s="35">
        <v>4.8000000000000001E-2</v>
      </c>
      <c r="H6" s="66">
        <v>5.6000000000000001E-2</v>
      </c>
      <c r="I6" s="14">
        <f>3.3*H6</f>
        <v>0.18479999999999999</v>
      </c>
      <c r="J6" s="15" t="s">
        <v>55</v>
      </c>
      <c r="K6" s="15" t="s">
        <v>17</v>
      </c>
      <c r="L6" s="8" t="s">
        <v>21</v>
      </c>
      <c r="M6" s="31" t="s">
        <v>120</v>
      </c>
      <c r="N6" s="10" t="s">
        <v>6</v>
      </c>
      <c r="S6" s="5"/>
      <c r="T6" s="5"/>
      <c r="U6" s="5"/>
    </row>
    <row r="7" spans="1:23" ht="12.75" customHeight="1" x14ac:dyDescent="0.25">
      <c r="A7" s="19">
        <v>40475</v>
      </c>
      <c r="B7" s="10" t="s">
        <v>99</v>
      </c>
      <c r="C7" s="10" t="s">
        <v>117</v>
      </c>
      <c r="D7" s="30" t="s">
        <v>130</v>
      </c>
      <c r="E7" s="8">
        <v>0.11635311788832016</v>
      </c>
      <c r="F7" s="35">
        <v>3.925371489426209E-2</v>
      </c>
      <c r="G7" s="14">
        <v>0.87</v>
      </c>
      <c r="H7" s="75">
        <v>0.37</v>
      </c>
      <c r="I7" s="14">
        <f>3.3*H7</f>
        <v>1.2209999999999999</v>
      </c>
      <c r="J7" s="15" t="s">
        <v>55</v>
      </c>
      <c r="K7" s="15" t="s">
        <v>17</v>
      </c>
      <c r="L7" s="8" t="s">
        <v>21</v>
      </c>
      <c r="M7" s="31" t="s">
        <v>120</v>
      </c>
      <c r="N7" s="10" t="s">
        <v>6</v>
      </c>
      <c r="S7" s="5"/>
      <c r="T7" s="5"/>
      <c r="U7" s="5"/>
    </row>
    <row r="8" spans="1:23" ht="12.75" customHeight="1" x14ac:dyDescent="0.25">
      <c r="A8" s="19">
        <v>40475</v>
      </c>
      <c r="B8" s="10" t="s">
        <v>98</v>
      </c>
      <c r="C8" s="10" t="s">
        <v>117</v>
      </c>
      <c r="D8" s="30" t="s">
        <v>130</v>
      </c>
      <c r="E8" s="11">
        <v>1.7093475363424491E-3</v>
      </c>
      <c r="F8" s="35">
        <v>2.5340408441854308E-3</v>
      </c>
      <c r="G8" s="35">
        <v>2E-3</v>
      </c>
      <c r="H8" s="66">
        <v>8.9999999999999993E-3</v>
      </c>
      <c r="I8" s="35">
        <f>3.3*H8</f>
        <v>2.9699999999999997E-2</v>
      </c>
      <c r="J8" s="15" t="s">
        <v>55</v>
      </c>
      <c r="K8" s="15" t="s">
        <v>17</v>
      </c>
      <c r="L8" s="8" t="s">
        <v>21</v>
      </c>
      <c r="M8" s="31" t="s">
        <v>120</v>
      </c>
      <c r="N8" s="10" t="s">
        <v>6</v>
      </c>
      <c r="S8" s="5"/>
      <c r="T8" s="5"/>
      <c r="U8" s="5"/>
    </row>
    <row r="9" spans="1:23" ht="12.75" customHeight="1" x14ac:dyDescent="0.25">
      <c r="A9" s="19">
        <v>40475</v>
      </c>
      <c r="B9" s="10" t="s">
        <v>121</v>
      </c>
      <c r="C9" s="10" t="s">
        <v>117</v>
      </c>
      <c r="D9" s="30" t="s">
        <v>130</v>
      </c>
      <c r="E9" s="11">
        <v>1.1318049007374609E-3</v>
      </c>
      <c r="F9" s="35">
        <v>4.378932175770703E-3</v>
      </c>
      <c r="G9" s="35">
        <v>4.0000000000000001E-3</v>
      </c>
      <c r="H9" s="66">
        <v>1.4E-2</v>
      </c>
      <c r="I9" s="35">
        <f>3.3*H9</f>
        <v>4.6199999999999998E-2</v>
      </c>
      <c r="J9" s="15" t="s">
        <v>55</v>
      </c>
      <c r="K9" s="15" t="s">
        <v>17</v>
      </c>
      <c r="L9" s="8" t="s">
        <v>21</v>
      </c>
      <c r="M9" s="31" t="s">
        <v>120</v>
      </c>
      <c r="N9" s="10" t="s">
        <v>6</v>
      </c>
      <c r="S9" s="5"/>
      <c r="T9" s="5"/>
      <c r="U9" s="5"/>
    </row>
    <row r="10" spans="1:23" x14ac:dyDescent="0.25">
      <c r="A10" s="19"/>
      <c r="B10" s="10"/>
      <c r="C10" s="10"/>
      <c r="D10" s="30"/>
      <c r="E10" s="11"/>
      <c r="F10" s="35"/>
      <c r="G10" s="35"/>
      <c r="H10" s="66"/>
      <c r="I10" s="14"/>
      <c r="P10" s="65"/>
      <c r="S10" s="5"/>
      <c r="T10" s="5"/>
      <c r="U10" s="5"/>
    </row>
    <row r="11" spans="1:23" x14ac:dyDescent="0.25">
      <c r="A11" s="19">
        <v>40483</v>
      </c>
      <c r="B11" s="99" t="s">
        <v>128</v>
      </c>
      <c r="C11" s="10" t="s">
        <v>117</v>
      </c>
      <c r="D11" s="30" t="s">
        <v>130</v>
      </c>
      <c r="E11" s="11">
        <v>1.8342003634645068E-2</v>
      </c>
      <c r="F11" s="35">
        <v>4.3330397336434909E-3</v>
      </c>
      <c r="G11" s="35">
        <v>4.8000000000000001E-2</v>
      </c>
      <c r="H11" s="66">
        <v>5.7000000000000002E-2</v>
      </c>
      <c r="I11" s="14">
        <f>3.3*H11</f>
        <v>0.18809999999999999</v>
      </c>
      <c r="J11" s="15" t="s">
        <v>55</v>
      </c>
      <c r="K11" s="15" t="s">
        <v>17</v>
      </c>
      <c r="L11" s="8" t="s">
        <v>21</v>
      </c>
      <c r="M11" s="31" t="s">
        <v>120</v>
      </c>
      <c r="N11" s="10" t="s">
        <v>6</v>
      </c>
      <c r="Q11" s="65"/>
      <c r="S11" s="12"/>
    </row>
    <row r="12" spans="1:23" x14ac:dyDescent="0.25">
      <c r="A12" s="19">
        <v>40483</v>
      </c>
      <c r="B12" s="10" t="s">
        <v>99</v>
      </c>
      <c r="C12" s="10" t="s">
        <v>117</v>
      </c>
      <c r="D12" s="30" t="s">
        <v>130</v>
      </c>
      <c r="E12" s="11">
        <v>2.2018887354572074E-2</v>
      </c>
      <c r="F12" s="35">
        <v>3.2460760994365838E-2</v>
      </c>
      <c r="G12" s="14">
        <v>0.87</v>
      </c>
      <c r="H12" s="75">
        <v>0.1</v>
      </c>
      <c r="I12" s="14">
        <f>3.3*H12</f>
        <v>0.33</v>
      </c>
      <c r="J12" s="15" t="s">
        <v>55</v>
      </c>
      <c r="K12" s="15" t="s">
        <v>17</v>
      </c>
      <c r="L12" s="8" t="s">
        <v>21</v>
      </c>
      <c r="M12" s="31" t="s">
        <v>120</v>
      </c>
      <c r="N12" s="10" t="s">
        <v>6</v>
      </c>
      <c r="Q12" s="65"/>
      <c r="S12" s="3"/>
      <c r="T12" s="3"/>
      <c r="U12" s="3"/>
      <c r="V12" s="3"/>
      <c r="W12" s="3"/>
    </row>
    <row r="13" spans="1:23" x14ac:dyDescent="0.25">
      <c r="A13" s="19">
        <v>40483</v>
      </c>
      <c r="B13" s="10" t="s">
        <v>98</v>
      </c>
      <c r="C13" s="10" t="s">
        <v>117</v>
      </c>
      <c r="D13" s="30" t="s">
        <v>130</v>
      </c>
      <c r="E13" s="11">
        <v>1.0696013275982783E-3</v>
      </c>
      <c r="F13" s="35">
        <v>3.0579455521640669E-3</v>
      </c>
      <c r="G13" s="35">
        <v>2E-3</v>
      </c>
      <c r="H13" s="66">
        <v>0.01</v>
      </c>
      <c r="I13" s="35">
        <f>3.3*H13</f>
        <v>3.3000000000000002E-2</v>
      </c>
      <c r="J13" s="15" t="s">
        <v>55</v>
      </c>
      <c r="K13" s="15" t="s">
        <v>17</v>
      </c>
      <c r="L13" s="8" t="s">
        <v>21</v>
      </c>
      <c r="M13" s="31" t="s">
        <v>120</v>
      </c>
      <c r="N13" s="10" t="s">
        <v>6</v>
      </c>
      <c r="Q13" s="65"/>
      <c r="R13" s="3"/>
      <c r="S13" s="5"/>
      <c r="T13" s="5"/>
      <c r="U13" s="5"/>
    </row>
    <row r="14" spans="1:23" x14ac:dyDescent="0.25">
      <c r="A14" s="19">
        <v>40483</v>
      </c>
      <c r="B14" s="10" t="s">
        <v>121</v>
      </c>
      <c r="C14" s="10" t="s">
        <v>117</v>
      </c>
      <c r="D14" s="30" t="s">
        <v>130</v>
      </c>
      <c r="E14" s="11">
        <v>7.3026182519239841E-4</v>
      </c>
      <c r="F14" s="35">
        <v>2.6742831438225268E-3</v>
      </c>
      <c r="G14" s="35">
        <v>4.0000000000000001E-3</v>
      </c>
      <c r="H14" s="66">
        <v>8.0000000000000002E-3</v>
      </c>
      <c r="I14" s="35">
        <f>3.3*H14</f>
        <v>2.64E-2</v>
      </c>
      <c r="J14" s="15" t="s">
        <v>55</v>
      </c>
      <c r="K14" s="15" t="s">
        <v>17</v>
      </c>
      <c r="L14" s="8" t="s">
        <v>21</v>
      </c>
      <c r="M14" s="31" t="s">
        <v>120</v>
      </c>
      <c r="N14" s="10" t="s">
        <v>6</v>
      </c>
      <c r="Q14" s="65"/>
      <c r="R14" s="3"/>
      <c r="S14" s="5"/>
      <c r="T14" s="5"/>
      <c r="U14" s="5"/>
    </row>
    <row r="15" spans="1:23" x14ac:dyDescent="0.25">
      <c r="A15" s="19"/>
      <c r="B15" s="10"/>
      <c r="C15" s="10"/>
      <c r="D15" s="30"/>
      <c r="E15" s="11"/>
      <c r="F15" s="35"/>
      <c r="G15" s="35"/>
      <c r="H15" s="66"/>
      <c r="I15" s="35"/>
      <c r="J15" s="15"/>
      <c r="K15" s="15"/>
      <c r="L15" s="8"/>
      <c r="M15" s="31"/>
      <c r="N15" s="10"/>
      <c r="R15" s="3"/>
      <c r="S15" s="5"/>
      <c r="T15" s="5"/>
      <c r="U15" s="5"/>
    </row>
    <row r="16" spans="1:23" x14ac:dyDescent="0.25">
      <c r="A16" s="19">
        <v>40491</v>
      </c>
      <c r="B16" s="99" t="s">
        <v>128</v>
      </c>
      <c r="C16" s="10" t="s">
        <v>117</v>
      </c>
      <c r="D16" s="30" t="s">
        <v>130</v>
      </c>
      <c r="E16" s="11">
        <v>1.8609186987435349E-2</v>
      </c>
      <c r="F16" s="35">
        <v>8.655878522715087E-3</v>
      </c>
      <c r="G16" s="35">
        <v>4.8000000000000001E-2</v>
      </c>
      <c r="H16" s="66">
        <v>6.2E-2</v>
      </c>
      <c r="I16" s="14">
        <f>3.3*H16</f>
        <v>0.20459999999999998</v>
      </c>
      <c r="J16" s="15" t="s">
        <v>55</v>
      </c>
      <c r="K16" s="15" t="s">
        <v>17</v>
      </c>
      <c r="L16" s="8" t="s">
        <v>21</v>
      </c>
      <c r="M16" s="31" t="s">
        <v>120</v>
      </c>
      <c r="N16" s="10" t="s">
        <v>6</v>
      </c>
      <c r="R16" s="3"/>
      <c r="S16" s="5"/>
      <c r="T16" s="5"/>
      <c r="U16" s="5"/>
    </row>
    <row r="17" spans="1:21" x14ac:dyDescent="0.25">
      <c r="A17" s="19">
        <v>40491</v>
      </c>
      <c r="B17" s="10" t="s">
        <v>99</v>
      </c>
      <c r="C17" s="10" t="s">
        <v>117</v>
      </c>
      <c r="D17" s="30" t="s">
        <v>130</v>
      </c>
      <c r="E17" s="11">
        <v>5.5969488414075513E-3</v>
      </c>
      <c r="F17" s="14">
        <v>0.20432662480204694</v>
      </c>
      <c r="G17" s="14">
        <v>0.87</v>
      </c>
      <c r="H17" s="75">
        <v>0.61</v>
      </c>
      <c r="I17" s="14">
        <f>3.3*H17</f>
        <v>2.0129999999999999</v>
      </c>
      <c r="J17" s="15" t="s">
        <v>55</v>
      </c>
      <c r="K17" s="15" t="s">
        <v>17</v>
      </c>
      <c r="L17" s="8" t="s">
        <v>21</v>
      </c>
      <c r="M17" s="31" t="s">
        <v>120</v>
      </c>
      <c r="N17" s="10" t="s">
        <v>6</v>
      </c>
      <c r="R17" s="3"/>
      <c r="S17" s="5"/>
      <c r="T17" s="5"/>
      <c r="U17" s="5"/>
    </row>
    <row r="18" spans="1:21" x14ac:dyDescent="0.25">
      <c r="A18" s="19">
        <v>40491</v>
      </c>
      <c r="B18" s="10" t="s">
        <v>98</v>
      </c>
      <c r="C18" s="10" t="s">
        <v>117</v>
      </c>
      <c r="D18" s="30" t="s">
        <v>130</v>
      </c>
      <c r="E18" s="11">
        <v>3.720220468377289E-3</v>
      </c>
      <c r="F18" s="35">
        <v>3.2180889256410213E-3</v>
      </c>
      <c r="G18" s="35">
        <v>2E-3</v>
      </c>
      <c r="H18" s="66">
        <v>1.4999999999999999E-2</v>
      </c>
      <c r="I18" s="35">
        <f>3.3*H18</f>
        <v>4.9499999999999995E-2</v>
      </c>
      <c r="J18" s="15" t="s">
        <v>55</v>
      </c>
      <c r="K18" s="15" t="s">
        <v>17</v>
      </c>
      <c r="L18" s="8" t="s">
        <v>21</v>
      </c>
      <c r="M18" s="31" t="s">
        <v>120</v>
      </c>
      <c r="N18" s="10" t="s">
        <v>6</v>
      </c>
      <c r="R18" s="3"/>
      <c r="S18" s="5"/>
      <c r="T18" s="5"/>
      <c r="U18" s="5"/>
    </row>
    <row r="19" spans="1:21" x14ac:dyDescent="0.25">
      <c r="A19" s="19">
        <v>40491</v>
      </c>
      <c r="B19" s="10" t="s">
        <v>121</v>
      </c>
      <c r="C19" s="10" t="s">
        <v>117</v>
      </c>
      <c r="D19" s="30" t="s">
        <v>130</v>
      </c>
      <c r="E19" s="11">
        <v>2.2092182629458172E-3</v>
      </c>
      <c r="F19" s="35">
        <v>1.204714913717486E-2</v>
      </c>
      <c r="G19" s="35">
        <v>4.0000000000000001E-3</v>
      </c>
      <c r="H19" s="66">
        <v>3.6999999999999998E-2</v>
      </c>
      <c r="I19" s="14">
        <f>3.3*H19</f>
        <v>0.12209999999999999</v>
      </c>
      <c r="J19" s="15" t="s">
        <v>55</v>
      </c>
      <c r="K19" s="15" t="s">
        <v>17</v>
      </c>
      <c r="L19" s="8" t="s">
        <v>21</v>
      </c>
      <c r="M19" s="31" t="s">
        <v>120</v>
      </c>
      <c r="N19" s="10" t="s">
        <v>6</v>
      </c>
      <c r="R19" s="3"/>
      <c r="S19" s="5"/>
      <c r="T19" s="5"/>
      <c r="U19" s="5"/>
    </row>
    <row r="20" spans="1:21" x14ac:dyDescent="0.25">
      <c r="A20" s="19"/>
      <c r="B20" s="10"/>
      <c r="C20" s="10"/>
      <c r="D20" s="30"/>
      <c r="E20" s="11"/>
      <c r="F20" s="35"/>
      <c r="G20" s="35"/>
      <c r="H20" s="66"/>
      <c r="I20" s="35"/>
      <c r="J20" s="15"/>
      <c r="K20" s="15"/>
      <c r="L20" s="8"/>
      <c r="M20" s="31"/>
      <c r="N20" s="10"/>
      <c r="R20" s="3"/>
      <c r="S20" s="5"/>
      <c r="T20" s="5"/>
      <c r="U20" s="5"/>
    </row>
    <row r="21" spans="1:21" x14ac:dyDescent="0.25">
      <c r="A21" s="19">
        <v>40493</v>
      </c>
      <c r="B21" s="99" t="s">
        <v>128</v>
      </c>
      <c r="C21" s="10" t="s">
        <v>117</v>
      </c>
      <c r="D21" s="30" t="s">
        <v>130</v>
      </c>
      <c r="E21" s="11">
        <v>2.0352006584118405E-2</v>
      </c>
      <c r="F21" s="35">
        <v>3.7170247510609654E-3</v>
      </c>
      <c r="G21" s="35">
        <v>4.8000000000000001E-2</v>
      </c>
      <c r="H21" s="66">
        <v>6.2E-2</v>
      </c>
      <c r="I21" s="14">
        <f>3.3*H21</f>
        <v>0.20459999999999998</v>
      </c>
      <c r="J21" s="15" t="s">
        <v>55</v>
      </c>
      <c r="K21" s="15" t="s">
        <v>17</v>
      </c>
      <c r="L21" s="8" t="s">
        <v>21</v>
      </c>
      <c r="M21" s="31" t="s">
        <v>120</v>
      </c>
      <c r="N21" s="10" t="s">
        <v>6</v>
      </c>
      <c r="R21" s="3"/>
      <c r="S21" s="5"/>
      <c r="T21" s="5"/>
      <c r="U21" s="5"/>
    </row>
    <row r="22" spans="1:21" x14ac:dyDescent="0.25">
      <c r="A22" s="19">
        <v>40493</v>
      </c>
      <c r="B22" s="10" t="s">
        <v>99</v>
      </c>
      <c r="C22" s="10" t="s">
        <v>117</v>
      </c>
      <c r="D22" s="30" t="s">
        <v>130</v>
      </c>
      <c r="E22" s="11">
        <v>1.2979848432602525E-2</v>
      </c>
      <c r="F22" s="35">
        <v>3.2106679092259643E-2</v>
      </c>
      <c r="G22" s="14">
        <v>0.87</v>
      </c>
      <c r="H22" s="75">
        <v>0.1</v>
      </c>
      <c r="I22" s="14">
        <f>3.3*H22</f>
        <v>0.33</v>
      </c>
      <c r="J22" s="15" t="s">
        <v>55</v>
      </c>
      <c r="K22" s="15" t="s">
        <v>17</v>
      </c>
      <c r="L22" s="8" t="s">
        <v>21</v>
      </c>
      <c r="M22" s="31" t="s">
        <v>120</v>
      </c>
      <c r="N22" s="10" t="s">
        <v>6</v>
      </c>
      <c r="R22" s="3"/>
      <c r="S22" s="5"/>
      <c r="T22" s="5"/>
      <c r="U22" s="5"/>
    </row>
    <row r="23" spans="1:21" x14ac:dyDescent="0.25">
      <c r="A23" s="19">
        <v>40493</v>
      </c>
      <c r="B23" s="10" t="s">
        <v>98</v>
      </c>
      <c r="C23" s="10" t="s">
        <v>117</v>
      </c>
      <c r="D23" s="30" t="s">
        <v>130</v>
      </c>
      <c r="E23" s="11">
        <v>2.9203202449959728E-3</v>
      </c>
      <c r="F23" s="35">
        <v>2.8662728993125177E-3</v>
      </c>
      <c r="G23" s="35">
        <v>2E-3</v>
      </c>
      <c r="H23" s="66">
        <v>1.2E-2</v>
      </c>
      <c r="I23" s="35">
        <f>3.3*H23</f>
        <v>3.9599999999999996E-2</v>
      </c>
      <c r="J23" s="15" t="s">
        <v>55</v>
      </c>
      <c r="K23" s="15" t="s">
        <v>17</v>
      </c>
      <c r="L23" s="8" t="s">
        <v>21</v>
      </c>
      <c r="M23" s="31" t="s">
        <v>120</v>
      </c>
      <c r="N23" s="10" t="s">
        <v>6</v>
      </c>
      <c r="R23" s="3"/>
      <c r="S23" s="5"/>
      <c r="T23" s="5"/>
      <c r="U23" s="5"/>
    </row>
    <row r="24" spans="1:21" x14ac:dyDescent="0.25">
      <c r="A24" s="19">
        <v>40493</v>
      </c>
      <c r="B24" s="10" t="s">
        <v>121</v>
      </c>
      <c r="C24" s="10" t="s">
        <v>117</v>
      </c>
      <c r="D24" s="30" t="s">
        <v>130</v>
      </c>
      <c r="E24" s="11">
        <v>1.4083615776260487E-3</v>
      </c>
      <c r="F24" s="35">
        <v>2.669814787583573E-3</v>
      </c>
      <c r="G24" s="35">
        <v>4.0000000000000001E-3</v>
      </c>
      <c r="H24" s="66">
        <v>8.9999999999999993E-3</v>
      </c>
      <c r="I24" s="35">
        <f>3.3*H24</f>
        <v>2.9699999999999997E-2</v>
      </c>
      <c r="J24" s="15" t="s">
        <v>55</v>
      </c>
      <c r="K24" s="15" t="s">
        <v>17</v>
      </c>
      <c r="L24" s="8" t="s">
        <v>21</v>
      </c>
      <c r="M24" s="31" t="s">
        <v>120</v>
      </c>
      <c r="N24" s="10" t="s">
        <v>6</v>
      </c>
      <c r="R24" s="3"/>
      <c r="S24" s="5"/>
      <c r="T24" s="5"/>
      <c r="U24" s="5"/>
    </row>
    <row r="25" spans="1:21" x14ac:dyDescent="0.25">
      <c r="A25" s="19"/>
      <c r="B25" s="10"/>
      <c r="C25" s="10"/>
      <c r="D25" s="30"/>
      <c r="E25" s="11"/>
      <c r="F25" s="35"/>
      <c r="G25" s="35"/>
      <c r="H25" s="66"/>
      <c r="I25" s="14"/>
      <c r="J25" s="15"/>
      <c r="K25" s="15"/>
      <c r="L25" s="8"/>
      <c r="M25" s="31"/>
      <c r="N25" s="10"/>
      <c r="R25" s="3"/>
      <c r="S25" s="5"/>
      <c r="T25" s="5"/>
      <c r="U25" s="5"/>
    </row>
    <row r="26" spans="1:21" x14ac:dyDescent="0.25">
      <c r="A26" s="19">
        <v>40496</v>
      </c>
      <c r="B26" s="99" t="s">
        <v>128</v>
      </c>
      <c r="C26" s="10" t="s">
        <v>117</v>
      </c>
      <c r="D26" s="30" t="s">
        <v>130</v>
      </c>
      <c r="E26" s="11">
        <v>3.0780227598248854E-2</v>
      </c>
      <c r="F26" s="35">
        <v>1.1793815851255831E-2</v>
      </c>
      <c r="G26" s="35">
        <v>4.8000000000000001E-2</v>
      </c>
      <c r="H26" s="66">
        <v>9.9000000000000005E-2</v>
      </c>
      <c r="I26" s="14">
        <f>3.3*H26</f>
        <v>0.32669999999999999</v>
      </c>
      <c r="J26" s="15" t="s">
        <v>55</v>
      </c>
      <c r="K26" s="15" t="s">
        <v>17</v>
      </c>
      <c r="L26" s="8" t="s">
        <v>21</v>
      </c>
      <c r="M26" s="31" t="s">
        <v>120</v>
      </c>
      <c r="N26" s="10" t="s">
        <v>6</v>
      </c>
      <c r="R26" s="3"/>
      <c r="S26" s="5"/>
      <c r="T26" s="5"/>
      <c r="U26" s="5"/>
    </row>
    <row r="27" spans="1:21" x14ac:dyDescent="0.25">
      <c r="A27" s="19">
        <v>40496</v>
      </c>
      <c r="B27" s="10" t="s">
        <v>99</v>
      </c>
      <c r="C27" s="10" t="s">
        <v>117</v>
      </c>
      <c r="D27" s="30" t="s">
        <v>130</v>
      </c>
      <c r="E27" s="8">
        <v>0.22824434625272388</v>
      </c>
      <c r="F27" s="35">
        <v>4.5786136813814923E-2</v>
      </c>
      <c r="G27" s="14">
        <v>0.87</v>
      </c>
      <c r="H27" s="75">
        <v>0.7</v>
      </c>
      <c r="I27" s="14">
        <f>3.3*H27</f>
        <v>2.3099999999999996</v>
      </c>
      <c r="J27" s="15" t="s">
        <v>55</v>
      </c>
      <c r="K27" s="15" t="s">
        <v>17</v>
      </c>
      <c r="L27" s="8" t="s">
        <v>21</v>
      </c>
      <c r="M27" s="31" t="s">
        <v>120</v>
      </c>
      <c r="N27" s="10" t="s">
        <v>6</v>
      </c>
      <c r="R27" s="3"/>
      <c r="S27" s="5"/>
      <c r="T27" s="5"/>
      <c r="U27" s="5"/>
    </row>
    <row r="28" spans="1:21" x14ac:dyDescent="0.25">
      <c r="A28" s="19">
        <v>40496</v>
      </c>
      <c r="B28" s="10" t="s">
        <v>98</v>
      </c>
      <c r="C28" s="10" t="s">
        <v>117</v>
      </c>
      <c r="D28" s="30" t="s">
        <v>130</v>
      </c>
      <c r="E28" s="11">
        <v>5.1024782540774567E-3</v>
      </c>
      <c r="F28" s="35">
        <v>2.1077595530167399E-3</v>
      </c>
      <c r="G28" s="35">
        <v>2E-3</v>
      </c>
      <c r="H28" s="66">
        <v>1.7000000000000001E-2</v>
      </c>
      <c r="I28" s="35">
        <f>3.3*H28</f>
        <v>5.6100000000000004E-2</v>
      </c>
      <c r="J28" s="15" t="s">
        <v>55</v>
      </c>
      <c r="K28" s="15" t="s">
        <v>17</v>
      </c>
      <c r="L28" s="8" t="s">
        <v>21</v>
      </c>
      <c r="M28" s="31" t="s">
        <v>120</v>
      </c>
      <c r="N28" s="10" t="s">
        <v>6</v>
      </c>
      <c r="R28" s="3"/>
      <c r="S28" s="5"/>
      <c r="T28" s="5"/>
      <c r="U28" s="5"/>
    </row>
    <row r="29" spans="1:21" x14ac:dyDescent="0.25">
      <c r="A29" s="19">
        <v>40496</v>
      </c>
      <c r="B29" s="10" t="s">
        <v>121</v>
      </c>
      <c r="C29" s="10" t="s">
        <v>117</v>
      </c>
      <c r="D29" s="30" t="s">
        <v>130</v>
      </c>
      <c r="E29" s="11">
        <v>2.6382450606416375E-3</v>
      </c>
      <c r="F29" s="35">
        <v>1.5100179910627961E-3</v>
      </c>
      <c r="G29" s="35">
        <v>4.0000000000000001E-3</v>
      </c>
      <c r="H29" s="66">
        <v>8.9999999999999993E-3</v>
      </c>
      <c r="I29" s="35">
        <f>3.3*H29</f>
        <v>2.9699999999999997E-2</v>
      </c>
      <c r="J29" s="15" t="s">
        <v>55</v>
      </c>
      <c r="K29" s="15" t="s">
        <v>17</v>
      </c>
      <c r="L29" s="8" t="s">
        <v>21</v>
      </c>
      <c r="M29" s="31" t="s">
        <v>120</v>
      </c>
      <c r="N29" s="10" t="s">
        <v>6</v>
      </c>
      <c r="R29" s="3"/>
      <c r="S29" s="5"/>
      <c r="T29" s="5"/>
      <c r="U29" s="5"/>
    </row>
    <row r="30" spans="1:21" x14ac:dyDescent="0.25">
      <c r="A30" s="19"/>
      <c r="B30" s="10"/>
      <c r="C30" s="10"/>
      <c r="D30" s="30"/>
      <c r="E30" s="11"/>
      <c r="F30" s="35"/>
      <c r="G30" s="35"/>
      <c r="H30" s="66"/>
      <c r="I30" s="14"/>
      <c r="J30" s="15"/>
      <c r="K30" s="15"/>
      <c r="L30" s="8"/>
      <c r="M30" s="31"/>
      <c r="N30" s="10"/>
      <c r="R30" s="3"/>
      <c r="S30" s="5"/>
      <c r="T30" s="5"/>
      <c r="U30" s="5"/>
    </row>
    <row r="31" spans="1:21" x14ac:dyDescent="0.25">
      <c r="A31" s="32" t="s">
        <v>0</v>
      </c>
      <c r="B31" s="4"/>
      <c r="C31" s="4"/>
      <c r="D31" s="4"/>
      <c r="E31" s="4"/>
      <c r="F31" s="33"/>
      <c r="G31" s="68"/>
      <c r="H31" s="4"/>
      <c r="I31" s="4"/>
      <c r="J31" s="4"/>
      <c r="K31" s="4"/>
      <c r="L31" s="4"/>
      <c r="M31" s="4"/>
      <c r="N31" s="4"/>
      <c r="R31" s="3"/>
      <c r="S31" s="5"/>
      <c r="T31" s="5"/>
      <c r="U31" s="5"/>
    </row>
    <row r="32" spans="1:21" x14ac:dyDescent="0.25">
      <c r="R32" s="3"/>
      <c r="S32" s="5"/>
      <c r="T32" s="5"/>
      <c r="U32" s="5"/>
    </row>
    <row r="33" spans="1:21" ht="14.5" x14ac:dyDescent="0.25">
      <c r="A33" s="13" t="s">
        <v>20</v>
      </c>
      <c r="R33" s="3"/>
      <c r="S33" s="5"/>
      <c r="T33" s="5"/>
      <c r="U33" s="5"/>
    </row>
    <row r="34" spans="1:21" ht="14.5" x14ac:dyDescent="0.25">
      <c r="A34" s="13" t="s">
        <v>27</v>
      </c>
      <c r="R34" s="3"/>
      <c r="S34" s="5"/>
      <c r="T34" s="5"/>
      <c r="U34" s="5"/>
    </row>
    <row r="35" spans="1:21" ht="14.5" x14ac:dyDescent="0.25">
      <c r="A35" s="13" t="s">
        <v>107</v>
      </c>
      <c r="R35" s="3"/>
      <c r="S35" s="5"/>
      <c r="T35" s="5"/>
      <c r="U35" s="5"/>
    </row>
    <row r="36" spans="1:21" ht="17.5" x14ac:dyDescent="0.4">
      <c r="A36" s="13" t="s">
        <v>127</v>
      </c>
      <c r="R36" s="3"/>
      <c r="S36" s="5"/>
      <c r="T36" s="5"/>
      <c r="U36" s="5"/>
    </row>
    <row r="37" spans="1:21" ht="16" x14ac:dyDescent="0.4">
      <c r="A37" t="s">
        <v>29</v>
      </c>
      <c r="R37" s="3"/>
      <c r="S37" s="5"/>
      <c r="T37" s="5"/>
      <c r="U37" s="5"/>
    </row>
    <row r="38" spans="1:21" ht="14.5" x14ac:dyDescent="0.25">
      <c r="A38" s="13" t="s">
        <v>106</v>
      </c>
    </row>
  </sheetData>
  <mergeCells count="1">
    <mergeCell ref="A1:N1"/>
  </mergeCells>
  <phoneticPr fontId="0" type="noConversion"/>
  <pageMargins left="0.68" right="0.25" top="0.57999999999999996" bottom="0.23" header="0.5" footer="0.27"/>
  <pageSetup firstPageNumber="32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A2" sqref="A2"/>
    </sheetView>
  </sheetViews>
  <sheetFormatPr defaultRowHeight="12.5" x14ac:dyDescent="0.25"/>
  <cols>
    <col min="2" max="2" width="5.7265625" customWidth="1"/>
    <col min="3" max="3" width="11.453125" customWidth="1"/>
    <col min="4" max="4" width="7.81640625" customWidth="1"/>
    <col min="6" max="6" width="13.81640625" customWidth="1"/>
    <col min="7" max="7" width="10.54296875" customWidth="1"/>
    <col min="8" max="8" width="9.54296875" bestFit="1" customWidth="1"/>
    <col min="9" max="9" width="10.81640625" customWidth="1"/>
    <col min="10" max="10" width="7.453125" customWidth="1"/>
    <col min="11" max="11" width="8.453125" customWidth="1"/>
    <col min="12" max="12" width="7.1796875" customWidth="1"/>
    <col min="13" max="13" width="9.26953125" customWidth="1"/>
    <col min="14" max="14" width="6.54296875" customWidth="1"/>
  </cols>
  <sheetData>
    <row r="1" spans="1:23" ht="31.5" customHeight="1" x14ac:dyDescent="0.35">
      <c r="A1" s="179" t="s">
        <v>580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S1" s="5"/>
      <c r="T1" s="5"/>
      <c r="U1" s="5"/>
    </row>
    <row r="2" spans="1:23" ht="12.75" customHeight="1" x14ac:dyDescent="0.35">
      <c r="A2" s="2"/>
      <c r="S2" s="5"/>
      <c r="T2" s="5"/>
      <c r="U2" s="5"/>
    </row>
    <row r="3" spans="1:23" ht="12.75" customHeight="1" x14ac:dyDescent="0.25">
      <c r="F3" s="3" t="s">
        <v>28</v>
      </c>
      <c r="K3" t="s">
        <v>0</v>
      </c>
      <c r="L3" t="s">
        <v>0</v>
      </c>
      <c r="S3" s="5"/>
      <c r="T3" s="5"/>
      <c r="U3" s="5"/>
    </row>
    <row r="4" spans="1:23" ht="12.75" customHeight="1" x14ac:dyDescent="0.25">
      <c r="A4" s="16" t="s">
        <v>18</v>
      </c>
      <c r="B4" s="16" t="s">
        <v>9</v>
      </c>
      <c r="C4" s="16" t="s">
        <v>10</v>
      </c>
      <c r="D4" s="16" t="s">
        <v>26</v>
      </c>
      <c r="E4" s="16" t="s">
        <v>23</v>
      </c>
      <c r="F4" s="16" t="s">
        <v>22</v>
      </c>
      <c r="G4" s="16" t="s">
        <v>103</v>
      </c>
      <c r="H4" s="16" t="s">
        <v>104</v>
      </c>
      <c r="I4" s="16" t="s">
        <v>105</v>
      </c>
      <c r="J4" s="16" t="s">
        <v>14</v>
      </c>
      <c r="K4" s="16" t="s">
        <v>24</v>
      </c>
      <c r="L4" s="16" t="s">
        <v>16</v>
      </c>
      <c r="M4" s="16" t="s">
        <v>25</v>
      </c>
      <c r="N4" s="16" t="s">
        <v>11</v>
      </c>
      <c r="S4" s="5"/>
      <c r="T4" s="5"/>
      <c r="U4" s="5"/>
    </row>
    <row r="5" spans="1:23" ht="12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5"/>
      <c r="T5" s="5"/>
      <c r="U5" s="5"/>
    </row>
    <row r="6" spans="1:23" ht="12.75" customHeight="1" x14ac:dyDescent="0.25">
      <c r="A6" s="19">
        <v>40497</v>
      </c>
      <c r="B6" s="99" t="s">
        <v>128</v>
      </c>
      <c r="C6" s="10" t="s">
        <v>117</v>
      </c>
      <c r="D6" s="30" t="s">
        <v>130</v>
      </c>
      <c r="E6" s="11">
        <v>1.4348368908462531E-2</v>
      </c>
      <c r="F6" s="35">
        <v>1.7855907715188621E-2</v>
      </c>
      <c r="G6" s="35">
        <v>4.8000000000000001E-2</v>
      </c>
      <c r="H6" s="66">
        <v>6.9000000000000006E-2</v>
      </c>
      <c r="I6" s="14">
        <f>3.3*H6</f>
        <v>0.22770000000000001</v>
      </c>
      <c r="J6" s="15" t="s">
        <v>55</v>
      </c>
      <c r="K6" s="15" t="s">
        <v>17</v>
      </c>
      <c r="L6" s="8" t="s">
        <v>21</v>
      </c>
      <c r="M6" s="31" t="s">
        <v>120</v>
      </c>
      <c r="N6" s="10" t="s">
        <v>6</v>
      </c>
      <c r="S6" s="5"/>
      <c r="T6" s="5"/>
      <c r="U6" s="5"/>
    </row>
    <row r="7" spans="1:23" ht="12.75" customHeight="1" x14ac:dyDescent="0.25">
      <c r="A7" s="19">
        <v>40497</v>
      </c>
      <c r="B7" s="10" t="s">
        <v>99</v>
      </c>
      <c r="C7" s="10" t="s">
        <v>117</v>
      </c>
      <c r="D7" s="30" t="s">
        <v>130</v>
      </c>
      <c r="E7" s="11">
        <v>5.1362505559339022E-2</v>
      </c>
      <c r="F7" s="35">
        <v>9.6809147197001497E-2</v>
      </c>
      <c r="G7" s="14">
        <v>0.87</v>
      </c>
      <c r="H7" s="75">
        <v>0.3</v>
      </c>
      <c r="I7" s="14">
        <f>3.3*H7</f>
        <v>0.98999999999999988</v>
      </c>
      <c r="J7" s="15" t="s">
        <v>55</v>
      </c>
      <c r="K7" s="15" t="s">
        <v>17</v>
      </c>
      <c r="L7" s="8" t="s">
        <v>21</v>
      </c>
      <c r="M7" s="31" t="s">
        <v>120</v>
      </c>
      <c r="N7" s="10" t="s">
        <v>6</v>
      </c>
      <c r="S7" s="5"/>
      <c r="T7" s="5"/>
      <c r="U7" s="5"/>
    </row>
    <row r="8" spans="1:23" ht="12.75" customHeight="1" x14ac:dyDescent="0.25">
      <c r="A8" s="19">
        <v>40497</v>
      </c>
      <c r="B8" s="10" t="s">
        <v>98</v>
      </c>
      <c r="C8" s="10" t="s">
        <v>117</v>
      </c>
      <c r="D8" s="30" t="s">
        <v>130</v>
      </c>
      <c r="E8" s="11">
        <v>1.2124306165715217E-3</v>
      </c>
      <c r="F8" s="35">
        <v>2.7806414727540884E-3</v>
      </c>
      <c r="G8" s="35">
        <v>2E-3</v>
      </c>
      <c r="H8" s="66">
        <v>8.9999999999999993E-3</v>
      </c>
      <c r="I8" s="35">
        <f>3.3*H8</f>
        <v>2.9699999999999997E-2</v>
      </c>
      <c r="J8" s="15" t="s">
        <v>55</v>
      </c>
      <c r="K8" s="15" t="s">
        <v>17</v>
      </c>
      <c r="L8" s="8" t="s">
        <v>21</v>
      </c>
      <c r="M8" s="31" t="s">
        <v>120</v>
      </c>
      <c r="N8" s="10" t="s">
        <v>6</v>
      </c>
      <c r="S8" s="5"/>
      <c r="T8" s="5"/>
      <c r="U8" s="5"/>
    </row>
    <row r="9" spans="1:23" ht="12.75" customHeight="1" x14ac:dyDescent="0.25">
      <c r="A9" s="19">
        <v>40497</v>
      </c>
      <c r="B9" s="10" t="s">
        <v>121</v>
      </c>
      <c r="C9" s="10" t="s">
        <v>117</v>
      </c>
      <c r="D9" s="30" t="s">
        <v>130</v>
      </c>
      <c r="E9" s="11">
        <v>1.6119746689490294E-3</v>
      </c>
      <c r="F9" s="35">
        <v>8.8196022019136292E-3</v>
      </c>
      <c r="G9" s="35">
        <v>4.0000000000000001E-3</v>
      </c>
      <c r="H9" s="66">
        <v>2.7E-2</v>
      </c>
      <c r="I9" s="35">
        <f>3.3*H9</f>
        <v>8.9099999999999999E-2</v>
      </c>
      <c r="J9" s="15" t="s">
        <v>55</v>
      </c>
      <c r="K9" s="15" t="s">
        <v>17</v>
      </c>
      <c r="L9" s="8" t="s">
        <v>21</v>
      </c>
      <c r="M9" s="31" t="s">
        <v>120</v>
      </c>
      <c r="N9" s="10" t="s">
        <v>6</v>
      </c>
      <c r="S9" s="5"/>
      <c r="T9" s="5"/>
      <c r="U9" s="5"/>
    </row>
    <row r="10" spans="1:23" x14ac:dyDescent="0.25">
      <c r="A10" s="19"/>
      <c r="B10" s="10"/>
      <c r="C10" s="10"/>
      <c r="D10" s="30"/>
      <c r="E10" s="11"/>
      <c r="F10" s="35"/>
      <c r="G10" s="35"/>
      <c r="H10" s="66"/>
      <c r="I10" s="14"/>
      <c r="P10" s="65"/>
      <c r="S10" s="5"/>
      <c r="T10" s="5"/>
      <c r="U10" s="5"/>
    </row>
    <row r="11" spans="1:23" x14ac:dyDescent="0.25">
      <c r="A11" s="19">
        <v>40503</v>
      </c>
      <c r="B11" s="99" t="s">
        <v>128</v>
      </c>
      <c r="C11" s="10" t="s">
        <v>117</v>
      </c>
      <c r="D11" s="30" t="s">
        <v>130</v>
      </c>
      <c r="E11" s="11">
        <v>2.7092248159452034E-2</v>
      </c>
      <c r="F11" s="35">
        <v>3.9173231932022462E-3</v>
      </c>
      <c r="G11" s="35">
        <v>4.8000000000000001E-2</v>
      </c>
      <c r="H11" s="66">
        <v>8.2000000000000003E-2</v>
      </c>
      <c r="I11" s="14">
        <f>3.3*H11</f>
        <v>0.27060000000000001</v>
      </c>
      <c r="J11" s="15" t="s">
        <v>55</v>
      </c>
      <c r="K11" s="15" t="s">
        <v>17</v>
      </c>
      <c r="L11" s="8" t="s">
        <v>21</v>
      </c>
      <c r="M11" s="31" t="s">
        <v>120</v>
      </c>
      <c r="N11" s="10" t="s">
        <v>6</v>
      </c>
      <c r="Q11" s="65"/>
      <c r="S11" s="12"/>
    </row>
    <row r="12" spans="1:23" x14ac:dyDescent="0.25">
      <c r="A12" s="19">
        <v>40503</v>
      </c>
      <c r="B12" s="10" t="s">
        <v>99</v>
      </c>
      <c r="C12" s="10" t="s">
        <v>117</v>
      </c>
      <c r="D12" s="30" t="s">
        <v>130</v>
      </c>
      <c r="E12" s="11">
        <v>7.4963582527340131E-2</v>
      </c>
      <c r="F12" s="35">
        <v>8.0685759662615139E-2</v>
      </c>
      <c r="G12" s="14">
        <v>0.87</v>
      </c>
      <c r="H12" s="75">
        <v>0.33</v>
      </c>
      <c r="I12" s="14">
        <f>3.3*H12</f>
        <v>1.089</v>
      </c>
      <c r="J12" s="15" t="s">
        <v>55</v>
      </c>
      <c r="K12" s="15" t="s">
        <v>17</v>
      </c>
      <c r="L12" s="8" t="s">
        <v>21</v>
      </c>
      <c r="M12" s="31" t="s">
        <v>120</v>
      </c>
      <c r="N12" s="10" t="s">
        <v>6</v>
      </c>
      <c r="Q12" s="65"/>
      <c r="S12" s="3"/>
      <c r="T12" s="3"/>
      <c r="U12" s="3"/>
      <c r="V12" s="3"/>
      <c r="W12" s="3"/>
    </row>
    <row r="13" spans="1:23" x14ac:dyDescent="0.25">
      <c r="A13" s="19">
        <v>40503</v>
      </c>
      <c r="B13" s="10" t="s">
        <v>98</v>
      </c>
      <c r="C13" s="10" t="s">
        <v>117</v>
      </c>
      <c r="D13" s="30" t="s">
        <v>130</v>
      </c>
      <c r="E13" s="11">
        <v>2.9068964549842473E-3</v>
      </c>
      <c r="F13" s="35">
        <v>1.8663689345893067E-3</v>
      </c>
      <c r="G13" s="35">
        <v>2E-3</v>
      </c>
      <c r="H13" s="66">
        <v>0.01</v>
      </c>
      <c r="I13" s="35">
        <f>3.3*H13</f>
        <v>3.3000000000000002E-2</v>
      </c>
      <c r="J13" s="15" t="s">
        <v>55</v>
      </c>
      <c r="K13" s="15" t="s">
        <v>17</v>
      </c>
      <c r="L13" s="8" t="s">
        <v>21</v>
      </c>
      <c r="M13" s="31" t="s">
        <v>120</v>
      </c>
      <c r="N13" s="10" t="s">
        <v>6</v>
      </c>
      <c r="Q13" s="65"/>
      <c r="R13" s="3"/>
      <c r="S13" s="5"/>
      <c r="T13" s="5"/>
      <c r="U13" s="5"/>
    </row>
    <row r="14" spans="1:23" x14ac:dyDescent="0.25">
      <c r="A14" s="19">
        <v>40503</v>
      </c>
      <c r="B14" s="10" t="s">
        <v>121</v>
      </c>
      <c r="C14" s="10" t="s">
        <v>117</v>
      </c>
      <c r="D14" s="30" t="s">
        <v>130</v>
      </c>
      <c r="E14" s="11">
        <v>2.2689315400278901E-3</v>
      </c>
      <c r="F14" s="35">
        <v>3.8630600996272102E-4</v>
      </c>
      <c r="G14" s="35">
        <v>4.0000000000000001E-3</v>
      </c>
      <c r="H14" s="66">
        <v>7.0000000000000001E-3</v>
      </c>
      <c r="I14" s="35">
        <f>3.3*H14</f>
        <v>2.3099999999999999E-2</v>
      </c>
      <c r="J14" s="15" t="s">
        <v>55</v>
      </c>
      <c r="K14" s="15" t="s">
        <v>17</v>
      </c>
      <c r="L14" s="8" t="s">
        <v>21</v>
      </c>
      <c r="M14" s="31" t="s">
        <v>120</v>
      </c>
      <c r="N14" s="10" t="s">
        <v>6</v>
      </c>
      <c r="Q14" s="65"/>
      <c r="R14" s="3"/>
      <c r="S14" s="5"/>
      <c r="T14" s="5"/>
      <c r="U14" s="5"/>
    </row>
    <row r="15" spans="1:23" x14ac:dyDescent="0.25">
      <c r="A15" s="19"/>
      <c r="B15" s="10"/>
      <c r="C15" s="10"/>
      <c r="D15" s="30"/>
      <c r="E15" s="11"/>
      <c r="F15" s="35"/>
      <c r="G15" s="35"/>
      <c r="H15" s="66"/>
      <c r="I15" s="35"/>
      <c r="J15" s="15"/>
      <c r="K15" s="15"/>
      <c r="L15" s="8"/>
      <c r="M15" s="31"/>
      <c r="N15" s="10"/>
      <c r="R15" s="3"/>
      <c r="S15" s="5"/>
      <c r="T15" s="5"/>
      <c r="U15" s="5"/>
    </row>
    <row r="16" spans="1:23" x14ac:dyDescent="0.25">
      <c r="A16" s="82">
        <v>40513</v>
      </c>
      <c r="B16" s="99" t="s">
        <v>128</v>
      </c>
      <c r="C16" s="10" t="s">
        <v>117</v>
      </c>
      <c r="D16" s="30" t="s">
        <v>130</v>
      </c>
      <c r="E16" s="11">
        <v>2.9602378980976052E-2</v>
      </c>
      <c r="F16" s="35">
        <v>5.5618252399730725E-4</v>
      </c>
      <c r="G16" s="35">
        <v>4.8000000000000001E-2</v>
      </c>
      <c r="H16" s="66">
        <v>8.8999999999999996E-2</v>
      </c>
      <c r="I16" s="14">
        <f>3.3*H16</f>
        <v>0.29369999999999996</v>
      </c>
      <c r="J16" s="15" t="s">
        <v>55</v>
      </c>
      <c r="K16" s="15" t="s">
        <v>17</v>
      </c>
      <c r="L16" s="8" t="s">
        <v>21</v>
      </c>
      <c r="M16" s="31" t="s">
        <v>120</v>
      </c>
      <c r="N16" s="10" t="s">
        <v>6</v>
      </c>
      <c r="R16" s="3"/>
      <c r="S16" s="5"/>
      <c r="T16" s="5"/>
      <c r="U16" s="5"/>
    </row>
    <row r="17" spans="1:21" x14ac:dyDescent="0.25">
      <c r="A17" s="82">
        <v>40513</v>
      </c>
      <c r="B17" s="10" t="s">
        <v>99</v>
      </c>
      <c r="C17" s="10" t="s">
        <v>117</v>
      </c>
      <c r="D17" s="30" t="s">
        <v>130</v>
      </c>
      <c r="E17" s="11">
        <v>4.4035794818912212E-2</v>
      </c>
      <c r="F17" s="35">
        <v>1.525924935899523E-2</v>
      </c>
      <c r="G17" s="14">
        <v>0.87</v>
      </c>
      <c r="H17" s="75">
        <v>0.14000000000000001</v>
      </c>
      <c r="I17" s="14">
        <f>3.3*H17</f>
        <v>0.46200000000000002</v>
      </c>
      <c r="J17" s="15" t="s">
        <v>55</v>
      </c>
      <c r="K17" s="15" t="s">
        <v>17</v>
      </c>
      <c r="L17" s="8" t="s">
        <v>21</v>
      </c>
      <c r="M17" s="31" t="s">
        <v>120</v>
      </c>
      <c r="N17" s="10" t="s">
        <v>6</v>
      </c>
      <c r="R17" s="3"/>
      <c r="S17" s="5"/>
      <c r="T17" s="5"/>
      <c r="U17" s="5"/>
    </row>
    <row r="18" spans="1:21" x14ac:dyDescent="0.25">
      <c r="A18" s="82">
        <v>40513</v>
      </c>
      <c r="B18" s="10" t="s">
        <v>98</v>
      </c>
      <c r="C18" s="10" t="s">
        <v>117</v>
      </c>
      <c r="D18" s="30" t="s">
        <v>130</v>
      </c>
      <c r="E18" s="11">
        <v>3.5909142754086075E-3</v>
      </c>
      <c r="F18" s="35">
        <v>4.0796975378084056E-3</v>
      </c>
      <c r="G18" s="35">
        <v>2E-3</v>
      </c>
      <c r="H18" s="66">
        <v>1.6E-2</v>
      </c>
      <c r="I18" s="35">
        <f>3.3*H18</f>
        <v>5.28E-2</v>
      </c>
      <c r="J18" s="15" t="s">
        <v>55</v>
      </c>
      <c r="K18" s="15" t="s">
        <v>17</v>
      </c>
      <c r="L18" s="8" t="s">
        <v>21</v>
      </c>
      <c r="M18" s="31" t="s">
        <v>120</v>
      </c>
      <c r="N18" s="10" t="s">
        <v>6</v>
      </c>
      <c r="R18" s="3"/>
      <c r="S18" s="5"/>
      <c r="T18" s="5"/>
      <c r="U18" s="5"/>
    </row>
    <row r="19" spans="1:21" x14ac:dyDescent="0.25">
      <c r="A19" s="82">
        <v>40513</v>
      </c>
      <c r="B19" s="10" t="s">
        <v>121</v>
      </c>
      <c r="C19" s="10" t="s">
        <v>117</v>
      </c>
      <c r="D19" s="30" t="s">
        <v>130</v>
      </c>
      <c r="E19" s="11">
        <v>2.5360126839851062E-3</v>
      </c>
      <c r="F19" s="35">
        <v>2.1597491366668882E-3</v>
      </c>
      <c r="G19" s="35">
        <v>4.0000000000000001E-3</v>
      </c>
      <c r="H19" s="66">
        <v>0.01</v>
      </c>
      <c r="I19" s="35">
        <f>3.3*H19</f>
        <v>3.3000000000000002E-2</v>
      </c>
      <c r="J19" s="15" t="s">
        <v>55</v>
      </c>
      <c r="K19" s="15" t="s">
        <v>17</v>
      </c>
      <c r="L19" s="8" t="s">
        <v>21</v>
      </c>
      <c r="M19" s="31" t="s">
        <v>120</v>
      </c>
      <c r="N19" s="10" t="s">
        <v>6</v>
      </c>
      <c r="R19" s="3"/>
      <c r="S19" s="5"/>
      <c r="T19" s="5"/>
      <c r="U19" s="5"/>
    </row>
    <row r="20" spans="1:21" x14ac:dyDescent="0.25">
      <c r="A20" s="19"/>
      <c r="B20" s="10"/>
      <c r="C20" s="10"/>
      <c r="D20" s="30"/>
      <c r="E20" s="11"/>
      <c r="F20" s="35"/>
      <c r="G20" s="35"/>
      <c r="H20" s="66"/>
      <c r="I20" s="35"/>
      <c r="J20" s="15"/>
      <c r="K20" s="15"/>
      <c r="L20" s="8"/>
      <c r="M20" s="31"/>
      <c r="N20" s="10"/>
      <c r="R20" s="3"/>
      <c r="S20" s="5"/>
      <c r="T20" s="5"/>
      <c r="U20" s="5"/>
    </row>
    <row r="21" spans="1:21" x14ac:dyDescent="0.25">
      <c r="A21" s="19">
        <v>40523</v>
      </c>
      <c r="B21" s="99" t="s">
        <v>128</v>
      </c>
      <c r="C21" s="10" t="s">
        <v>117</v>
      </c>
      <c r="D21" s="30" t="s">
        <v>130</v>
      </c>
      <c r="E21" s="11">
        <v>8.227831387026192E-3</v>
      </c>
      <c r="F21" s="35">
        <v>9.93577542687711E-4</v>
      </c>
      <c r="G21" s="35">
        <v>4.8000000000000001E-2</v>
      </c>
      <c r="H21" s="66">
        <v>2.5000000000000001E-2</v>
      </c>
      <c r="I21" s="35">
        <f>3.3*H21</f>
        <v>8.2500000000000004E-2</v>
      </c>
      <c r="J21" s="15" t="s">
        <v>55</v>
      </c>
      <c r="K21" s="15" t="s">
        <v>17</v>
      </c>
      <c r="L21" s="8" t="s">
        <v>21</v>
      </c>
      <c r="M21" s="31" t="s">
        <v>120</v>
      </c>
      <c r="N21" s="10" t="s">
        <v>6</v>
      </c>
      <c r="R21" s="3"/>
      <c r="S21" s="5"/>
      <c r="T21" s="5"/>
      <c r="U21" s="5"/>
    </row>
    <row r="22" spans="1:21" x14ac:dyDescent="0.25">
      <c r="A22" s="19">
        <v>40523</v>
      </c>
      <c r="B22" s="10" t="s">
        <v>99</v>
      </c>
      <c r="C22" s="10" t="s">
        <v>117</v>
      </c>
      <c r="D22" s="30" t="s">
        <v>130</v>
      </c>
      <c r="E22" s="11">
        <v>9.4338144376139466E-2</v>
      </c>
      <c r="F22" s="35">
        <v>4.084139518919519E-2</v>
      </c>
      <c r="G22" s="14">
        <v>0.87</v>
      </c>
      <c r="H22" s="75">
        <v>0.3</v>
      </c>
      <c r="I22" s="14">
        <f>3.3*H22</f>
        <v>0.98999999999999988</v>
      </c>
      <c r="J22" s="15" t="s">
        <v>55</v>
      </c>
      <c r="K22" s="15" t="s">
        <v>17</v>
      </c>
      <c r="L22" s="8" t="s">
        <v>21</v>
      </c>
      <c r="M22" s="31" t="s">
        <v>120</v>
      </c>
      <c r="N22" s="10" t="s">
        <v>6</v>
      </c>
      <c r="R22" s="3"/>
      <c r="S22" s="5"/>
      <c r="T22" s="5"/>
      <c r="U22" s="5"/>
    </row>
    <row r="23" spans="1:21" x14ac:dyDescent="0.25">
      <c r="A23" s="19">
        <v>40523</v>
      </c>
      <c r="B23" s="10" t="s">
        <v>98</v>
      </c>
      <c r="C23" s="10" t="s">
        <v>117</v>
      </c>
      <c r="D23" s="30" t="s">
        <v>130</v>
      </c>
      <c r="E23" s="11">
        <v>2.3194096231584451E-3</v>
      </c>
      <c r="F23" s="35">
        <v>1.4585650482580531E-3</v>
      </c>
      <c r="G23" s="35">
        <v>2E-3</v>
      </c>
      <c r="H23" s="66">
        <v>8.0000000000000002E-3</v>
      </c>
      <c r="I23" s="35">
        <f>3.3*H23</f>
        <v>2.64E-2</v>
      </c>
      <c r="J23" s="15" t="s">
        <v>55</v>
      </c>
      <c r="K23" s="15" t="s">
        <v>17</v>
      </c>
      <c r="L23" s="8" t="s">
        <v>21</v>
      </c>
      <c r="M23" s="31" t="s">
        <v>120</v>
      </c>
      <c r="N23" s="10" t="s">
        <v>6</v>
      </c>
      <c r="R23" s="3"/>
      <c r="S23" s="5"/>
      <c r="T23" s="5"/>
      <c r="U23" s="5"/>
    </row>
    <row r="24" spans="1:21" x14ac:dyDescent="0.25">
      <c r="A24" s="19">
        <v>40523</v>
      </c>
      <c r="B24" s="10" t="s">
        <v>121</v>
      </c>
      <c r="C24" s="10" t="s">
        <v>117</v>
      </c>
      <c r="D24" s="30" t="s">
        <v>130</v>
      </c>
      <c r="E24" s="11">
        <v>4.5640942511448353E-3</v>
      </c>
      <c r="F24" s="35">
        <v>2.4789324987448502E-3</v>
      </c>
      <c r="G24" s="35">
        <v>4.0000000000000001E-3</v>
      </c>
      <c r="H24" s="66">
        <v>1.6E-2</v>
      </c>
      <c r="I24" s="35">
        <f>3.3*H24</f>
        <v>5.28E-2</v>
      </c>
      <c r="J24" s="15" t="s">
        <v>55</v>
      </c>
      <c r="K24" s="15" t="s">
        <v>17</v>
      </c>
      <c r="L24" s="8" t="s">
        <v>21</v>
      </c>
      <c r="M24" s="31" t="s">
        <v>120</v>
      </c>
      <c r="N24" s="10" t="s">
        <v>6</v>
      </c>
      <c r="R24" s="3"/>
      <c r="S24" s="5"/>
      <c r="T24" s="5"/>
      <c r="U24" s="5"/>
    </row>
    <row r="25" spans="1:21" x14ac:dyDescent="0.25">
      <c r="A25" s="19"/>
      <c r="B25" s="10"/>
      <c r="C25" s="10"/>
      <c r="D25" s="30"/>
      <c r="E25" s="11"/>
      <c r="F25" s="35"/>
      <c r="G25" s="35"/>
      <c r="H25" s="66"/>
      <c r="I25" s="14"/>
      <c r="J25" s="15"/>
      <c r="K25" s="15"/>
      <c r="L25" s="8"/>
      <c r="M25" s="31"/>
      <c r="N25" s="10"/>
      <c r="R25" s="3"/>
      <c r="S25" s="5"/>
      <c r="T25" s="5"/>
      <c r="U25" s="5"/>
    </row>
    <row r="26" spans="1:21" x14ac:dyDescent="0.25">
      <c r="A26" s="19">
        <v>40526</v>
      </c>
      <c r="B26" s="99" t="s">
        <v>128</v>
      </c>
      <c r="C26" s="10" t="s">
        <v>117</v>
      </c>
      <c r="D26" s="30" t="s">
        <v>130</v>
      </c>
      <c r="E26" s="11">
        <v>9.6479008050110754E-2</v>
      </c>
      <c r="F26" s="35">
        <v>8.3268358936633199E-3</v>
      </c>
      <c r="G26" s="35">
        <v>4.8000000000000001E-2</v>
      </c>
      <c r="H26" s="75">
        <v>0.28999999999999998</v>
      </c>
      <c r="I26" s="14">
        <f>3.3*H26</f>
        <v>0.95699999999999985</v>
      </c>
      <c r="J26" s="15" t="s">
        <v>55</v>
      </c>
      <c r="K26" s="15" t="s">
        <v>17</v>
      </c>
      <c r="L26" s="8" t="s">
        <v>21</v>
      </c>
      <c r="M26" s="31" t="s">
        <v>120</v>
      </c>
      <c r="N26" s="10" t="s">
        <v>6</v>
      </c>
      <c r="R26" s="3"/>
      <c r="S26" s="5"/>
      <c r="T26" s="5"/>
      <c r="U26" s="5"/>
    </row>
    <row r="27" spans="1:21" x14ac:dyDescent="0.25">
      <c r="A27" s="19">
        <v>40526</v>
      </c>
      <c r="B27" s="10" t="s">
        <v>99</v>
      </c>
      <c r="C27" s="10" t="s">
        <v>117</v>
      </c>
      <c r="D27" s="30" t="s">
        <v>130</v>
      </c>
      <c r="E27" s="8">
        <v>0.13849472282004097</v>
      </c>
      <c r="F27" s="35">
        <v>2.1025834878390125E-2</v>
      </c>
      <c r="G27" s="14">
        <v>0.87</v>
      </c>
      <c r="H27" s="75">
        <v>0.42</v>
      </c>
      <c r="I27" s="14">
        <f>3.3*H27</f>
        <v>1.3859999999999999</v>
      </c>
      <c r="J27" s="15" t="s">
        <v>55</v>
      </c>
      <c r="K27" s="15" t="s">
        <v>17</v>
      </c>
      <c r="L27" s="8" t="s">
        <v>21</v>
      </c>
      <c r="M27" s="31" t="s">
        <v>120</v>
      </c>
      <c r="N27" s="10" t="s">
        <v>6</v>
      </c>
      <c r="R27" s="3"/>
      <c r="S27" s="5"/>
      <c r="T27" s="5"/>
      <c r="U27" s="5"/>
    </row>
    <row r="28" spans="1:21" x14ac:dyDescent="0.25">
      <c r="A28" s="19">
        <v>40526</v>
      </c>
      <c r="B28" s="10" t="s">
        <v>98</v>
      </c>
      <c r="C28" s="10" t="s">
        <v>117</v>
      </c>
      <c r="D28" s="30" t="s">
        <v>130</v>
      </c>
      <c r="E28" s="11">
        <v>3.1456456147082642E-3</v>
      </c>
      <c r="F28" s="113">
        <v>2.0952326839762681E-5</v>
      </c>
      <c r="G28" s="35">
        <v>2E-3</v>
      </c>
      <c r="H28" s="66">
        <v>8.9999999999999993E-3</v>
      </c>
      <c r="I28" s="35">
        <f>3.3*H28</f>
        <v>2.9699999999999997E-2</v>
      </c>
      <c r="J28" s="15" t="s">
        <v>55</v>
      </c>
      <c r="K28" s="15" t="s">
        <v>17</v>
      </c>
      <c r="L28" s="8" t="s">
        <v>21</v>
      </c>
      <c r="M28" s="31" t="s">
        <v>120</v>
      </c>
      <c r="N28" s="10" t="s">
        <v>6</v>
      </c>
      <c r="R28" s="3"/>
      <c r="S28" s="5"/>
      <c r="T28" s="5"/>
      <c r="U28" s="5"/>
    </row>
    <row r="29" spans="1:21" x14ac:dyDescent="0.25">
      <c r="A29" s="19">
        <v>40526</v>
      </c>
      <c r="B29" s="10" t="s">
        <v>121</v>
      </c>
      <c r="C29" s="10" t="s">
        <v>117</v>
      </c>
      <c r="D29" s="30" t="s">
        <v>130</v>
      </c>
      <c r="E29" s="11">
        <v>3.4734882083193161E-3</v>
      </c>
      <c r="F29" s="35">
        <v>2.6562358705506739E-3</v>
      </c>
      <c r="G29" s="35">
        <v>4.0000000000000001E-3</v>
      </c>
      <c r="H29" s="66">
        <v>1.2999999999999999E-2</v>
      </c>
      <c r="I29" s="35">
        <f>3.3*H29</f>
        <v>4.2899999999999994E-2</v>
      </c>
      <c r="J29" s="15" t="s">
        <v>55</v>
      </c>
      <c r="K29" s="15" t="s">
        <v>17</v>
      </c>
      <c r="L29" s="8" t="s">
        <v>21</v>
      </c>
      <c r="M29" s="31" t="s">
        <v>120</v>
      </c>
      <c r="N29" s="10" t="s">
        <v>6</v>
      </c>
      <c r="R29" s="3"/>
      <c r="S29" s="5"/>
      <c r="T29" s="5"/>
      <c r="U29" s="5"/>
    </row>
    <row r="30" spans="1:21" x14ac:dyDescent="0.25">
      <c r="A30" s="19"/>
      <c r="B30" s="10"/>
      <c r="C30" s="10"/>
      <c r="D30" s="30"/>
      <c r="E30" s="11"/>
      <c r="F30" s="35"/>
      <c r="G30" s="35"/>
      <c r="H30" s="66"/>
      <c r="I30" s="35"/>
      <c r="J30" s="15"/>
      <c r="K30" s="15"/>
      <c r="L30" s="8"/>
      <c r="M30" s="31"/>
      <c r="N30" s="10"/>
      <c r="R30" s="3"/>
      <c r="S30" s="5"/>
      <c r="T30" s="5"/>
      <c r="U30" s="5"/>
    </row>
    <row r="31" spans="1:21" x14ac:dyDescent="0.25">
      <c r="A31" s="19">
        <v>40539</v>
      </c>
      <c r="B31" s="99" t="s">
        <v>128</v>
      </c>
      <c r="C31" s="10" t="s">
        <v>117</v>
      </c>
      <c r="D31" s="30" t="s">
        <v>130</v>
      </c>
      <c r="E31" s="11">
        <v>4.5371880293121364E-2</v>
      </c>
      <c r="F31" s="35">
        <v>5.995609171162963E-3</v>
      </c>
      <c r="G31" s="35">
        <v>4.8000000000000001E-2</v>
      </c>
      <c r="H31" s="75">
        <v>0.14000000000000001</v>
      </c>
      <c r="I31" s="14">
        <f>3.3*H31</f>
        <v>0.46200000000000002</v>
      </c>
      <c r="J31" s="15" t="s">
        <v>55</v>
      </c>
      <c r="K31" s="15" t="s">
        <v>17</v>
      </c>
      <c r="L31" s="8" t="s">
        <v>21</v>
      </c>
      <c r="M31" s="31" t="s">
        <v>120</v>
      </c>
      <c r="N31" s="10" t="s">
        <v>6</v>
      </c>
      <c r="R31" s="3"/>
      <c r="S31" s="5"/>
      <c r="T31" s="5"/>
      <c r="U31" s="5"/>
    </row>
    <row r="32" spans="1:21" x14ac:dyDescent="0.25">
      <c r="A32" s="19">
        <v>40539</v>
      </c>
      <c r="B32" s="10" t="s">
        <v>99</v>
      </c>
      <c r="C32" s="10" t="s">
        <v>117</v>
      </c>
      <c r="D32" s="30" t="s">
        <v>130</v>
      </c>
      <c r="E32" s="11">
        <v>9.2392503382760102E-2</v>
      </c>
      <c r="F32" s="35">
        <v>5.2823489064998591E-2</v>
      </c>
      <c r="G32" s="14">
        <v>0.87</v>
      </c>
      <c r="H32" s="75">
        <v>0.32</v>
      </c>
      <c r="I32" s="14">
        <f>3.3*H32</f>
        <v>1.056</v>
      </c>
      <c r="J32" s="15" t="s">
        <v>55</v>
      </c>
      <c r="K32" s="15" t="s">
        <v>17</v>
      </c>
      <c r="L32" s="8" t="s">
        <v>21</v>
      </c>
      <c r="M32" s="31" t="s">
        <v>120</v>
      </c>
      <c r="N32" s="10" t="s">
        <v>6</v>
      </c>
      <c r="R32" s="3"/>
      <c r="S32" s="5"/>
      <c r="T32" s="5"/>
      <c r="U32" s="5"/>
    </row>
    <row r="33" spans="1:21" x14ac:dyDescent="0.25">
      <c r="A33" s="19">
        <v>40539</v>
      </c>
      <c r="B33" s="10" t="s">
        <v>98</v>
      </c>
      <c r="C33" s="10" t="s">
        <v>117</v>
      </c>
      <c r="D33" s="30" t="s">
        <v>130</v>
      </c>
      <c r="E33" s="11">
        <v>6.4801579456059558E-3</v>
      </c>
      <c r="F33" s="35">
        <v>1.2509064713238927E-3</v>
      </c>
      <c r="G33" s="35">
        <v>2E-3</v>
      </c>
      <c r="H33" s="66">
        <v>0.02</v>
      </c>
      <c r="I33" s="35">
        <f>3.3*H33</f>
        <v>6.6000000000000003E-2</v>
      </c>
      <c r="J33" s="15" t="s">
        <v>55</v>
      </c>
      <c r="K33" s="15" t="s">
        <v>17</v>
      </c>
      <c r="L33" s="8" t="s">
        <v>21</v>
      </c>
      <c r="M33" s="31" t="s">
        <v>120</v>
      </c>
      <c r="N33" s="10" t="s">
        <v>6</v>
      </c>
      <c r="R33" s="3"/>
      <c r="S33" s="5"/>
      <c r="T33" s="5"/>
      <c r="U33" s="5"/>
    </row>
    <row r="34" spans="1:21" x14ac:dyDescent="0.25">
      <c r="A34" s="19">
        <v>40539</v>
      </c>
      <c r="B34" s="10" t="s">
        <v>121</v>
      </c>
      <c r="C34" s="10" t="s">
        <v>117</v>
      </c>
      <c r="D34" s="30" t="s">
        <v>130</v>
      </c>
      <c r="E34" s="11">
        <v>1.4952880436000728E-3</v>
      </c>
      <c r="F34" s="35">
        <v>3.4393502777898691E-3</v>
      </c>
      <c r="G34" s="35">
        <v>4.0000000000000001E-3</v>
      </c>
      <c r="H34" s="66">
        <v>1.0999999999999999E-2</v>
      </c>
      <c r="I34" s="35">
        <f>3.3*H34</f>
        <v>3.6299999999999999E-2</v>
      </c>
      <c r="J34" s="15" t="s">
        <v>55</v>
      </c>
      <c r="K34" s="15" t="s">
        <v>17</v>
      </c>
      <c r="L34" s="8" t="s">
        <v>21</v>
      </c>
      <c r="M34" s="31" t="s">
        <v>120</v>
      </c>
      <c r="N34" s="10" t="s">
        <v>6</v>
      </c>
      <c r="R34" s="3"/>
      <c r="S34" s="5"/>
      <c r="T34" s="5"/>
      <c r="U34" s="5"/>
    </row>
    <row r="35" spans="1:21" x14ac:dyDescent="0.25">
      <c r="A35" s="32" t="s">
        <v>0</v>
      </c>
      <c r="B35" s="4"/>
      <c r="C35" s="4"/>
      <c r="D35" s="4"/>
      <c r="E35" s="4"/>
      <c r="F35" s="33"/>
      <c r="G35" s="68"/>
      <c r="H35" s="4"/>
      <c r="I35" s="4"/>
      <c r="J35" s="4"/>
      <c r="K35" s="4"/>
      <c r="L35" s="4"/>
      <c r="M35" s="4"/>
      <c r="N35" s="4"/>
      <c r="R35" s="3"/>
      <c r="S35" s="5"/>
      <c r="T35" s="5"/>
      <c r="U35" s="5"/>
    </row>
    <row r="36" spans="1:21" x14ac:dyDescent="0.25">
      <c r="R36" s="3"/>
      <c r="S36" s="5"/>
      <c r="T36" s="5"/>
      <c r="U36" s="5"/>
    </row>
    <row r="37" spans="1:21" ht="14.5" x14ac:dyDescent="0.25">
      <c r="A37" s="13" t="s">
        <v>20</v>
      </c>
      <c r="R37" s="3"/>
      <c r="S37" s="5"/>
      <c r="T37" s="5"/>
      <c r="U37" s="5"/>
    </row>
    <row r="38" spans="1:21" ht="14.5" x14ac:dyDescent="0.25">
      <c r="A38" s="13" t="s">
        <v>27</v>
      </c>
      <c r="R38" s="3"/>
      <c r="S38" s="5"/>
      <c r="T38" s="5"/>
      <c r="U38" s="5"/>
    </row>
    <row r="39" spans="1:21" ht="14.5" x14ac:dyDescent="0.25">
      <c r="A39" s="13" t="s">
        <v>107</v>
      </c>
      <c r="R39" s="3"/>
      <c r="S39" s="5"/>
      <c r="T39" s="5"/>
      <c r="U39" s="5"/>
    </row>
    <row r="40" spans="1:21" ht="17.5" x14ac:dyDescent="0.4">
      <c r="A40" s="13" t="s">
        <v>127</v>
      </c>
      <c r="R40" s="3"/>
      <c r="S40" s="5"/>
      <c r="T40" s="5"/>
      <c r="U40" s="5"/>
    </row>
    <row r="41" spans="1:21" ht="16" x14ac:dyDescent="0.4">
      <c r="A41" t="s">
        <v>29</v>
      </c>
      <c r="R41" s="3"/>
      <c r="S41" s="5"/>
      <c r="T41" s="5"/>
      <c r="U41" s="5"/>
    </row>
    <row r="42" spans="1:21" ht="14.5" x14ac:dyDescent="0.25">
      <c r="A42" s="13" t="s">
        <v>106</v>
      </c>
    </row>
  </sheetData>
  <mergeCells count="1">
    <mergeCell ref="A1:N1"/>
  </mergeCells>
  <phoneticPr fontId="35" type="noConversion"/>
  <pageMargins left="0.68" right="0.25" top="0.57999999999999996" bottom="0.23" header="0.5" footer="0.27"/>
  <pageSetup firstPageNumber="32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2" sqref="A2"/>
    </sheetView>
  </sheetViews>
  <sheetFormatPr defaultRowHeight="12.5" x14ac:dyDescent="0.25"/>
  <cols>
    <col min="2" max="2" width="5.7265625" customWidth="1"/>
    <col min="3" max="3" width="11.453125" customWidth="1"/>
    <col min="4" max="4" width="7.81640625" customWidth="1"/>
    <col min="6" max="6" width="11.453125" customWidth="1"/>
    <col min="7" max="7" width="10.54296875" customWidth="1"/>
    <col min="8" max="8" width="9.54296875" bestFit="1" customWidth="1"/>
    <col min="9" max="9" width="10.81640625" customWidth="1"/>
    <col min="10" max="10" width="7.453125" customWidth="1"/>
    <col min="11" max="11" width="8.453125" customWidth="1"/>
    <col min="12" max="12" width="7.1796875" customWidth="1"/>
    <col min="13" max="13" width="9.26953125" customWidth="1"/>
    <col min="14" max="14" width="6.54296875" customWidth="1"/>
  </cols>
  <sheetData>
    <row r="1" spans="1:23" ht="33" customHeight="1" x14ac:dyDescent="0.35">
      <c r="A1" s="179" t="s">
        <v>580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S1" s="5"/>
      <c r="T1" s="5"/>
      <c r="U1" s="5"/>
    </row>
    <row r="2" spans="1:23" ht="12.75" customHeight="1" x14ac:dyDescent="0.35">
      <c r="A2" s="2"/>
      <c r="S2" s="5"/>
      <c r="T2" s="5"/>
      <c r="U2" s="5"/>
    </row>
    <row r="3" spans="1:23" ht="12.75" customHeight="1" x14ac:dyDescent="0.25">
      <c r="F3" s="3" t="s">
        <v>28</v>
      </c>
      <c r="K3" t="s">
        <v>0</v>
      </c>
      <c r="L3" t="s">
        <v>0</v>
      </c>
      <c r="S3" s="5"/>
      <c r="T3" s="5"/>
      <c r="U3" s="5"/>
    </row>
    <row r="4" spans="1:23" ht="12.75" customHeight="1" x14ac:dyDescent="0.25">
      <c r="A4" s="16" t="s">
        <v>18</v>
      </c>
      <c r="B4" s="16" t="s">
        <v>9</v>
      </c>
      <c r="C4" s="16" t="s">
        <v>10</v>
      </c>
      <c r="D4" s="16" t="s">
        <v>26</v>
      </c>
      <c r="E4" s="16" t="s">
        <v>23</v>
      </c>
      <c r="F4" s="16" t="s">
        <v>22</v>
      </c>
      <c r="G4" s="16" t="s">
        <v>103</v>
      </c>
      <c r="H4" s="16" t="s">
        <v>104</v>
      </c>
      <c r="I4" s="16" t="s">
        <v>105</v>
      </c>
      <c r="J4" s="16" t="s">
        <v>14</v>
      </c>
      <c r="K4" s="16" t="s">
        <v>24</v>
      </c>
      <c r="L4" s="16" t="s">
        <v>16</v>
      </c>
      <c r="M4" s="16" t="s">
        <v>25</v>
      </c>
      <c r="N4" s="16" t="s">
        <v>11</v>
      </c>
      <c r="S4" s="5"/>
      <c r="T4" s="5"/>
      <c r="U4" s="5"/>
    </row>
    <row r="5" spans="1:23" ht="12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5"/>
      <c r="T5" s="5"/>
      <c r="U5" s="5"/>
    </row>
    <row r="6" spans="1:23" ht="12.75" customHeight="1" x14ac:dyDescent="0.25">
      <c r="A6" s="82">
        <v>40545</v>
      </c>
      <c r="B6" s="99" t="s">
        <v>128</v>
      </c>
      <c r="C6" s="10" t="s">
        <v>117</v>
      </c>
      <c r="D6" s="30" t="s">
        <v>130</v>
      </c>
      <c r="E6" s="11">
        <v>1.2389457225130334E-2</v>
      </c>
      <c r="F6" s="35">
        <v>6.0532930156513487E-3</v>
      </c>
      <c r="G6" s="35">
        <v>4.8000000000000001E-2</v>
      </c>
      <c r="H6" s="66">
        <v>4.1000000000000002E-2</v>
      </c>
      <c r="I6" s="14">
        <f>3.3*H6</f>
        <v>0.1353</v>
      </c>
      <c r="J6" s="15" t="s">
        <v>55</v>
      </c>
      <c r="K6" s="15" t="s">
        <v>17</v>
      </c>
      <c r="L6" s="8" t="s">
        <v>21</v>
      </c>
      <c r="M6" s="31" t="s">
        <v>120</v>
      </c>
      <c r="N6" s="10" t="s">
        <v>6</v>
      </c>
      <c r="S6" s="5"/>
      <c r="T6" s="5"/>
      <c r="U6" s="5"/>
    </row>
    <row r="7" spans="1:23" ht="12.75" customHeight="1" x14ac:dyDescent="0.25">
      <c r="A7" s="82">
        <v>40545</v>
      </c>
      <c r="B7" s="10" t="s">
        <v>99</v>
      </c>
      <c r="C7" s="10" t="s">
        <v>117</v>
      </c>
      <c r="D7" s="30" t="s">
        <v>130</v>
      </c>
      <c r="E7" s="11">
        <v>9.8584129894218719E-2</v>
      </c>
      <c r="F7" s="14">
        <v>0.11933385236531321</v>
      </c>
      <c r="G7" s="14">
        <v>0.87</v>
      </c>
      <c r="H7" s="75">
        <v>0.46</v>
      </c>
      <c r="I7" s="14">
        <f>3.3*H7</f>
        <v>1.518</v>
      </c>
      <c r="J7" s="15" t="s">
        <v>55</v>
      </c>
      <c r="K7" s="15" t="s">
        <v>17</v>
      </c>
      <c r="L7" s="8" t="s">
        <v>21</v>
      </c>
      <c r="M7" s="31" t="s">
        <v>120</v>
      </c>
      <c r="N7" s="10" t="s">
        <v>6</v>
      </c>
      <c r="S7" s="5"/>
      <c r="T7" s="5"/>
      <c r="U7" s="5"/>
    </row>
    <row r="8" spans="1:23" ht="12.75" customHeight="1" x14ac:dyDescent="0.25">
      <c r="A8" s="82">
        <v>40545</v>
      </c>
      <c r="B8" s="10" t="s">
        <v>98</v>
      </c>
      <c r="C8" s="10" t="s">
        <v>117</v>
      </c>
      <c r="D8" s="30" t="s">
        <v>130</v>
      </c>
      <c r="E8" s="11">
        <v>2.3149511873903515E-3</v>
      </c>
      <c r="F8" s="35">
        <v>3.7973715032023681E-3</v>
      </c>
      <c r="G8" s="35">
        <v>2E-3</v>
      </c>
      <c r="H8" s="66">
        <v>1.2999999999999999E-2</v>
      </c>
      <c r="I8" s="35">
        <f>3.3*H8</f>
        <v>4.2899999999999994E-2</v>
      </c>
      <c r="J8" s="15" t="s">
        <v>55</v>
      </c>
      <c r="K8" s="15" t="s">
        <v>17</v>
      </c>
      <c r="L8" s="8" t="s">
        <v>21</v>
      </c>
      <c r="M8" s="31" t="s">
        <v>120</v>
      </c>
      <c r="N8" s="10" t="s">
        <v>6</v>
      </c>
      <c r="S8" s="5"/>
      <c r="T8" s="5"/>
      <c r="U8" s="5"/>
    </row>
    <row r="9" spans="1:23" ht="12.75" customHeight="1" x14ac:dyDescent="0.25">
      <c r="A9" s="82">
        <v>40545</v>
      </c>
      <c r="B9" s="10" t="s">
        <v>121</v>
      </c>
      <c r="C9" s="10" t="s">
        <v>117</v>
      </c>
      <c r="D9" s="30" t="s">
        <v>130</v>
      </c>
      <c r="E9" s="11">
        <v>2.1041305409440106E-3</v>
      </c>
      <c r="F9" s="35">
        <v>4.6119411314543063E-3</v>
      </c>
      <c r="G9" s="35">
        <v>4.0000000000000001E-3</v>
      </c>
      <c r="H9" s="66">
        <v>1.4999999999999999E-2</v>
      </c>
      <c r="I9" s="35">
        <f>3.3*H9</f>
        <v>4.9499999999999995E-2</v>
      </c>
      <c r="J9" s="15" t="s">
        <v>55</v>
      </c>
      <c r="K9" s="15" t="s">
        <v>17</v>
      </c>
      <c r="L9" s="8" t="s">
        <v>21</v>
      </c>
      <c r="M9" s="31" t="s">
        <v>120</v>
      </c>
      <c r="N9" s="10" t="s">
        <v>6</v>
      </c>
      <c r="S9" s="5"/>
      <c r="T9" s="5"/>
      <c r="U9" s="5"/>
    </row>
    <row r="10" spans="1:23" x14ac:dyDescent="0.25">
      <c r="A10" s="19"/>
      <c r="B10" s="10"/>
      <c r="C10" s="10"/>
      <c r="D10" s="30"/>
      <c r="E10" s="11"/>
      <c r="F10" s="35"/>
      <c r="G10" s="35"/>
      <c r="H10" s="66"/>
      <c r="I10" s="14"/>
      <c r="P10" s="65"/>
      <c r="S10" s="5"/>
      <c r="T10" s="5"/>
      <c r="U10" s="5"/>
    </row>
    <row r="11" spans="1:23" x14ac:dyDescent="0.25">
      <c r="A11" s="19">
        <v>40573</v>
      </c>
      <c r="B11" s="99" t="s">
        <v>128</v>
      </c>
      <c r="C11" s="10" t="s">
        <v>117</v>
      </c>
      <c r="D11" s="30" t="s">
        <v>130</v>
      </c>
      <c r="E11" s="11">
        <v>1.0970306148872963E-2</v>
      </c>
      <c r="F11" s="35">
        <v>5.3126350335779785E-3</v>
      </c>
      <c r="G11" s="35">
        <v>4.8000000000000001E-2</v>
      </c>
      <c r="H11" s="66">
        <v>3.6999999999999998E-2</v>
      </c>
      <c r="I11" s="14">
        <f>3.3*H11</f>
        <v>0.12209999999999999</v>
      </c>
      <c r="J11" s="15" t="s">
        <v>55</v>
      </c>
      <c r="K11" s="15" t="s">
        <v>17</v>
      </c>
      <c r="L11" s="8" t="s">
        <v>21</v>
      </c>
      <c r="M11" s="31" t="s">
        <v>120</v>
      </c>
      <c r="N11" s="10" t="s">
        <v>6</v>
      </c>
      <c r="Q11" s="65"/>
      <c r="S11" s="12"/>
    </row>
    <row r="12" spans="1:23" x14ac:dyDescent="0.25">
      <c r="A12" s="19">
        <v>40573</v>
      </c>
      <c r="B12" s="10" t="s">
        <v>99</v>
      </c>
      <c r="C12" s="10" t="s">
        <v>117</v>
      </c>
      <c r="D12" s="30" t="s">
        <v>130</v>
      </c>
      <c r="E12" s="8">
        <v>0.14239995849367373</v>
      </c>
      <c r="F12" s="35">
        <v>8.1035116599738985E-2</v>
      </c>
      <c r="G12" s="14">
        <v>0.87</v>
      </c>
      <c r="H12" s="75">
        <v>0.5</v>
      </c>
      <c r="I12" s="14">
        <f>3.3*H12</f>
        <v>1.65</v>
      </c>
      <c r="J12" s="15" t="s">
        <v>55</v>
      </c>
      <c r="K12" s="15" t="s">
        <v>17</v>
      </c>
      <c r="L12" s="8" t="s">
        <v>21</v>
      </c>
      <c r="M12" s="31" t="s">
        <v>120</v>
      </c>
      <c r="N12" s="10" t="s">
        <v>6</v>
      </c>
      <c r="Q12" s="65"/>
      <c r="S12" s="3"/>
      <c r="T12" s="3"/>
      <c r="U12" s="3"/>
      <c r="V12" s="3"/>
      <c r="W12" s="3"/>
    </row>
    <row r="13" spans="1:23" x14ac:dyDescent="0.25">
      <c r="A13" s="19">
        <v>40573</v>
      </c>
      <c r="B13" s="10" t="s">
        <v>98</v>
      </c>
      <c r="C13" s="10" t="s">
        <v>117</v>
      </c>
      <c r="D13" s="30" t="s">
        <v>130</v>
      </c>
      <c r="E13" s="11">
        <v>2.1805185927511223E-3</v>
      </c>
      <c r="F13" s="35">
        <v>1.3029999999999986E-3</v>
      </c>
      <c r="G13" s="35">
        <v>2E-3</v>
      </c>
      <c r="H13" s="66">
        <v>7.0000000000000001E-3</v>
      </c>
      <c r="I13" s="35">
        <f>3.3*H13</f>
        <v>2.3099999999999999E-2</v>
      </c>
      <c r="J13" s="15" t="s">
        <v>55</v>
      </c>
      <c r="K13" s="15" t="s">
        <v>17</v>
      </c>
      <c r="L13" s="8" t="s">
        <v>21</v>
      </c>
      <c r="M13" s="31" t="s">
        <v>120</v>
      </c>
      <c r="N13" s="10" t="s">
        <v>6</v>
      </c>
      <c r="Q13" s="65"/>
      <c r="R13" s="3"/>
      <c r="S13" s="5"/>
      <c r="T13" s="5"/>
      <c r="U13" s="5"/>
    </row>
    <row r="14" spans="1:23" x14ac:dyDescent="0.25">
      <c r="A14" s="19">
        <v>40573</v>
      </c>
      <c r="B14" s="10" t="s">
        <v>121</v>
      </c>
      <c r="C14" s="10" t="s">
        <v>117</v>
      </c>
      <c r="D14" s="30" t="s">
        <v>130</v>
      </c>
      <c r="E14" s="11">
        <v>6.2989440649471821E-3</v>
      </c>
      <c r="F14" s="35">
        <v>6.6950039083882081E-3</v>
      </c>
      <c r="G14" s="35">
        <v>4.0000000000000001E-3</v>
      </c>
      <c r="H14" s="66">
        <v>2.8000000000000001E-2</v>
      </c>
      <c r="I14" s="35">
        <f>3.3*H14</f>
        <v>9.2399999999999996E-2</v>
      </c>
      <c r="J14" s="15" t="s">
        <v>55</v>
      </c>
      <c r="K14" s="15" t="s">
        <v>17</v>
      </c>
      <c r="L14" s="8" t="s">
        <v>21</v>
      </c>
      <c r="M14" s="31" t="s">
        <v>120</v>
      </c>
      <c r="N14" s="10" t="s">
        <v>6</v>
      </c>
      <c r="Q14" s="65"/>
      <c r="R14" s="3"/>
      <c r="S14" s="5"/>
      <c r="T14" s="5"/>
      <c r="U14" s="5"/>
    </row>
    <row r="15" spans="1:23" x14ac:dyDescent="0.25">
      <c r="A15" s="32" t="s">
        <v>0</v>
      </c>
      <c r="B15" s="4"/>
      <c r="C15" s="4"/>
      <c r="D15" s="4"/>
      <c r="E15" s="4"/>
      <c r="F15" s="33"/>
      <c r="G15" s="68"/>
      <c r="H15" s="4"/>
      <c r="I15" s="4"/>
      <c r="J15" s="4"/>
      <c r="K15" s="4"/>
      <c r="L15" s="4"/>
      <c r="M15" s="4"/>
      <c r="N15" s="4"/>
      <c r="R15" s="3"/>
      <c r="S15" s="5"/>
      <c r="T15" s="5"/>
      <c r="U15" s="5"/>
    </row>
    <row r="16" spans="1:23" x14ac:dyDescent="0.25">
      <c r="R16" s="3"/>
      <c r="S16" s="5"/>
      <c r="T16" s="5"/>
      <c r="U16" s="5"/>
    </row>
    <row r="17" spans="1:21" ht="14.5" x14ac:dyDescent="0.25">
      <c r="A17" s="13" t="s">
        <v>20</v>
      </c>
      <c r="R17" s="3"/>
      <c r="S17" s="5"/>
      <c r="T17" s="5"/>
      <c r="U17" s="5"/>
    </row>
    <row r="18" spans="1:21" ht="14.5" x14ac:dyDescent="0.25">
      <c r="A18" s="13" t="s">
        <v>27</v>
      </c>
      <c r="R18" s="3"/>
      <c r="S18" s="5"/>
      <c r="T18" s="5"/>
      <c r="U18" s="5"/>
    </row>
    <row r="19" spans="1:21" ht="14.5" x14ac:dyDescent="0.25">
      <c r="A19" s="13" t="s">
        <v>107</v>
      </c>
      <c r="R19" s="3"/>
      <c r="S19" s="5"/>
      <c r="T19" s="5"/>
      <c r="U19" s="5"/>
    </row>
    <row r="20" spans="1:21" ht="17.5" x14ac:dyDescent="0.4">
      <c r="A20" s="13" t="s">
        <v>127</v>
      </c>
      <c r="R20" s="3"/>
      <c r="S20" s="5"/>
      <c r="T20" s="5"/>
      <c r="U20" s="5"/>
    </row>
    <row r="21" spans="1:21" ht="16" x14ac:dyDescent="0.4">
      <c r="A21" t="s">
        <v>29</v>
      </c>
      <c r="R21" s="3"/>
      <c r="S21" s="5"/>
      <c r="T21" s="5"/>
      <c r="U21" s="5"/>
    </row>
    <row r="22" spans="1:21" ht="14.5" x14ac:dyDescent="0.25">
      <c r="A22" s="13" t="s">
        <v>106</v>
      </c>
    </row>
  </sheetData>
  <mergeCells count="1">
    <mergeCell ref="A1:N1"/>
  </mergeCells>
  <phoneticPr fontId="35" type="noConversion"/>
  <pageMargins left="0.68" right="0.25" top="0.57999999999999996" bottom="0.23" header="0.5" footer="0.27"/>
  <pageSetup firstPageNumber="3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40483</v>
      </c>
      <c r="B10" s="95" t="s">
        <v>128</v>
      </c>
      <c r="C10" s="34">
        <v>1.1969999999999999E-3</v>
      </c>
      <c r="D10" s="27">
        <v>14.752737</v>
      </c>
      <c r="E10" s="26">
        <f>D10/15*100</f>
        <v>98.351579999999998</v>
      </c>
      <c r="G10" s="124">
        <v>40483</v>
      </c>
      <c r="H10" s="95" t="s">
        <v>128</v>
      </c>
      <c r="I10" s="34">
        <v>-1.552E-3</v>
      </c>
      <c r="J10" s="27">
        <v>14.064686999999999</v>
      </c>
      <c r="K10" s="26">
        <f>J10/15*100</f>
        <v>93.764579999999995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-1.111E-2</v>
      </c>
      <c r="D11" s="26">
        <v>198.71009799999999</v>
      </c>
      <c r="E11" s="26">
        <f>D11/200*100</f>
        <v>99.355048999999994</v>
      </c>
      <c r="G11" s="48" t="s">
        <v>125</v>
      </c>
      <c r="H11" s="3" t="s">
        <v>99</v>
      </c>
      <c r="I11" s="34">
        <v>-5.8414000000000001E-2</v>
      </c>
      <c r="J11" s="26">
        <v>187.70421200000001</v>
      </c>
      <c r="K11" s="26">
        <f>J11/200*100</f>
        <v>93.852106000000006</v>
      </c>
      <c r="L11" s="9"/>
      <c r="M11" s="9"/>
    </row>
    <row r="12" spans="1:13" x14ac:dyDescent="0.25">
      <c r="A12" s="48"/>
      <c r="B12" s="3" t="s">
        <v>98</v>
      </c>
      <c r="C12" s="34">
        <v>7.9600000000000005E-4</v>
      </c>
      <c r="D12" s="28">
        <v>3.9991699999999999</v>
      </c>
      <c r="E12" s="26">
        <f>D12/4*100</f>
        <v>99.979249999999993</v>
      </c>
      <c r="G12" s="48"/>
      <c r="H12" s="3" t="s">
        <v>98</v>
      </c>
      <c r="I12" s="34">
        <v>2.9399999999999999E-4</v>
      </c>
      <c r="J12" s="28">
        <v>3.7193070000000001</v>
      </c>
      <c r="K12" s="26">
        <f>J12/4*100</f>
        <v>92.982675</v>
      </c>
      <c r="L12" s="9"/>
      <c r="M12" s="9"/>
    </row>
    <row r="13" spans="1:13" x14ac:dyDescent="0.25">
      <c r="A13" s="48"/>
      <c r="B13" s="3" t="s">
        <v>121</v>
      </c>
      <c r="C13" s="34">
        <v>2.091E-3</v>
      </c>
      <c r="D13" s="27">
        <v>14.999046999999999</v>
      </c>
      <c r="E13" s="26">
        <f>D13/15*100</f>
        <v>99.993646666666663</v>
      </c>
      <c r="G13" s="48"/>
      <c r="H13" s="3" t="s">
        <v>121</v>
      </c>
      <c r="I13" s="34">
        <v>-7.4799999999999997E-4</v>
      </c>
      <c r="J13" s="27">
        <v>13.988144</v>
      </c>
      <c r="K13" s="26">
        <f>J13/15*100</f>
        <v>93.254293333333337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40483</v>
      </c>
      <c r="B15" s="95" t="s">
        <v>128</v>
      </c>
      <c r="C15" s="34">
        <v>1.4450000000000001E-3</v>
      </c>
      <c r="D15" s="27">
        <v>15.204233</v>
      </c>
      <c r="E15" s="26">
        <f>D15/15*100</f>
        <v>101.36155333333335</v>
      </c>
      <c r="G15" s="124">
        <v>40483</v>
      </c>
      <c r="H15" s="95" t="s">
        <v>128</v>
      </c>
      <c r="I15" s="34">
        <v>1.6019999999999999E-3</v>
      </c>
      <c r="J15" s="27">
        <v>14.47635</v>
      </c>
      <c r="K15" s="26">
        <f>J15/15*100</f>
        <v>96.509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-1.5381000000000001E-2</v>
      </c>
      <c r="D16" s="26">
        <v>203.10489699999999</v>
      </c>
      <c r="E16" s="26">
        <f>D16/200*100</f>
        <v>101.5524485</v>
      </c>
      <c r="G16" s="48" t="s">
        <v>146</v>
      </c>
      <c r="H16" s="3" t="s">
        <v>99</v>
      </c>
      <c r="I16" s="34">
        <v>-3.7980000000000002E-3</v>
      </c>
      <c r="J16" s="26">
        <v>197.07042799999999</v>
      </c>
      <c r="K16" s="26">
        <f>J16/200*100</f>
        <v>98.535213999999996</v>
      </c>
      <c r="L16" s="9"/>
      <c r="M16" s="9"/>
    </row>
    <row r="17" spans="1:13" x14ac:dyDescent="0.25">
      <c r="A17" s="48"/>
      <c r="B17" s="3" t="s">
        <v>98</v>
      </c>
      <c r="C17" s="34">
        <v>4.15E-4</v>
      </c>
      <c r="D17" s="28">
        <v>4.012518</v>
      </c>
      <c r="E17" s="26">
        <f>D17/4*100</f>
        <v>100.31295</v>
      </c>
      <c r="G17" s="48"/>
      <c r="H17" s="3" t="s">
        <v>98</v>
      </c>
      <c r="I17" s="34">
        <v>5.8999999999999998E-5</v>
      </c>
      <c r="J17" s="28">
        <v>3.9494829999999999</v>
      </c>
      <c r="K17" s="26">
        <f>J17/4*100</f>
        <v>98.73707499999999</v>
      </c>
      <c r="L17" s="9"/>
      <c r="M17" s="9"/>
    </row>
    <row r="18" spans="1:13" x14ac:dyDescent="0.25">
      <c r="A18" s="48"/>
      <c r="B18" s="3" t="s">
        <v>121</v>
      </c>
      <c r="C18" s="34">
        <v>-3.0400000000000002E-4</v>
      </c>
      <c r="D18" s="27">
        <v>14.774744999999999</v>
      </c>
      <c r="E18" s="26">
        <f>D18/15*100</f>
        <v>98.4983</v>
      </c>
      <c r="G18" s="48"/>
      <c r="H18" s="3" t="s">
        <v>121</v>
      </c>
      <c r="I18" s="34">
        <v>2.6319999999999998E-3</v>
      </c>
      <c r="J18" s="27">
        <v>14.688815</v>
      </c>
      <c r="K18" s="26">
        <f>J18/15*100</f>
        <v>97.925433333333331</v>
      </c>
      <c r="L18" s="9"/>
      <c r="M18" s="9"/>
    </row>
    <row r="19" spans="1:13" x14ac:dyDescent="0.25">
      <c r="A19" s="74"/>
      <c r="B19" s="3"/>
      <c r="C19" s="34"/>
      <c r="D19" s="28"/>
      <c r="E19" s="26"/>
      <c r="G19" s="124"/>
      <c r="H19" s="95"/>
      <c r="I19" s="34"/>
      <c r="J19" s="27"/>
      <c r="K19" s="26"/>
      <c r="L19" s="9"/>
      <c r="M19" s="9"/>
    </row>
    <row r="20" spans="1:13" x14ac:dyDescent="0.25">
      <c r="A20" s="124">
        <v>40483</v>
      </c>
      <c r="B20" s="95" t="s">
        <v>128</v>
      </c>
      <c r="C20" s="34">
        <v>2.23E-4</v>
      </c>
      <c r="D20" s="27">
        <v>15.391271</v>
      </c>
      <c r="E20" s="26">
        <f>D20/15*100</f>
        <v>102.60847333333334</v>
      </c>
      <c r="G20" s="124">
        <v>40483</v>
      </c>
      <c r="H20" s="95" t="s">
        <v>128</v>
      </c>
      <c r="I20" s="34">
        <v>6.8400000000000004E-4</v>
      </c>
      <c r="J20" s="27">
        <v>14.529106000000001</v>
      </c>
      <c r="K20" s="26">
        <f>J20/15*100</f>
        <v>96.860706666666673</v>
      </c>
    </row>
    <row r="21" spans="1:13" x14ac:dyDescent="0.25">
      <c r="A21" s="48" t="s">
        <v>39</v>
      </c>
      <c r="B21" s="3" t="s">
        <v>99</v>
      </c>
      <c r="C21" s="34">
        <v>-1.5481E-2</v>
      </c>
      <c r="D21" s="26">
        <v>203.063693</v>
      </c>
      <c r="E21" s="26">
        <f>D21/200*100</f>
        <v>101.5318465</v>
      </c>
      <c r="G21" s="48" t="s">
        <v>147</v>
      </c>
      <c r="H21" s="3" t="s">
        <v>99</v>
      </c>
      <c r="I21" s="34">
        <v>-2.6310000000000001E-3</v>
      </c>
      <c r="J21" s="26">
        <v>197.09777</v>
      </c>
      <c r="K21" s="26">
        <f>J21/200*100</f>
        <v>98.548884999999999</v>
      </c>
    </row>
    <row r="22" spans="1:13" x14ac:dyDescent="0.25">
      <c r="A22" s="48"/>
      <c r="B22" s="3" t="s">
        <v>98</v>
      </c>
      <c r="C22" s="34">
        <v>1.08E-4</v>
      </c>
      <c r="D22" s="28">
        <v>3.9686140000000001</v>
      </c>
      <c r="E22" s="26">
        <f>D22/4*100</f>
        <v>99.215350000000001</v>
      </c>
      <c r="G22" s="48"/>
      <c r="H22" s="3" t="s">
        <v>98</v>
      </c>
      <c r="I22" s="34">
        <v>5.1999999999999997E-5</v>
      </c>
      <c r="J22" s="28">
        <v>3.941557</v>
      </c>
      <c r="K22" s="26">
        <f>J22/4*100</f>
        <v>98.538925000000006</v>
      </c>
    </row>
    <row r="23" spans="1:13" x14ac:dyDescent="0.25">
      <c r="A23" s="48"/>
      <c r="B23" s="3" t="s">
        <v>121</v>
      </c>
      <c r="C23" s="34">
        <v>1.0000000000000001E-5</v>
      </c>
      <c r="D23" s="27">
        <v>14.805349</v>
      </c>
      <c r="E23" s="26">
        <f>D23/15*100</f>
        <v>98.702326666666664</v>
      </c>
      <c r="G23" s="48"/>
      <c r="H23" s="3" t="s">
        <v>121</v>
      </c>
      <c r="I23" s="34">
        <v>1.02E-4</v>
      </c>
      <c r="J23" s="27">
        <v>14.775261</v>
      </c>
      <c r="K23" s="26">
        <f>J23/15*100</f>
        <v>98.501739999999998</v>
      </c>
    </row>
    <row r="24" spans="1:13" x14ac:dyDescent="0.25">
      <c r="A24" s="74"/>
      <c r="B24" s="3"/>
      <c r="C24" s="34"/>
      <c r="D24" s="27"/>
      <c r="E24" s="26"/>
      <c r="G24" s="48"/>
      <c r="H24" s="3"/>
      <c r="I24" s="34"/>
      <c r="J24" s="26"/>
      <c r="K24" s="26"/>
    </row>
    <row r="25" spans="1:13" x14ac:dyDescent="0.25">
      <c r="A25" s="124">
        <v>40483</v>
      </c>
      <c r="B25" s="95" t="s">
        <v>128</v>
      </c>
      <c r="C25" s="34">
        <v>9.4300000000000004E-4</v>
      </c>
      <c r="D25" s="27">
        <v>15.144416</v>
      </c>
      <c r="E25" s="26">
        <f>D25/15*100</f>
        <v>100.96277333333332</v>
      </c>
      <c r="G25" s="48"/>
      <c r="H25" s="3"/>
      <c r="I25" s="34"/>
      <c r="J25" s="28"/>
      <c r="K25" s="26"/>
      <c r="M25" s="65"/>
    </row>
    <row r="26" spans="1:13" x14ac:dyDescent="0.25">
      <c r="A26" s="48" t="s">
        <v>40</v>
      </c>
      <c r="B26" s="3" t="s">
        <v>99</v>
      </c>
      <c r="C26" s="34">
        <v>-1.7982999999999999E-2</v>
      </c>
      <c r="D26" s="26">
        <v>201.09394599999999</v>
      </c>
      <c r="E26" s="26">
        <f>D26/200*100</f>
        <v>100.54697299999999</v>
      </c>
    </row>
    <row r="27" spans="1:13" ht="12.75" customHeight="1" x14ac:dyDescent="0.25">
      <c r="A27" s="48"/>
      <c r="B27" s="3" t="s">
        <v>98</v>
      </c>
      <c r="C27" s="34">
        <v>2.5799999999999998E-4</v>
      </c>
      <c r="D27" s="28">
        <v>3.883003</v>
      </c>
      <c r="E27" s="26">
        <f>D27/4*100</f>
        <v>97.075074999999998</v>
      </c>
      <c r="G27" s="124"/>
      <c r="H27" s="95"/>
      <c r="I27" s="34"/>
      <c r="J27" s="27"/>
      <c r="K27" s="26"/>
    </row>
    <row r="28" spans="1:13" x14ac:dyDescent="0.25">
      <c r="A28" s="48"/>
      <c r="B28" s="3" t="s">
        <v>121</v>
      </c>
      <c r="C28" s="34">
        <v>-1.8799999999999999E-4</v>
      </c>
      <c r="D28" s="27">
        <v>14.635178</v>
      </c>
      <c r="E28" s="26">
        <f>D28/15*100</f>
        <v>97.567853333333332</v>
      </c>
      <c r="G28" s="48"/>
      <c r="H28" s="3"/>
      <c r="I28" s="34"/>
      <c r="J28" s="26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8"/>
      <c r="K29" s="26"/>
    </row>
    <row r="30" spans="1:13" x14ac:dyDescent="0.25">
      <c r="A30" s="124">
        <v>40483</v>
      </c>
      <c r="B30" s="95" t="s">
        <v>128</v>
      </c>
      <c r="C30" s="34">
        <v>5.0000000000000004E-6</v>
      </c>
      <c r="D30" s="27">
        <v>15.298946000000001</v>
      </c>
      <c r="E30" s="26">
        <f>D30/15*100</f>
        <v>101.99297333333335</v>
      </c>
      <c r="G30" s="74"/>
      <c r="H30" s="3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-1.2541E-2</v>
      </c>
      <c r="D31" s="26">
        <v>198.93643</v>
      </c>
      <c r="E31" s="26">
        <f>D31/200*100</f>
        <v>99.468215000000001</v>
      </c>
      <c r="G31" s="124"/>
      <c r="H31" s="95"/>
      <c r="I31" s="34"/>
      <c r="J31" s="27"/>
      <c r="K31" s="26"/>
    </row>
    <row r="32" spans="1:13" x14ac:dyDescent="0.25">
      <c r="A32" s="48"/>
      <c r="B32" s="3" t="s">
        <v>98</v>
      </c>
      <c r="C32" s="34">
        <v>2.72E-4</v>
      </c>
      <c r="D32" s="28">
        <v>3.8204769999999999</v>
      </c>
      <c r="E32" s="26">
        <f>D32/4*100</f>
        <v>95.511924999999991</v>
      </c>
      <c r="G32" s="48"/>
      <c r="H32" s="3"/>
      <c r="I32" s="34"/>
      <c r="J32" s="26"/>
      <c r="K32" s="26"/>
    </row>
    <row r="33" spans="1:11" x14ac:dyDescent="0.25">
      <c r="A33" s="48"/>
      <c r="B33" s="3" t="s">
        <v>121</v>
      </c>
      <c r="C33" s="34">
        <v>-1.63E-4</v>
      </c>
      <c r="D33" s="27">
        <v>14.512055</v>
      </c>
      <c r="E33" s="26">
        <f>D33/15*100</f>
        <v>96.747033333333334</v>
      </c>
      <c r="G33" s="48"/>
      <c r="H33" s="3"/>
      <c r="I33" s="34"/>
      <c r="J33" s="28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40483</v>
      </c>
      <c r="B35" s="95" t="s">
        <v>128</v>
      </c>
      <c r="C35" s="34">
        <v>1.33E-3</v>
      </c>
      <c r="D35" s="27">
        <v>15.073835000000001</v>
      </c>
      <c r="E35" s="26">
        <f>D35/15*100</f>
        <v>100.49223333333335</v>
      </c>
      <c r="G35" s="124"/>
      <c r="H35" s="95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-1.1795999999999999E-2</v>
      </c>
      <c r="D36" s="26">
        <v>199.37960799999999</v>
      </c>
      <c r="E36" s="26">
        <f>D36/200*100</f>
        <v>99.689803999999995</v>
      </c>
      <c r="G36" s="48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1.1540000000000001E-3</v>
      </c>
      <c r="D37" s="28">
        <v>3.7942710000000002</v>
      </c>
      <c r="E37" s="26">
        <f>D37/4*100</f>
        <v>94.856774999999999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1.2049999999999999E-3</v>
      </c>
      <c r="D38" s="27">
        <v>14.433415</v>
      </c>
      <c r="E38" s="26">
        <f>D38/15*100</f>
        <v>96.222766666666672</v>
      </c>
      <c r="G38" s="48"/>
      <c r="H38" s="3"/>
      <c r="I38" s="34"/>
      <c r="J38" s="28"/>
      <c r="K38" s="26"/>
    </row>
    <row r="39" spans="1:11" x14ac:dyDescent="0.25">
      <c r="B39" s="3"/>
      <c r="C39" s="34"/>
      <c r="D39" s="28"/>
      <c r="E39" s="26"/>
      <c r="G39" s="124"/>
      <c r="H39" s="95"/>
      <c r="I39" s="34"/>
      <c r="J39" s="27"/>
      <c r="K39" s="26"/>
    </row>
    <row r="40" spans="1:11" x14ac:dyDescent="0.25">
      <c r="A40" s="124">
        <v>40483</v>
      </c>
      <c r="B40" s="95" t="s">
        <v>128</v>
      </c>
      <c r="C40" s="34">
        <v>8.2100000000000001E-4</v>
      </c>
      <c r="D40" s="27">
        <v>15.168843000000001</v>
      </c>
      <c r="E40" s="26">
        <f>D40/15*100</f>
        <v>101.12562</v>
      </c>
      <c r="G40" s="48"/>
      <c r="H40" s="3"/>
      <c r="I40" s="34"/>
      <c r="J40" s="26"/>
      <c r="K40" s="26"/>
    </row>
    <row r="41" spans="1:11" x14ac:dyDescent="0.25">
      <c r="A41" s="48" t="s">
        <v>46</v>
      </c>
      <c r="B41" s="3" t="s">
        <v>99</v>
      </c>
      <c r="C41" s="34">
        <v>-1.2926999999999999E-2</v>
      </c>
      <c r="D41" s="26">
        <v>201.43186399999999</v>
      </c>
      <c r="E41" s="26">
        <f>D41/200*100</f>
        <v>100.715932</v>
      </c>
      <c r="G41" s="48"/>
      <c r="H41" s="3"/>
      <c r="I41" s="34"/>
      <c r="J41" s="28"/>
      <c r="K41" s="26"/>
    </row>
    <row r="42" spans="1:11" x14ac:dyDescent="0.25">
      <c r="A42" s="48"/>
      <c r="B42" s="3" t="s">
        <v>98</v>
      </c>
      <c r="C42" s="34">
        <v>3.3E-4</v>
      </c>
      <c r="D42" s="28">
        <v>3.873243</v>
      </c>
      <c r="E42" s="26">
        <f>D42/4*100</f>
        <v>96.831074999999998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-3.0000000000000001E-5</v>
      </c>
      <c r="D43" s="27">
        <v>14.691834999999999</v>
      </c>
      <c r="E43" s="26">
        <f>D43/15*100</f>
        <v>97.945566666666664</v>
      </c>
      <c r="G43" s="48"/>
      <c r="H43" s="3"/>
      <c r="I43" s="34"/>
      <c r="J43" s="28"/>
      <c r="K43" s="26"/>
    </row>
    <row r="44" spans="1:11" x14ac:dyDescent="0.25">
      <c r="A44" s="74"/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>
        <v>40483</v>
      </c>
      <c r="B45" s="95" t="s">
        <v>128</v>
      </c>
      <c r="C45" s="34">
        <v>2.7900000000000001E-4</v>
      </c>
      <c r="D45" s="27">
        <v>14.569906</v>
      </c>
      <c r="E45" s="26">
        <f>D45/15*100</f>
        <v>97.132706666666664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-1.3594E-2</v>
      </c>
      <c r="D46" s="26">
        <v>193.53200200000001</v>
      </c>
      <c r="E46" s="26">
        <f>D46/200*100</f>
        <v>96.766001000000003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5.2099999999999998E-4</v>
      </c>
      <c r="D47" s="28">
        <v>3.8018079999999999</v>
      </c>
      <c r="E47" s="26">
        <f>D47/4*100</f>
        <v>95.045199999999994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-5.8999999999999998E-5</v>
      </c>
      <c r="D48" s="27">
        <v>14.384696999999999</v>
      </c>
      <c r="E48" s="26">
        <f>D48/15*100</f>
        <v>95.89797999999999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0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40491</v>
      </c>
      <c r="B10" s="95" t="s">
        <v>128</v>
      </c>
      <c r="C10" s="34">
        <v>2.539E-3</v>
      </c>
      <c r="D10" s="27">
        <v>14.716419999999999</v>
      </c>
      <c r="E10" s="26">
        <f>D10/15*100</f>
        <v>98.109466666666663</v>
      </c>
      <c r="G10" s="124">
        <v>40491</v>
      </c>
      <c r="H10" s="95" t="s">
        <v>128</v>
      </c>
      <c r="I10" s="34">
        <v>-7.6000000000000004E-5</v>
      </c>
      <c r="J10" s="27">
        <v>14.357647999999999</v>
      </c>
      <c r="K10" s="26">
        <f>J10/15*100</f>
        <v>95.717653333333331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-3.1480000000000002E-3</v>
      </c>
      <c r="D11" s="26">
        <v>202.26907600000001</v>
      </c>
      <c r="E11" s="26">
        <f>D11/200*100</f>
        <v>101.13453800000001</v>
      </c>
      <c r="G11" s="127" t="s">
        <v>125</v>
      </c>
      <c r="H11" s="3" t="s">
        <v>99</v>
      </c>
      <c r="I11" s="34">
        <v>-7.6930000000000002E-3</v>
      </c>
      <c r="J11" s="26">
        <v>196.32180700000001</v>
      </c>
      <c r="K11" s="26">
        <f>J11/200*100</f>
        <v>98.160903500000003</v>
      </c>
      <c r="L11" s="9"/>
      <c r="M11" s="9"/>
    </row>
    <row r="12" spans="1:13" x14ac:dyDescent="0.25">
      <c r="A12" s="48"/>
      <c r="B12" s="3" t="s">
        <v>98</v>
      </c>
      <c r="C12" s="34">
        <v>-3.7599999999999998E-4</v>
      </c>
      <c r="D12" s="28">
        <v>4.0379949999999996</v>
      </c>
      <c r="E12" s="26">
        <f>D12/4*100</f>
        <v>100.94987499999999</v>
      </c>
      <c r="G12" s="48"/>
      <c r="H12" s="3" t="s">
        <v>98</v>
      </c>
      <c r="I12" s="34">
        <v>9.2800000000000001E-4</v>
      </c>
      <c r="J12" s="28">
        <v>3.9471690000000001</v>
      </c>
      <c r="K12" s="26">
        <f>J12/4*100</f>
        <v>98.679225000000002</v>
      </c>
      <c r="L12" s="9"/>
      <c r="M12" s="9"/>
    </row>
    <row r="13" spans="1:13" x14ac:dyDescent="0.25">
      <c r="A13" s="48"/>
      <c r="B13" s="3" t="s">
        <v>121</v>
      </c>
      <c r="C13" s="34">
        <v>2.6350000000000002E-3</v>
      </c>
      <c r="D13" s="27">
        <v>14.978308</v>
      </c>
      <c r="E13" s="26">
        <f>D13/15*100</f>
        <v>99.855386666666675</v>
      </c>
      <c r="G13" s="48"/>
      <c r="H13" s="3" t="s">
        <v>121</v>
      </c>
      <c r="I13" s="34">
        <v>1.6310000000000001E-3</v>
      </c>
      <c r="J13" s="27">
        <v>14.633770999999999</v>
      </c>
      <c r="K13" s="26">
        <f>J13/15*100</f>
        <v>97.558473333333325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40491</v>
      </c>
      <c r="B15" s="95" t="s">
        <v>128</v>
      </c>
      <c r="C15" s="34">
        <v>1.1429999999999999E-3</v>
      </c>
      <c r="D15" s="27">
        <v>14.455553999999999</v>
      </c>
      <c r="E15" s="26">
        <f>D15/15*100</f>
        <v>96.370360000000005</v>
      </c>
      <c r="G15" s="124">
        <v>40491</v>
      </c>
      <c r="H15" s="95" t="s">
        <v>128</v>
      </c>
      <c r="I15" s="34">
        <v>-1.6100000000000001E-4</v>
      </c>
      <c r="J15" s="27">
        <v>14.059008</v>
      </c>
      <c r="K15" s="26">
        <f>J15/15*100</f>
        <v>93.726720000000014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-9.2619999999999994E-3</v>
      </c>
      <c r="D16" s="26">
        <v>200.376104</v>
      </c>
      <c r="E16" s="26">
        <f>D16/200*100</f>
        <v>100.188052</v>
      </c>
      <c r="G16" s="127" t="s">
        <v>146</v>
      </c>
      <c r="H16" s="3" t="s">
        <v>99</v>
      </c>
      <c r="I16" s="34">
        <v>-8.5929999999999999E-3</v>
      </c>
      <c r="J16" s="26">
        <v>191.45287200000001</v>
      </c>
      <c r="K16" s="26">
        <f>J16/200*100</f>
        <v>95.726436000000007</v>
      </c>
      <c r="L16" s="9"/>
      <c r="M16" s="9"/>
    </row>
    <row r="17" spans="1:13" x14ac:dyDescent="0.25">
      <c r="A17" s="48"/>
      <c r="B17" s="3" t="s">
        <v>98</v>
      </c>
      <c r="C17" s="34">
        <v>-6.1799999999999995E-4</v>
      </c>
      <c r="D17" s="28">
        <v>4.0884499999999999</v>
      </c>
      <c r="E17" s="26">
        <f>D17/4*100</f>
        <v>102.21124999999999</v>
      </c>
      <c r="G17" s="48"/>
      <c r="H17" s="3" t="s">
        <v>98</v>
      </c>
      <c r="I17" s="34">
        <v>-7.7200000000000001E-4</v>
      </c>
      <c r="J17" s="28">
        <v>3.8092730000000001</v>
      </c>
      <c r="K17" s="26">
        <f>J17/4*100</f>
        <v>95.231825000000001</v>
      </c>
      <c r="L17" s="9"/>
      <c r="M17" s="9"/>
    </row>
    <row r="18" spans="1:13" x14ac:dyDescent="0.25">
      <c r="A18" s="48"/>
      <c r="B18" s="3" t="s">
        <v>121</v>
      </c>
      <c r="C18" s="34">
        <v>5.5000000000000003E-4</v>
      </c>
      <c r="D18" s="27">
        <v>14.756983999999999</v>
      </c>
      <c r="E18" s="26">
        <f>D18/15*100</f>
        <v>98.379893333333328</v>
      </c>
      <c r="G18" s="48"/>
      <c r="H18" s="3" t="s">
        <v>121</v>
      </c>
      <c r="I18" s="34">
        <v>7.4999999999999993E-5</v>
      </c>
      <c r="J18" s="27">
        <v>14.354656</v>
      </c>
      <c r="K18" s="26">
        <f>J18/15*100</f>
        <v>95.697706666666676</v>
      </c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40491</v>
      </c>
      <c r="B20" s="95" t="s">
        <v>128</v>
      </c>
      <c r="C20" s="34">
        <v>7.7300000000000003E-4</v>
      </c>
      <c r="D20" s="27">
        <v>14.463566</v>
      </c>
      <c r="E20" s="26">
        <f>D20/15*100</f>
        <v>96.42377333333333</v>
      </c>
      <c r="G20" s="124"/>
      <c r="H20" s="95"/>
      <c r="I20" s="34"/>
      <c r="J20" s="27"/>
      <c r="K20" s="26"/>
    </row>
    <row r="21" spans="1:13" x14ac:dyDescent="0.25">
      <c r="A21" s="48" t="s">
        <v>39</v>
      </c>
      <c r="B21" s="3" t="s">
        <v>99</v>
      </c>
      <c r="C21" s="34">
        <v>-6.5230000000000002E-3</v>
      </c>
      <c r="D21" s="26">
        <v>196.031735</v>
      </c>
      <c r="E21" s="26">
        <f>D21/200*100</f>
        <v>98.015867499999999</v>
      </c>
      <c r="G21" s="104"/>
      <c r="H21" s="3"/>
      <c r="I21" s="34"/>
      <c r="J21" s="26"/>
      <c r="K21" s="26"/>
    </row>
    <row r="22" spans="1:13" x14ac:dyDescent="0.25">
      <c r="A22" s="48"/>
      <c r="B22" s="3" t="s">
        <v>98</v>
      </c>
      <c r="C22" s="34">
        <v>-5.22E-4</v>
      </c>
      <c r="D22" s="28">
        <v>4.0190720000000004</v>
      </c>
      <c r="E22" s="26">
        <f>D22/4*100</f>
        <v>100.47680000000001</v>
      </c>
      <c r="G22" s="48"/>
      <c r="H22" s="3"/>
      <c r="I22" s="34"/>
      <c r="J22" s="28"/>
      <c r="K22" s="26"/>
    </row>
    <row r="23" spans="1:13" x14ac:dyDescent="0.25">
      <c r="A23" s="48"/>
      <c r="B23" s="3" t="s">
        <v>121</v>
      </c>
      <c r="C23" s="34">
        <v>2.7099999999999997E-4</v>
      </c>
      <c r="D23" s="27">
        <v>14.559384</v>
      </c>
      <c r="E23" s="26">
        <f>D23/15*100</f>
        <v>97.062559999999991</v>
      </c>
      <c r="G23" s="48"/>
      <c r="H23" s="3"/>
      <c r="I23" s="34"/>
      <c r="J23" s="27"/>
      <c r="K23" s="26"/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40491</v>
      </c>
      <c r="B25" s="95" t="s">
        <v>128</v>
      </c>
      <c r="C25" s="34">
        <v>1.885E-3</v>
      </c>
      <c r="D25" s="27">
        <v>14.645469</v>
      </c>
      <c r="E25" s="26">
        <f>D25/15*100</f>
        <v>97.63646</v>
      </c>
      <c r="G25" s="124"/>
      <c r="H25" s="95"/>
      <c r="I25" s="34"/>
      <c r="J25" s="27"/>
      <c r="K25" s="26"/>
      <c r="M25" s="65"/>
    </row>
    <row r="26" spans="1:13" x14ac:dyDescent="0.25">
      <c r="A26" s="48" t="s">
        <v>40</v>
      </c>
      <c r="B26" s="3" t="s">
        <v>99</v>
      </c>
      <c r="C26" s="34">
        <v>-9.92E-3</v>
      </c>
      <c r="D26" s="26">
        <v>199.77153200000001</v>
      </c>
      <c r="E26" s="26">
        <f>D26/200*100</f>
        <v>99.885766000000004</v>
      </c>
      <c r="G26" s="104"/>
      <c r="H26" s="3"/>
      <c r="I26" s="34"/>
      <c r="J26" s="26"/>
      <c r="K26" s="26"/>
    </row>
    <row r="27" spans="1:13" ht="12.75" customHeight="1" x14ac:dyDescent="0.25">
      <c r="A27" s="48"/>
      <c r="B27" s="3" t="s">
        <v>98</v>
      </c>
      <c r="C27" s="34">
        <v>1.64E-4</v>
      </c>
      <c r="D27" s="28">
        <v>4.018707</v>
      </c>
      <c r="E27" s="26">
        <f>D27/4*100</f>
        <v>100.467675</v>
      </c>
      <c r="G27" s="48"/>
      <c r="H27" s="3"/>
      <c r="I27" s="34"/>
      <c r="J27" s="28"/>
      <c r="K27" s="26"/>
    </row>
    <row r="28" spans="1:13" x14ac:dyDescent="0.25">
      <c r="A28" s="48"/>
      <c r="B28" s="3" t="s">
        <v>121</v>
      </c>
      <c r="C28" s="34">
        <v>8.3500000000000002E-4</v>
      </c>
      <c r="D28" s="27">
        <v>14.698607000000001</v>
      </c>
      <c r="E28" s="26">
        <f>D28/15*100</f>
        <v>97.990713333333332</v>
      </c>
      <c r="G28" s="48"/>
      <c r="H28" s="3"/>
      <c r="I28" s="34"/>
      <c r="J28" s="27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40491</v>
      </c>
      <c r="B30" s="95" t="s">
        <v>128</v>
      </c>
      <c r="C30" s="34">
        <v>3.6600000000000001E-4</v>
      </c>
      <c r="D30" s="27">
        <v>14.684089</v>
      </c>
      <c r="E30" s="26">
        <f>D30/15*100</f>
        <v>97.893926666666658</v>
      </c>
      <c r="G30" s="124"/>
      <c r="H30" s="95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-8.4569999999999992E-3</v>
      </c>
      <c r="D31" s="26">
        <v>199.997184</v>
      </c>
      <c r="E31" s="26">
        <f>D31/200*100</f>
        <v>99.998592000000002</v>
      </c>
      <c r="G31" s="104"/>
      <c r="H31" s="3"/>
      <c r="I31" s="34"/>
      <c r="J31" s="26"/>
      <c r="K31" s="26"/>
    </row>
    <row r="32" spans="1:13" x14ac:dyDescent="0.25">
      <c r="A32" s="48"/>
      <c r="B32" s="3" t="s">
        <v>98</v>
      </c>
      <c r="C32" s="34">
        <v>4.6700000000000002E-4</v>
      </c>
      <c r="D32" s="28">
        <v>3.837879</v>
      </c>
      <c r="E32" s="26">
        <f>D32/4*100</f>
        <v>95.946974999999995</v>
      </c>
      <c r="G32" s="48"/>
      <c r="H32" s="3"/>
      <c r="I32" s="34"/>
      <c r="J32" s="28"/>
      <c r="K32" s="26"/>
    </row>
    <row r="33" spans="1:11" x14ac:dyDescent="0.25">
      <c r="A33" s="48"/>
      <c r="B33" s="3" t="s">
        <v>121</v>
      </c>
      <c r="C33" s="34">
        <v>3.1199999999999999E-4</v>
      </c>
      <c r="D33" s="27">
        <v>14.420826999999999</v>
      </c>
      <c r="E33" s="26">
        <f>D33/15*100</f>
        <v>96.138846666666666</v>
      </c>
      <c r="G33" s="48"/>
      <c r="H33" s="3"/>
      <c r="I33" s="34"/>
      <c r="J33" s="27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40491</v>
      </c>
      <c r="B35" s="95" t="s">
        <v>128</v>
      </c>
      <c r="C35" s="34">
        <v>1.4419999999999999E-3</v>
      </c>
      <c r="D35" s="27">
        <v>14.094317</v>
      </c>
      <c r="E35" s="26">
        <f>D35/15*100</f>
        <v>93.962113333333335</v>
      </c>
      <c r="G35" s="124"/>
      <c r="H35" s="95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-1.1735000000000001E-2</v>
      </c>
      <c r="D36" s="26">
        <v>191.42482200000001</v>
      </c>
      <c r="E36" s="26">
        <f>D36/200*100</f>
        <v>95.712411000000003</v>
      </c>
      <c r="G36" s="104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-7.1199999999999996E-4</v>
      </c>
      <c r="D37" s="28">
        <v>3.804173</v>
      </c>
      <c r="E37" s="26">
        <f>D37/4*100</f>
        <v>95.104325000000003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1.9170000000000001E-3</v>
      </c>
      <c r="D38" s="27">
        <v>14.299868999999999</v>
      </c>
      <c r="E38" s="26">
        <f>D38/15*100</f>
        <v>95.332459999999998</v>
      </c>
      <c r="G38" s="48"/>
      <c r="H38" s="3"/>
      <c r="I38" s="34"/>
      <c r="J38" s="27"/>
      <c r="K38" s="26"/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40491</v>
      </c>
      <c r="B40" s="95" t="s">
        <v>128</v>
      </c>
      <c r="C40" s="34">
        <v>1.0640000000000001E-3</v>
      </c>
      <c r="D40" s="27">
        <v>14.127573999999999</v>
      </c>
      <c r="E40" s="26">
        <f>D40/15*100</f>
        <v>94.183826666666661</v>
      </c>
      <c r="G40" s="124"/>
      <c r="H40" s="95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8.5079999999999999E-3</v>
      </c>
      <c r="D41" s="26">
        <v>193.67402300000001</v>
      </c>
      <c r="E41" s="26">
        <f>D41/200*100</f>
        <v>96.837011500000003</v>
      </c>
      <c r="G41" s="104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5.4699999999999996E-4</v>
      </c>
      <c r="D42" s="28">
        <v>3.9354450000000001</v>
      </c>
      <c r="E42" s="26">
        <f>D42/4*100</f>
        <v>98.386125000000007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2.2409999999999999E-3</v>
      </c>
      <c r="D43" s="27">
        <v>14.61989</v>
      </c>
      <c r="E43" s="26">
        <f>D43/15*100</f>
        <v>97.465933333333339</v>
      </c>
      <c r="G43" s="48"/>
      <c r="H43" s="3"/>
      <c r="I43" s="34"/>
      <c r="J43" s="27"/>
      <c r="K43" s="26"/>
    </row>
    <row r="44" spans="1:11" x14ac:dyDescent="0.25">
      <c r="A44" s="74"/>
      <c r="B44" s="3"/>
      <c r="C44" s="34"/>
      <c r="D44" s="27"/>
      <c r="E44" s="26"/>
    </row>
    <row r="45" spans="1:11" x14ac:dyDescent="0.25">
      <c r="A45" s="124">
        <v>40491</v>
      </c>
      <c r="B45" s="95" t="s">
        <v>128</v>
      </c>
      <c r="C45" s="34">
        <v>3.7100000000000002E-4</v>
      </c>
      <c r="D45" s="27">
        <v>14.095230000000001</v>
      </c>
      <c r="E45" s="26">
        <f>D45/15*100</f>
        <v>93.968199999999996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-1.83E-4</v>
      </c>
      <c r="D46" s="26">
        <v>193.395794</v>
      </c>
      <c r="E46" s="26">
        <f>D46/200*100</f>
        <v>96.697896999999998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1.0139999999999999E-3</v>
      </c>
      <c r="D47" s="28">
        <v>3.7171310000000002</v>
      </c>
      <c r="E47" s="26">
        <f>D47/4*100</f>
        <v>92.928274999999999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-1.3159999999999999E-3</v>
      </c>
      <c r="D48" s="27">
        <v>14.287964000000001</v>
      </c>
      <c r="E48" s="26">
        <f>D48/15*100</f>
        <v>95.253093333333339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0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40493</v>
      </c>
      <c r="B10" s="95" t="s">
        <v>128</v>
      </c>
      <c r="C10" s="34">
        <v>9.7400000000000004E-4</v>
      </c>
      <c r="D10" s="27">
        <v>14.171862000000001</v>
      </c>
      <c r="E10" s="26">
        <f>D10/15*100</f>
        <v>94.47908000000001</v>
      </c>
      <c r="G10" s="124">
        <v>40496</v>
      </c>
      <c r="H10" s="95" t="s">
        <v>128</v>
      </c>
      <c r="I10" s="34">
        <v>8.7799999999999998E-4</v>
      </c>
      <c r="J10" s="27">
        <v>14.882737000000001</v>
      </c>
      <c r="K10" s="26">
        <f>J10/15*100</f>
        <v>99.218246666666658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-4.9829999999999996E-3</v>
      </c>
      <c r="D11" s="26">
        <v>197.64399700000001</v>
      </c>
      <c r="E11" s="26">
        <f>D11/200*100</f>
        <v>98.821998500000007</v>
      </c>
      <c r="G11" s="127" t="s">
        <v>37</v>
      </c>
      <c r="H11" s="3" t="s">
        <v>99</v>
      </c>
      <c r="I11" s="34">
        <v>-2.1849999999999999E-3</v>
      </c>
      <c r="J11" s="26">
        <v>202.355852</v>
      </c>
      <c r="K11" s="26">
        <f>J11/200*100</f>
        <v>101.177926</v>
      </c>
      <c r="L11" s="9"/>
      <c r="M11" s="9"/>
    </row>
    <row r="12" spans="1:13" x14ac:dyDescent="0.25">
      <c r="A12" s="48"/>
      <c r="B12" s="3" t="s">
        <v>98</v>
      </c>
      <c r="C12" s="34">
        <v>2.1499999999999999E-4</v>
      </c>
      <c r="D12" s="28">
        <v>3.9257810000000002</v>
      </c>
      <c r="E12" s="26">
        <f>D12/4*100</f>
        <v>98.144525000000002</v>
      </c>
      <c r="G12" s="48"/>
      <c r="H12" s="3" t="s">
        <v>98</v>
      </c>
      <c r="I12" s="34">
        <v>-2.8899999999999998E-4</v>
      </c>
      <c r="J12" s="28">
        <v>4.029121</v>
      </c>
      <c r="K12" s="26">
        <f>J12/4*100</f>
        <v>100.728025</v>
      </c>
      <c r="L12" s="9"/>
      <c r="M12" s="9"/>
    </row>
    <row r="13" spans="1:13" x14ac:dyDescent="0.25">
      <c r="A13" s="48"/>
      <c r="B13" s="3" t="s">
        <v>121</v>
      </c>
      <c r="C13" s="34">
        <v>2.0170000000000001E-3</v>
      </c>
      <c r="D13" s="27">
        <v>14.646903</v>
      </c>
      <c r="E13" s="26">
        <f>D13/15*100</f>
        <v>97.646019999999993</v>
      </c>
      <c r="G13" s="48"/>
      <c r="H13" s="3" t="s">
        <v>121</v>
      </c>
      <c r="I13" s="34">
        <v>2.0790000000000001E-3</v>
      </c>
      <c r="J13" s="27">
        <v>15.103401</v>
      </c>
      <c r="K13" s="26">
        <f>J13/15*100</f>
        <v>100.68934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40493</v>
      </c>
      <c r="B15" s="95" t="s">
        <v>128</v>
      </c>
      <c r="C15" s="34">
        <v>1.1039999999999999E-3</v>
      </c>
      <c r="D15" s="27">
        <v>14.70246</v>
      </c>
      <c r="E15" s="26">
        <f>D15/15*100</f>
        <v>98.016400000000004</v>
      </c>
      <c r="G15" s="124">
        <v>40496</v>
      </c>
      <c r="H15" s="95" t="s">
        <v>128</v>
      </c>
      <c r="I15" s="34">
        <v>1.536E-3</v>
      </c>
      <c r="J15" s="27">
        <v>14.76247</v>
      </c>
      <c r="K15" s="26">
        <f>J15/15*100</f>
        <v>98.416466666666665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3.5330000000000001E-3</v>
      </c>
      <c r="D16" s="26">
        <v>206.29936499999999</v>
      </c>
      <c r="E16" s="26">
        <f>D16/200*100</f>
        <v>103.14968250000001</v>
      </c>
      <c r="G16" s="127" t="s">
        <v>38</v>
      </c>
      <c r="H16" s="3" t="s">
        <v>99</v>
      </c>
      <c r="I16" s="34">
        <v>-2.2759999999999998E-3</v>
      </c>
      <c r="J16" s="26">
        <v>201.06527600000001</v>
      </c>
      <c r="K16" s="26">
        <f>J16/200*100</f>
        <v>100.53263800000001</v>
      </c>
      <c r="L16" s="9"/>
      <c r="M16" s="9"/>
    </row>
    <row r="17" spans="1:13" x14ac:dyDescent="0.25">
      <c r="A17" s="48"/>
      <c r="B17" s="3" t="s">
        <v>98</v>
      </c>
      <c r="C17" s="34">
        <v>-5.8399999999999999E-4</v>
      </c>
      <c r="D17" s="28">
        <v>3.966968</v>
      </c>
      <c r="E17" s="26">
        <f>D17/4*100</f>
        <v>99.174199999999999</v>
      </c>
      <c r="G17" s="48"/>
      <c r="H17" s="3" t="s">
        <v>98</v>
      </c>
      <c r="I17" s="34">
        <v>7.1000000000000002E-4</v>
      </c>
      <c r="J17" s="28">
        <v>4.0305080000000002</v>
      </c>
      <c r="K17" s="26">
        <f>J17/4*100</f>
        <v>100.76270000000001</v>
      </c>
      <c r="L17" s="9"/>
      <c r="M17" s="9"/>
    </row>
    <row r="18" spans="1:13" x14ac:dyDescent="0.25">
      <c r="A18" s="48"/>
      <c r="B18" s="3" t="s">
        <v>121</v>
      </c>
      <c r="C18" s="34">
        <v>-3.0899999999999998E-4</v>
      </c>
      <c r="D18" s="27">
        <v>14.689469000000001</v>
      </c>
      <c r="E18" s="26">
        <f>D18/15*100</f>
        <v>97.929793333333336</v>
      </c>
      <c r="G18" s="48"/>
      <c r="H18" s="3" t="s">
        <v>121</v>
      </c>
      <c r="I18" s="34">
        <v>1.219E-3</v>
      </c>
      <c r="J18" s="27">
        <v>14.932399</v>
      </c>
      <c r="K18" s="26">
        <f>J18/15*100</f>
        <v>99.549326666666673</v>
      </c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40493</v>
      </c>
      <c r="B20" s="95" t="s">
        <v>128</v>
      </c>
      <c r="C20" s="34">
        <v>-6.4099999999999997E-4</v>
      </c>
      <c r="D20" s="27">
        <v>14.769999</v>
      </c>
      <c r="E20" s="26">
        <f>D20/15*100</f>
        <v>98.466660000000005</v>
      </c>
      <c r="G20" s="124">
        <v>40496</v>
      </c>
      <c r="H20" s="95" t="s">
        <v>128</v>
      </c>
      <c r="I20" s="34">
        <v>1.1839999999999999E-3</v>
      </c>
      <c r="J20" s="27">
        <v>14.580933</v>
      </c>
      <c r="K20" s="26">
        <f>J20/15*100</f>
        <v>97.206220000000002</v>
      </c>
    </row>
    <row r="21" spans="1:13" x14ac:dyDescent="0.25">
      <c r="A21" s="48" t="s">
        <v>39</v>
      </c>
      <c r="B21" s="3" t="s">
        <v>99</v>
      </c>
      <c r="C21" s="34">
        <v>2.6999999999999999E-5</v>
      </c>
      <c r="D21" s="26">
        <v>202.41047800000001</v>
      </c>
      <c r="E21" s="26">
        <f>D21/200*100</f>
        <v>101.20523900000001</v>
      </c>
      <c r="G21" s="127" t="s">
        <v>39</v>
      </c>
      <c r="H21" s="3" t="s">
        <v>99</v>
      </c>
      <c r="I21" s="34">
        <v>8.0400000000000003E-4</v>
      </c>
      <c r="J21" s="26">
        <v>201.07445200000001</v>
      </c>
      <c r="K21" s="26">
        <f>J21/200*100</f>
        <v>100.53722600000002</v>
      </c>
    </row>
    <row r="22" spans="1:13" x14ac:dyDescent="0.25">
      <c r="A22" s="48"/>
      <c r="B22" s="3" t="s">
        <v>98</v>
      </c>
      <c r="C22" s="34">
        <v>-9.7300000000000002E-4</v>
      </c>
      <c r="D22" s="28">
        <v>3.8870550000000001</v>
      </c>
      <c r="E22" s="26">
        <f>D22/4*100</f>
        <v>97.176375000000007</v>
      </c>
      <c r="G22" s="48"/>
      <c r="H22" s="3" t="s">
        <v>98</v>
      </c>
      <c r="I22" s="34">
        <v>3.3599999999999998E-4</v>
      </c>
      <c r="J22" s="28">
        <v>4.0033000000000003</v>
      </c>
      <c r="K22" s="26">
        <f>J22/4*100</f>
        <v>100.08250000000001</v>
      </c>
    </row>
    <row r="23" spans="1:13" x14ac:dyDescent="0.25">
      <c r="A23" s="48"/>
      <c r="B23" s="3" t="s">
        <v>121</v>
      </c>
      <c r="C23" s="34">
        <v>-9.3999999999999994E-5</v>
      </c>
      <c r="D23" s="27">
        <v>14.479949</v>
      </c>
      <c r="E23" s="26">
        <f>D23/15*100</f>
        <v>96.532993333333323</v>
      </c>
      <c r="G23" s="48"/>
      <c r="H23" s="3" t="s">
        <v>121</v>
      </c>
      <c r="I23" s="34">
        <v>-1.12E-4</v>
      </c>
      <c r="J23" s="27">
        <v>14.953703000000001</v>
      </c>
      <c r="K23" s="26">
        <f>J23/15*100</f>
        <v>99.691353333333339</v>
      </c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40493</v>
      </c>
      <c r="B25" s="95" t="s">
        <v>128</v>
      </c>
      <c r="C25" s="34">
        <v>5.13E-4</v>
      </c>
      <c r="D25" s="27">
        <v>14.568934</v>
      </c>
      <c r="E25" s="26">
        <f>D25/15*100</f>
        <v>97.126226666666668</v>
      </c>
      <c r="G25" s="124">
        <v>40496</v>
      </c>
      <c r="H25" s="95" t="s">
        <v>128</v>
      </c>
      <c r="I25" s="34">
        <v>1.4530000000000001E-3</v>
      </c>
      <c r="J25" s="27">
        <v>14.569286999999999</v>
      </c>
      <c r="K25" s="26">
        <f>J25/15*100</f>
        <v>97.128579999999999</v>
      </c>
      <c r="M25" s="65"/>
    </row>
    <row r="26" spans="1:13" x14ac:dyDescent="0.25">
      <c r="A26" s="48" t="s">
        <v>40</v>
      </c>
      <c r="B26" s="3" t="s">
        <v>99</v>
      </c>
      <c r="C26" s="34">
        <v>3.6059999999999998E-3</v>
      </c>
      <c r="D26" s="26">
        <v>201.384963</v>
      </c>
      <c r="E26" s="26">
        <f>D26/200*100</f>
        <v>100.69248150000001</v>
      </c>
      <c r="G26" s="127" t="s">
        <v>40</v>
      </c>
      <c r="H26" s="3" t="s">
        <v>99</v>
      </c>
      <c r="I26" s="34">
        <v>-7.1299999999999998E-4</v>
      </c>
      <c r="J26" s="26">
        <v>199.502319</v>
      </c>
      <c r="K26" s="26">
        <f>J26/200*100</f>
        <v>99.7511595</v>
      </c>
    </row>
    <row r="27" spans="1:13" ht="12.75" customHeight="1" x14ac:dyDescent="0.25">
      <c r="A27" s="48"/>
      <c r="B27" s="3" t="s">
        <v>98</v>
      </c>
      <c r="C27" s="34">
        <v>4.0999999999999999E-4</v>
      </c>
      <c r="D27" s="28">
        <v>3.868773</v>
      </c>
      <c r="E27" s="26">
        <f>D27/4*100</f>
        <v>96.719324999999998</v>
      </c>
      <c r="G27" s="48"/>
      <c r="H27" s="3" t="s">
        <v>98</v>
      </c>
      <c r="I27" s="34">
        <v>1.27E-4</v>
      </c>
      <c r="J27" s="28">
        <v>3.9717799999999999</v>
      </c>
      <c r="K27" s="26">
        <f>J27/4*100</f>
        <v>99.294499999999999</v>
      </c>
    </row>
    <row r="28" spans="1:13" x14ac:dyDescent="0.25">
      <c r="A28" s="48"/>
      <c r="B28" s="3" t="s">
        <v>121</v>
      </c>
      <c r="C28" s="34">
        <v>-2.6899999999999998E-4</v>
      </c>
      <c r="D28" s="27">
        <v>14.378375</v>
      </c>
      <c r="E28" s="26">
        <f>D28/15*100</f>
        <v>95.855833333333322</v>
      </c>
      <c r="G28" s="48"/>
      <c r="H28" s="3" t="s">
        <v>121</v>
      </c>
      <c r="I28" s="34">
        <v>7.6000000000000004E-5</v>
      </c>
      <c r="J28" s="27">
        <v>14.838326</v>
      </c>
      <c r="K28" s="26">
        <f>J28/15*100</f>
        <v>98.922173333333348</v>
      </c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40493</v>
      </c>
      <c r="B30" s="95" t="s">
        <v>128</v>
      </c>
      <c r="C30" s="34">
        <v>-6.3000000000000003E-4</v>
      </c>
      <c r="D30" s="27">
        <v>14.27927</v>
      </c>
      <c r="E30" s="26">
        <f>D30/15*100</f>
        <v>95.195133333333331</v>
      </c>
      <c r="G30" s="124">
        <v>40496</v>
      </c>
      <c r="H30" s="95" t="s">
        <v>128</v>
      </c>
      <c r="I30" s="34">
        <v>5.9299999999999999E-4</v>
      </c>
      <c r="J30" s="27">
        <v>14.546531</v>
      </c>
      <c r="K30" s="26">
        <f>J30/15*100</f>
        <v>96.97687333333333</v>
      </c>
    </row>
    <row r="31" spans="1:13" x14ac:dyDescent="0.25">
      <c r="A31" s="48" t="s">
        <v>41</v>
      </c>
      <c r="B31" s="3" t="s">
        <v>99</v>
      </c>
      <c r="C31" s="34">
        <v>-2.493E-3</v>
      </c>
      <c r="D31" s="26">
        <v>199.46775500000001</v>
      </c>
      <c r="E31" s="26">
        <f>D31/200*100</f>
        <v>99.733877500000006</v>
      </c>
      <c r="G31" s="127" t="s">
        <v>41</v>
      </c>
      <c r="H31" s="3" t="s">
        <v>99</v>
      </c>
      <c r="I31" s="34">
        <v>-2.4759999999999999E-3</v>
      </c>
      <c r="J31" s="26">
        <v>199.22937899999999</v>
      </c>
      <c r="K31" s="26">
        <f>J31/200*100</f>
        <v>99.614689499999997</v>
      </c>
    </row>
    <row r="32" spans="1:13" x14ac:dyDescent="0.25">
      <c r="A32" s="48"/>
      <c r="B32" s="3" t="s">
        <v>98</v>
      </c>
      <c r="C32" s="34">
        <v>-5.62E-4</v>
      </c>
      <c r="D32" s="28">
        <v>3.8523540000000001</v>
      </c>
      <c r="E32" s="26">
        <f>D32/4*100</f>
        <v>96.308850000000007</v>
      </c>
      <c r="G32" s="48"/>
      <c r="H32" s="3" t="s">
        <v>98</v>
      </c>
      <c r="I32" s="34">
        <v>4.1599999999999997E-4</v>
      </c>
      <c r="J32" s="28">
        <v>3.9885120000000001</v>
      </c>
      <c r="K32" s="26">
        <f>J32/4*100</f>
        <v>99.712800000000001</v>
      </c>
    </row>
    <row r="33" spans="1:11" x14ac:dyDescent="0.25">
      <c r="A33" s="48"/>
      <c r="B33" s="3" t="s">
        <v>121</v>
      </c>
      <c r="C33" s="34">
        <v>-5.1900000000000004E-4</v>
      </c>
      <c r="D33" s="27">
        <v>14.21965</v>
      </c>
      <c r="E33" s="26">
        <f>D33/15*100</f>
        <v>94.797666666666672</v>
      </c>
      <c r="G33" s="48"/>
      <c r="H33" s="3" t="s">
        <v>121</v>
      </c>
      <c r="I33" s="34">
        <v>1.2999999999999999E-4</v>
      </c>
      <c r="J33" s="27">
        <v>14.826518</v>
      </c>
      <c r="K33" s="26">
        <f>J33/15*100</f>
        <v>98.843453333333329</v>
      </c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7"/>
      <c r="K34" s="26"/>
    </row>
    <row r="35" spans="1:11" x14ac:dyDescent="0.25">
      <c r="A35" s="124">
        <v>40493</v>
      </c>
      <c r="B35" s="95" t="s">
        <v>128</v>
      </c>
      <c r="C35" s="34">
        <v>8.0599999999999997E-4</v>
      </c>
      <c r="D35" s="27">
        <v>15.144292</v>
      </c>
      <c r="E35" s="26">
        <f>D35/15*100</f>
        <v>100.96194666666666</v>
      </c>
      <c r="G35" s="124">
        <v>40496</v>
      </c>
      <c r="H35" s="95" t="s">
        <v>128</v>
      </c>
      <c r="I35" s="34">
        <v>5.2999999999999998E-4</v>
      </c>
      <c r="J35" s="27">
        <v>14.415953999999999</v>
      </c>
      <c r="K35" s="26">
        <f>J35/15*100</f>
        <v>96.106359999999995</v>
      </c>
    </row>
    <row r="36" spans="1:11" x14ac:dyDescent="0.25">
      <c r="A36" s="48" t="s">
        <v>42</v>
      </c>
      <c r="B36" s="3" t="s">
        <v>99</v>
      </c>
      <c r="C36" s="34">
        <v>1.1900000000000001E-4</v>
      </c>
      <c r="D36" s="26">
        <v>208.05559299999999</v>
      </c>
      <c r="E36" s="26">
        <f>D36/200*100</f>
        <v>104.02779650000001</v>
      </c>
      <c r="G36" s="127" t="s">
        <v>42</v>
      </c>
      <c r="H36" s="3" t="s">
        <v>99</v>
      </c>
      <c r="I36" s="34">
        <v>3.6540000000000001E-3</v>
      </c>
      <c r="J36" s="26">
        <v>196.459428</v>
      </c>
      <c r="K36" s="26">
        <f>J36/200*100</f>
        <v>98.229714000000001</v>
      </c>
    </row>
    <row r="37" spans="1:11" x14ac:dyDescent="0.25">
      <c r="A37" s="48"/>
      <c r="B37" s="3" t="s">
        <v>98</v>
      </c>
      <c r="C37" s="34">
        <v>-3.3199999999999999E-4</v>
      </c>
      <c r="D37" s="28">
        <v>4.0484049999999998</v>
      </c>
      <c r="E37" s="26">
        <f>D37/4*100</f>
        <v>101.21012499999999</v>
      </c>
      <c r="G37" s="48"/>
      <c r="H37" s="3" t="s">
        <v>98</v>
      </c>
      <c r="I37" s="34">
        <v>1.4999999999999999E-4</v>
      </c>
      <c r="J37" s="28">
        <v>3.8724690000000002</v>
      </c>
      <c r="K37" s="26">
        <f>J37/4*100</f>
        <v>96.81172500000001</v>
      </c>
    </row>
    <row r="38" spans="1:11" x14ac:dyDescent="0.25">
      <c r="A38" s="48"/>
      <c r="B38" s="3" t="s">
        <v>121</v>
      </c>
      <c r="C38" s="34">
        <v>1.237E-3</v>
      </c>
      <c r="D38" s="27">
        <v>14.969379</v>
      </c>
      <c r="E38" s="26">
        <f>D38/15*100</f>
        <v>99.795860000000005</v>
      </c>
      <c r="G38" s="48"/>
      <c r="H38" s="3" t="s">
        <v>121</v>
      </c>
      <c r="I38" s="34">
        <v>-3.3000000000000003E-5</v>
      </c>
      <c r="J38" s="27">
        <v>14.615562000000001</v>
      </c>
      <c r="K38" s="26">
        <f>J38/15*100</f>
        <v>97.437080000000009</v>
      </c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40493</v>
      </c>
      <c r="B40" s="95" t="s">
        <v>128</v>
      </c>
      <c r="C40" s="34">
        <v>5.1699999999999999E-4</v>
      </c>
      <c r="D40" s="27">
        <v>14.289569</v>
      </c>
      <c r="E40" s="26">
        <f>D40/15*100</f>
        <v>95.263793333333339</v>
      </c>
      <c r="G40" s="124">
        <v>40496</v>
      </c>
      <c r="H40" s="95" t="s">
        <v>128</v>
      </c>
      <c r="I40" s="34">
        <v>-8.4000000000000003E-4</v>
      </c>
      <c r="J40" s="27">
        <v>14.373601000000001</v>
      </c>
      <c r="K40" s="26">
        <f>J40/15*100</f>
        <v>95.824006666666676</v>
      </c>
    </row>
    <row r="41" spans="1:11" x14ac:dyDescent="0.25">
      <c r="A41" s="48" t="s">
        <v>46</v>
      </c>
      <c r="B41" s="3" t="s">
        <v>99</v>
      </c>
      <c r="C41" s="34">
        <v>1.7420000000000001E-3</v>
      </c>
      <c r="D41" s="26">
        <v>195.23218700000001</v>
      </c>
      <c r="E41" s="26">
        <f>D41/200*100</f>
        <v>97.616093500000005</v>
      </c>
      <c r="G41" s="127" t="s">
        <v>46</v>
      </c>
      <c r="H41" s="3" t="s">
        <v>99</v>
      </c>
      <c r="I41" s="34">
        <v>1.3550000000000001E-3</v>
      </c>
      <c r="J41" s="26">
        <v>197.664807</v>
      </c>
      <c r="K41" s="26">
        <f>J41/200*100</f>
        <v>98.832403499999998</v>
      </c>
    </row>
    <row r="42" spans="1:11" x14ac:dyDescent="0.25">
      <c r="A42" s="48"/>
      <c r="B42" s="3" t="s">
        <v>98</v>
      </c>
      <c r="C42" s="34">
        <v>-4.0999999999999999E-4</v>
      </c>
      <c r="D42" s="28">
        <v>3.784529</v>
      </c>
      <c r="E42" s="26">
        <f>D42/4*100</f>
        <v>94.613225</v>
      </c>
      <c r="G42" s="48"/>
      <c r="H42" s="3" t="s">
        <v>98</v>
      </c>
      <c r="I42" s="34">
        <v>-1.5799999999999999E-4</v>
      </c>
      <c r="J42" s="28">
        <v>3.942107</v>
      </c>
      <c r="K42" s="26">
        <f>J42/4*100</f>
        <v>98.552674999999994</v>
      </c>
    </row>
    <row r="43" spans="1:11" x14ac:dyDescent="0.25">
      <c r="A43" s="48"/>
      <c r="B43" s="3" t="s">
        <v>121</v>
      </c>
      <c r="C43" s="34">
        <v>5.9199999999999997E-4</v>
      </c>
      <c r="D43" s="27">
        <v>14.006429000000001</v>
      </c>
      <c r="E43" s="26">
        <f>D43/15*100</f>
        <v>93.376193333333333</v>
      </c>
      <c r="G43" s="48"/>
      <c r="H43" s="3" t="s">
        <v>121</v>
      </c>
      <c r="I43" s="34">
        <v>-1.2999999999999999E-4</v>
      </c>
      <c r="J43" s="27">
        <v>14.68895</v>
      </c>
      <c r="K43" s="26">
        <f>J43/15*100</f>
        <v>97.926333333333332</v>
      </c>
    </row>
    <row r="44" spans="1:11" x14ac:dyDescent="0.25">
      <c r="A44" s="4"/>
      <c r="B44" s="4"/>
      <c r="C44" s="4"/>
      <c r="D44" s="4"/>
      <c r="E44" s="4"/>
      <c r="G44" s="4"/>
      <c r="H44" s="4"/>
      <c r="I44" s="4"/>
      <c r="J44" s="4"/>
      <c r="K44" s="4"/>
    </row>
    <row r="45" spans="1:11" x14ac:dyDescent="0.25">
      <c r="H45" s="3"/>
      <c r="I45" s="34"/>
      <c r="J45" s="27"/>
      <c r="K45" s="26"/>
    </row>
    <row r="46" spans="1:11" ht="14.5" x14ac:dyDescent="0.25">
      <c r="A46" s="13" t="s">
        <v>43</v>
      </c>
      <c r="H46" s="3"/>
      <c r="I46" s="34"/>
      <c r="J46" s="28"/>
      <c r="K46" s="26"/>
    </row>
    <row r="47" spans="1:11" x14ac:dyDescent="0.25">
      <c r="A47" s="37" t="s">
        <v>96</v>
      </c>
      <c r="H47" s="3"/>
      <c r="I47" s="34"/>
      <c r="J47" s="27"/>
      <c r="K47" s="26"/>
    </row>
    <row r="48" spans="1:11" ht="14.5" x14ac:dyDescent="0.25">
      <c r="A48" s="13" t="s">
        <v>44</v>
      </c>
      <c r="H48" s="3"/>
      <c r="I48" s="34"/>
      <c r="J48" s="27"/>
      <c r="K48" s="26"/>
    </row>
    <row r="49" spans="1:11" ht="14.5" x14ac:dyDescent="0.25">
      <c r="A49" s="13" t="s">
        <v>45</v>
      </c>
      <c r="H49" s="3"/>
      <c r="I49" s="34"/>
      <c r="J49" s="26"/>
      <c r="K49" s="26"/>
    </row>
    <row r="50" spans="1:11" ht="14.5" x14ac:dyDescent="0.25">
      <c r="A50" t="s">
        <v>490</v>
      </c>
      <c r="G50" s="13"/>
      <c r="H50" s="3"/>
      <c r="I50" s="34"/>
      <c r="J50" s="28"/>
      <c r="K50" s="26"/>
    </row>
    <row r="51" spans="1:11" x14ac:dyDescent="0.25">
      <c r="H51" s="3"/>
      <c r="I51" s="34"/>
      <c r="J51" s="27"/>
      <c r="K51" s="26"/>
    </row>
    <row r="52" spans="1:11" x14ac:dyDescent="0.25">
      <c r="G52" s="74"/>
      <c r="H52" s="3"/>
      <c r="I52" s="34"/>
      <c r="J52" s="28"/>
      <c r="K52" s="26"/>
    </row>
    <row r="53" spans="1:11" x14ac:dyDescent="0.25">
      <c r="G53" s="48"/>
      <c r="H53" s="3"/>
      <c r="I53" s="34"/>
      <c r="J53" s="27"/>
      <c r="K53" s="26"/>
    </row>
    <row r="54" spans="1:11" x14ac:dyDescent="0.25">
      <c r="G54" s="48"/>
      <c r="H54" s="3"/>
      <c r="I54" s="34"/>
      <c r="J54" s="27"/>
      <c r="K54" s="26"/>
    </row>
    <row r="55" spans="1:11" x14ac:dyDescent="0.25">
      <c r="G55" s="48"/>
      <c r="H55" s="3"/>
      <c r="I55" s="34"/>
      <c r="J55" s="26"/>
      <c r="K55" s="26"/>
    </row>
    <row r="56" spans="1:11" x14ac:dyDescent="0.25">
      <c r="H56" s="3"/>
      <c r="I56" s="34"/>
      <c r="J56" s="28"/>
      <c r="K56" s="26"/>
    </row>
    <row r="57" spans="1:11" x14ac:dyDescent="0.25">
      <c r="G57" s="74"/>
      <c r="H57" s="3"/>
      <c r="I57" s="34"/>
      <c r="J57" s="27"/>
      <c r="K57" s="26"/>
    </row>
    <row r="60" spans="1:11" ht="14.5" x14ac:dyDescent="0.25">
      <c r="G60" s="13"/>
    </row>
    <row r="61" spans="1:11" x14ac:dyDescent="0.25">
      <c r="G61" s="37"/>
    </row>
    <row r="62" spans="1:11" ht="14.5" x14ac:dyDescent="0.25">
      <c r="G62" s="13"/>
    </row>
    <row r="63" spans="1:11" ht="14.5" x14ac:dyDescent="0.25">
      <c r="G63" s="13"/>
    </row>
    <row r="64" spans="1:11" ht="14.5" x14ac:dyDescent="0.25">
      <c r="K64" s="13"/>
    </row>
    <row r="65" spans="7:11" ht="14.5" x14ac:dyDescent="0.25">
      <c r="G65" s="13"/>
      <c r="H65" s="10"/>
      <c r="I65" s="70"/>
      <c r="J65" s="71"/>
      <c r="K65" s="36"/>
    </row>
    <row r="66" spans="7:11" x14ac:dyDescent="0.25">
      <c r="H66" s="10"/>
      <c r="I66" s="70"/>
      <c r="J66" s="71"/>
      <c r="K66" s="36"/>
    </row>
    <row r="67" spans="7:11" x14ac:dyDescent="0.25">
      <c r="H67" s="10"/>
      <c r="I67" s="70"/>
      <c r="J67" s="71"/>
      <c r="K67" s="36"/>
    </row>
    <row r="68" spans="7:11" x14ac:dyDescent="0.25">
      <c r="H68" s="10"/>
      <c r="I68" s="70"/>
      <c r="J68" s="71"/>
      <c r="K68" s="36"/>
    </row>
    <row r="69" spans="7:11" x14ac:dyDescent="0.25">
      <c r="H69" s="10"/>
      <c r="I69" s="70"/>
      <c r="J69" s="71"/>
      <c r="K69" s="36"/>
    </row>
    <row r="70" spans="7:11" x14ac:dyDescent="0.25">
      <c r="H70" s="10"/>
      <c r="I70" s="70"/>
      <c r="J70" s="71"/>
      <c r="K70" s="36"/>
    </row>
    <row r="71" spans="7:11" x14ac:dyDescent="0.25">
      <c r="H71" s="10"/>
      <c r="I71" s="70"/>
      <c r="J71" s="72"/>
      <c r="K71" s="36"/>
    </row>
    <row r="72" spans="7:11" x14ac:dyDescent="0.25">
      <c r="H72" s="10"/>
      <c r="I72" s="70"/>
      <c r="J72" s="72"/>
      <c r="K72" s="36"/>
    </row>
    <row r="73" spans="7:11" x14ac:dyDescent="0.25">
      <c r="H73" s="3"/>
      <c r="I73" s="34"/>
      <c r="J73" s="26"/>
      <c r="K73" s="36"/>
    </row>
    <row r="74" spans="7:11" x14ac:dyDescent="0.25">
      <c r="H74" s="10"/>
      <c r="I74" s="9"/>
      <c r="J74" s="9"/>
      <c r="K74" s="26"/>
    </row>
    <row r="75" spans="7:11" x14ac:dyDescent="0.25">
      <c r="K75" s="36"/>
    </row>
  </sheetData>
  <phoneticPr fontId="33" type="noConversion"/>
  <pageMargins left="0.91" right="0.28999999999999998" top="0.45" bottom="0.31" header="0.35" footer="0.27"/>
  <pageSetup firstPageNumber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5" sqref="A5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40497</v>
      </c>
      <c r="B10" s="95" t="s">
        <v>128</v>
      </c>
      <c r="C10" s="34">
        <v>6.1899999999999998E-4</v>
      </c>
      <c r="D10" s="27">
        <v>14.607645</v>
      </c>
      <c r="E10" s="26">
        <f>D10/15*100</f>
        <v>97.384299999999996</v>
      </c>
      <c r="G10" s="124">
        <v>40497</v>
      </c>
      <c r="H10" s="95" t="s">
        <v>128</v>
      </c>
      <c r="I10" s="34">
        <v>-1.3799999999999999E-3</v>
      </c>
      <c r="J10" s="27">
        <v>14.811947999999999</v>
      </c>
      <c r="K10" s="26">
        <f>J10/15*100</f>
        <v>98.746319999999997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-4.4578E-2</v>
      </c>
      <c r="D11" s="26">
        <v>198.93915899999999</v>
      </c>
      <c r="E11" s="26">
        <f>D11/200*100</f>
        <v>99.469579499999995</v>
      </c>
      <c r="G11" s="48" t="s">
        <v>125</v>
      </c>
      <c r="H11" s="3" t="s">
        <v>99</v>
      </c>
      <c r="I11" s="34">
        <v>-7.1987999999999996E-2</v>
      </c>
      <c r="J11" s="26">
        <v>203.28336899999999</v>
      </c>
      <c r="K11" s="26">
        <f>J11/200*100</f>
        <v>101.6416845</v>
      </c>
      <c r="L11" s="9"/>
      <c r="M11" s="9"/>
    </row>
    <row r="12" spans="1:13" x14ac:dyDescent="0.25">
      <c r="A12" s="48"/>
      <c r="B12" s="3" t="s">
        <v>98</v>
      </c>
      <c r="C12" s="34">
        <v>6.9999999999999994E-5</v>
      </c>
      <c r="D12" s="28">
        <v>3.9695149999999999</v>
      </c>
      <c r="E12" s="26">
        <f>D12/4*100</f>
        <v>99.237875000000003</v>
      </c>
      <c r="G12" s="48"/>
      <c r="H12" s="3" t="s">
        <v>98</v>
      </c>
      <c r="I12" s="34">
        <v>2.12E-4</v>
      </c>
      <c r="J12" s="28">
        <v>3.841529</v>
      </c>
      <c r="K12" s="26">
        <f>J12/4*100</f>
        <v>96.038224999999997</v>
      </c>
      <c r="L12" s="9"/>
      <c r="M12" s="9"/>
    </row>
    <row r="13" spans="1:13" x14ac:dyDescent="0.25">
      <c r="A13" s="48"/>
      <c r="B13" s="3" t="s">
        <v>121</v>
      </c>
      <c r="C13" s="34">
        <v>1.727E-3</v>
      </c>
      <c r="D13" s="27">
        <v>14.891622999999999</v>
      </c>
      <c r="E13" s="26">
        <f>D13/15*100</f>
        <v>99.277486666666661</v>
      </c>
      <c r="G13" s="48"/>
      <c r="H13" s="3" t="s">
        <v>121</v>
      </c>
      <c r="I13" s="34">
        <v>-2.4600000000000002E-4</v>
      </c>
      <c r="J13" s="27">
        <v>14.256615</v>
      </c>
      <c r="K13" s="26">
        <f>J13/15*100</f>
        <v>95.0441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40497</v>
      </c>
      <c r="B15" s="95" t="s">
        <v>128</v>
      </c>
      <c r="C15" s="34">
        <v>4.0499999999999998E-4</v>
      </c>
      <c r="D15" s="27">
        <v>15.212367</v>
      </c>
      <c r="E15" s="26">
        <f>D15/15*100</f>
        <v>101.41578</v>
      </c>
      <c r="G15" s="124">
        <v>40497</v>
      </c>
      <c r="H15" s="95" t="s">
        <v>128</v>
      </c>
      <c r="I15" s="34">
        <v>-2.0960000000000002E-3</v>
      </c>
      <c r="J15" s="27">
        <v>14.535271</v>
      </c>
      <c r="K15" s="26">
        <f>J15/15*100</f>
        <v>96.901806666666673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-4.9146000000000002E-2</v>
      </c>
      <c r="D16" s="26">
        <v>210.26861</v>
      </c>
      <c r="E16" s="26">
        <f>D16/200*100</f>
        <v>105.13430500000001</v>
      </c>
      <c r="G16" s="104" t="s">
        <v>146</v>
      </c>
      <c r="H16" s="3" t="s">
        <v>99</v>
      </c>
      <c r="I16" s="34">
        <v>-6.7335000000000006E-2</v>
      </c>
      <c r="J16" s="26">
        <v>201.24578399999999</v>
      </c>
      <c r="K16" s="26">
        <f>J16/200*100</f>
        <v>100.62289199999998</v>
      </c>
      <c r="L16" s="9"/>
      <c r="M16" s="9"/>
    </row>
    <row r="17" spans="1:13" x14ac:dyDescent="0.25">
      <c r="A17" s="48"/>
      <c r="B17" s="3" t="s">
        <v>98</v>
      </c>
      <c r="C17" s="34">
        <v>2.0100000000000001E-4</v>
      </c>
      <c r="D17" s="28">
        <v>4.049245</v>
      </c>
      <c r="E17" s="26">
        <f>D17/4*100</f>
        <v>101.23112500000001</v>
      </c>
      <c r="G17" s="48"/>
      <c r="H17" s="3" t="s">
        <v>98</v>
      </c>
      <c r="I17" s="34">
        <v>-9.2E-5</v>
      </c>
      <c r="J17" s="28">
        <v>3.8012809999999999</v>
      </c>
      <c r="K17" s="26">
        <f>J17/4*100</f>
        <v>95.032025000000004</v>
      </c>
      <c r="L17" s="9"/>
      <c r="M17" s="9"/>
    </row>
    <row r="18" spans="1:13" x14ac:dyDescent="0.25">
      <c r="A18" s="48"/>
      <c r="B18" s="3" t="s">
        <v>121</v>
      </c>
      <c r="C18" s="34">
        <v>-2.0599999999999999E-4</v>
      </c>
      <c r="D18" s="27">
        <v>14.853009</v>
      </c>
      <c r="E18" s="26">
        <f>D18/15*100</f>
        <v>99.020060000000001</v>
      </c>
      <c r="G18" s="48"/>
      <c r="H18" s="3" t="s">
        <v>121</v>
      </c>
      <c r="I18" s="34">
        <v>-5.3799999999999996E-4</v>
      </c>
      <c r="J18" s="27">
        <v>14.143723</v>
      </c>
      <c r="K18" s="26">
        <f>J18/15*100</f>
        <v>94.291486666666671</v>
      </c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40497</v>
      </c>
      <c r="B20" s="95" t="s">
        <v>128</v>
      </c>
      <c r="C20" s="34">
        <v>-1.237E-3</v>
      </c>
      <c r="D20" s="27">
        <v>14.984541999999999</v>
      </c>
      <c r="E20" s="26">
        <f>D20/15*100</f>
        <v>99.896946666666665</v>
      </c>
      <c r="G20" s="124"/>
      <c r="H20" s="95"/>
      <c r="I20" s="34"/>
      <c r="J20" s="27"/>
      <c r="K20" s="26"/>
    </row>
    <row r="21" spans="1:13" x14ac:dyDescent="0.25">
      <c r="A21" s="48" t="s">
        <v>39</v>
      </c>
      <c r="B21" s="3" t="s">
        <v>99</v>
      </c>
      <c r="C21" s="34">
        <v>-5.4488000000000002E-2</v>
      </c>
      <c r="D21" s="26">
        <v>207.08247800000001</v>
      </c>
      <c r="E21" s="26">
        <f>D21/200*100</f>
        <v>103.541239</v>
      </c>
      <c r="G21" s="104"/>
      <c r="H21" s="3"/>
      <c r="I21" s="34"/>
      <c r="J21" s="26"/>
      <c r="K21" s="26"/>
    </row>
    <row r="22" spans="1:13" x14ac:dyDescent="0.25">
      <c r="A22" s="48"/>
      <c r="B22" s="3" t="s">
        <v>98</v>
      </c>
      <c r="C22" s="34">
        <v>-2.31E-4</v>
      </c>
      <c r="D22" s="28">
        <v>3.9619430000000002</v>
      </c>
      <c r="E22" s="26">
        <f>D22/4*100</f>
        <v>99.048575</v>
      </c>
      <c r="G22" s="48"/>
      <c r="H22" s="3"/>
      <c r="I22" s="34"/>
      <c r="J22" s="28"/>
      <c r="K22" s="26"/>
    </row>
    <row r="23" spans="1:13" x14ac:dyDescent="0.25">
      <c r="A23" s="48"/>
      <c r="B23" s="3" t="s">
        <v>121</v>
      </c>
      <c r="C23" s="34">
        <v>-2.5099999999999998E-4</v>
      </c>
      <c r="D23" s="27">
        <v>14.600688</v>
      </c>
      <c r="E23" s="26">
        <f>D23/15*100</f>
        <v>97.337919999999997</v>
      </c>
      <c r="G23" s="48"/>
      <c r="H23" s="3"/>
      <c r="I23" s="34"/>
      <c r="J23" s="27"/>
      <c r="K23" s="26"/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40497</v>
      </c>
      <c r="B25" s="95" t="s">
        <v>128</v>
      </c>
      <c r="C25" s="34">
        <v>5.5900000000000004E-4</v>
      </c>
      <c r="D25" s="27">
        <v>14.887399</v>
      </c>
      <c r="E25" s="26">
        <f>D25/15*100</f>
        <v>99.249326666666676</v>
      </c>
      <c r="G25" s="97"/>
      <c r="H25" s="95"/>
      <c r="I25" s="34"/>
      <c r="J25" s="27"/>
      <c r="K25" s="26"/>
      <c r="M25" s="65"/>
    </row>
    <row r="26" spans="1:13" x14ac:dyDescent="0.25">
      <c r="A26" s="48" t="s">
        <v>40</v>
      </c>
      <c r="B26" s="3" t="s">
        <v>99</v>
      </c>
      <c r="C26" s="34">
        <v>-5.1874999999999998E-2</v>
      </c>
      <c r="D26" s="26">
        <v>206.31745799999999</v>
      </c>
      <c r="E26" s="26">
        <f>D26/200*100</f>
        <v>103.15872900000001</v>
      </c>
      <c r="G26" s="104"/>
      <c r="H26" s="3"/>
      <c r="I26" s="34"/>
      <c r="J26" s="26"/>
      <c r="K26" s="26"/>
    </row>
    <row r="27" spans="1:13" ht="12.75" customHeight="1" x14ac:dyDescent="0.25">
      <c r="A27" s="48"/>
      <c r="B27" s="3" t="s">
        <v>98</v>
      </c>
      <c r="C27" s="34">
        <v>1.0870000000000001E-3</v>
      </c>
      <c r="D27" s="28">
        <v>3.9168690000000002</v>
      </c>
      <c r="E27" s="26">
        <f>D27/4*100</f>
        <v>97.921725000000009</v>
      </c>
      <c r="G27" s="48"/>
      <c r="H27" s="3"/>
      <c r="I27" s="34"/>
      <c r="J27" s="28"/>
      <c r="K27" s="26"/>
    </row>
    <row r="28" spans="1:13" x14ac:dyDescent="0.25">
      <c r="A28" s="48"/>
      <c r="B28" s="3" t="s">
        <v>121</v>
      </c>
      <c r="C28" s="34">
        <v>2.24E-4</v>
      </c>
      <c r="D28" s="27">
        <v>14.541758</v>
      </c>
      <c r="E28" s="26">
        <f>D28/15*100</f>
        <v>96.945053333333334</v>
      </c>
      <c r="G28" s="48"/>
      <c r="H28" s="3"/>
      <c r="I28" s="34"/>
      <c r="J28" s="27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40497</v>
      </c>
      <c r="B30" s="95" t="s">
        <v>128</v>
      </c>
      <c r="C30" s="34">
        <v>2.7599999999999999E-4</v>
      </c>
      <c r="D30" s="27">
        <v>15.011768</v>
      </c>
      <c r="E30" s="26">
        <f>D30/15*100</f>
        <v>100.07845333333334</v>
      </c>
      <c r="G30" s="97"/>
      <c r="H30" s="95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-5.5567999999999999E-2</v>
      </c>
      <c r="D31" s="26">
        <v>206.94536299999999</v>
      </c>
      <c r="E31" s="26">
        <f>D31/200*100</f>
        <v>103.47268149999999</v>
      </c>
      <c r="G31" s="48"/>
      <c r="H31" s="3"/>
      <c r="I31" s="34"/>
      <c r="J31" s="26"/>
      <c r="K31" s="26"/>
    </row>
    <row r="32" spans="1:13" x14ac:dyDescent="0.25">
      <c r="A32" s="48"/>
      <c r="B32" s="3" t="s">
        <v>98</v>
      </c>
      <c r="C32" s="34">
        <v>-1.55E-4</v>
      </c>
      <c r="D32" s="28">
        <v>3.9062329999999998</v>
      </c>
      <c r="E32" s="26">
        <f>D32/4*100</f>
        <v>97.655824999999993</v>
      </c>
      <c r="G32" s="48"/>
      <c r="H32" s="3"/>
      <c r="I32" s="34"/>
      <c r="J32" s="28"/>
      <c r="K32" s="26"/>
    </row>
    <row r="33" spans="1:11" x14ac:dyDescent="0.25">
      <c r="A33" s="48"/>
      <c r="B33" s="3" t="s">
        <v>121</v>
      </c>
      <c r="C33" s="34">
        <v>3.7800000000000003E-4</v>
      </c>
      <c r="D33" s="27">
        <v>14.565765000000001</v>
      </c>
      <c r="E33" s="26">
        <f>D33/15*100</f>
        <v>97.105099999999993</v>
      </c>
      <c r="G33" s="48"/>
      <c r="H33" s="3"/>
      <c r="I33" s="34"/>
      <c r="J33" s="27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40497</v>
      </c>
      <c r="B35" s="95" t="s">
        <v>128</v>
      </c>
      <c r="C35" s="34">
        <v>1.0139999999999999E-3</v>
      </c>
      <c r="D35" s="27">
        <v>15.069184999999999</v>
      </c>
      <c r="E35" s="26">
        <f>D35/15*100</f>
        <v>100.46123333333333</v>
      </c>
      <c r="G35" s="74"/>
      <c r="H35" s="3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-5.4012999999999999E-2</v>
      </c>
      <c r="D36" s="26">
        <v>207.17326299999999</v>
      </c>
      <c r="E36" s="26">
        <f>D36/200*100</f>
        <v>103.58663150000001</v>
      </c>
      <c r="G36" s="48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4.3800000000000002E-4</v>
      </c>
      <c r="D37" s="28">
        <v>3.8873679999999999</v>
      </c>
      <c r="E37" s="26">
        <f>D37/4*100</f>
        <v>97.184200000000004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1.372E-3</v>
      </c>
      <c r="D38" s="27">
        <v>14.491771999999999</v>
      </c>
      <c r="E38" s="26">
        <f>D38/15*100</f>
        <v>96.61181333333333</v>
      </c>
      <c r="G38" s="48"/>
      <c r="H38" s="3"/>
      <c r="I38" s="34"/>
      <c r="J38" s="28"/>
      <c r="K38" s="26"/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40497</v>
      </c>
      <c r="B40" s="95" t="s">
        <v>128</v>
      </c>
      <c r="C40" s="34">
        <v>-8.1300000000000003E-4</v>
      </c>
      <c r="D40" s="27">
        <v>14.939933999999999</v>
      </c>
      <c r="E40" s="26">
        <f>D40/15*100</f>
        <v>99.599559999999997</v>
      </c>
      <c r="G40" s="74"/>
      <c r="H40" s="3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-6.7072999999999994E-2</v>
      </c>
      <c r="D41" s="26">
        <v>204.59135000000001</v>
      </c>
      <c r="E41" s="26">
        <f>D41/200*100</f>
        <v>102.295675</v>
      </c>
      <c r="G41" s="48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-5.1699999999999999E-4</v>
      </c>
      <c r="D42" s="28">
        <v>3.8536779999999999</v>
      </c>
      <c r="E42" s="26">
        <f>D42/4*100</f>
        <v>96.341949999999997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-4.6200000000000001E-4</v>
      </c>
      <c r="D43" s="27">
        <v>14.403017</v>
      </c>
      <c r="E43" s="26">
        <f>D43/15*100</f>
        <v>96.020113333333342</v>
      </c>
      <c r="G43" s="48"/>
      <c r="H43" s="3"/>
      <c r="I43" s="34"/>
      <c r="J43" s="28"/>
      <c r="K43" s="26"/>
    </row>
    <row r="44" spans="1:11" x14ac:dyDescent="0.25">
      <c r="A44" s="74"/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>
        <v>40497</v>
      </c>
      <c r="B45" s="95" t="s">
        <v>128</v>
      </c>
      <c r="C45" s="34">
        <v>-1.0579999999999999E-3</v>
      </c>
      <c r="D45" s="27">
        <v>15.184666</v>
      </c>
      <c r="E45" s="26">
        <f>D45/15*100</f>
        <v>101.23110666666666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-6.4323000000000005E-2</v>
      </c>
      <c r="D46" s="26">
        <v>210.72168500000001</v>
      </c>
      <c r="E46" s="26">
        <f>D46/200*100</f>
        <v>105.36084249999999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-3.9100000000000002E-4</v>
      </c>
      <c r="D47" s="28">
        <v>3.92808</v>
      </c>
      <c r="E47" s="26">
        <f>D47/4*100</f>
        <v>98.201999999999998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-4.75E-4</v>
      </c>
      <c r="D48" s="27">
        <v>14.721938</v>
      </c>
      <c r="E48" s="26">
        <f>D48/15*100</f>
        <v>98.146253333333334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33" type="noConversion"/>
  <pageMargins left="0.91" right="0.28999999999999998" top="0.45" bottom="0.31" header="0.35" footer="0.27"/>
  <pageSetup firstPageNumber="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"/>
    </sheetView>
  </sheetViews>
  <sheetFormatPr defaultRowHeight="12.5" x14ac:dyDescent="0.25"/>
  <cols>
    <col min="1" max="1" width="8.81640625" customWidth="1"/>
    <col min="2" max="2" width="7.26953125" customWidth="1"/>
    <col min="4" max="4" width="8.7265625" customWidth="1"/>
    <col min="5" max="5" width="9.7265625" customWidth="1"/>
    <col min="6" max="6" width="3.453125" customWidth="1"/>
    <col min="7" max="7" width="8.81640625" customWidth="1"/>
    <col min="8" max="8" width="8" customWidth="1"/>
    <col min="9" max="9" width="9.7265625" customWidth="1"/>
    <col min="12" max="12" width="9.1796875" hidden="1" customWidth="1"/>
  </cols>
  <sheetData>
    <row r="1" spans="1:13" ht="15.5" x14ac:dyDescent="0.35">
      <c r="A1" s="2" t="s">
        <v>562</v>
      </c>
    </row>
    <row r="2" spans="1:13" ht="15.5" x14ac:dyDescent="0.35">
      <c r="B2" s="2" t="s">
        <v>563</v>
      </c>
      <c r="M2" s="65"/>
    </row>
    <row r="3" spans="1:13" ht="15.5" x14ac:dyDescent="0.35">
      <c r="B3" s="2" t="s">
        <v>564</v>
      </c>
    </row>
    <row r="4" spans="1:13" ht="15.5" x14ac:dyDescent="0.35">
      <c r="B4" s="2" t="s">
        <v>100</v>
      </c>
      <c r="G4" s="9"/>
      <c r="H4" s="9"/>
      <c r="I4" s="9"/>
      <c r="J4" s="9"/>
      <c r="K4" s="9"/>
      <c r="L4" s="9"/>
      <c r="M4" s="84"/>
    </row>
    <row r="5" spans="1:13" ht="15.5" x14ac:dyDescent="0.35">
      <c r="B5" s="2"/>
      <c r="G5" s="9"/>
      <c r="H5" s="9"/>
      <c r="I5" s="9"/>
      <c r="J5" s="9"/>
      <c r="K5" s="9"/>
      <c r="L5" s="9"/>
      <c r="M5" s="84"/>
    </row>
    <row r="6" spans="1:13" x14ac:dyDescent="0.25">
      <c r="A6" s="12"/>
      <c r="B6" s="12"/>
      <c r="C6" s="12"/>
      <c r="D6" s="12"/>
      <c r="E6" s="3" t="s">
        <v>33</v>
      </c>
      <c r="G6" s="12"/>
      <c r="H6" s="12"/>
      <c r="I6" s="12"/>
      <c r="J6" s="12"/>
      <c r="K6" s="3" t="s">
        <v>33</v>
      </c>
      <c r="L6" s="9"/>
      <c r="M6" s="9"/>
    </row>
    <row r="7" spans="1:13" ht="14.5" x14ac:dyDescent="0.25">
      <c r="A7" s="3" t="s">
        <v>18</v>
      </c>
      <c r="B7" s="3" t="s">
        <v>1</v>
      </c>
      <c r="C7" s="3" t="s">
        <v>34</v>
      </c>
      <c r="D7" s="3" t="s">
        <v>35</v>
      </c>
      <c r="E7" s="3" t="s">
        <v>36</v>
      </c>
      <c r="G7" s="3" t="s">
        <v>18</v>
      </c>
      <c r="H7" s="3" t="s">
        <v>1</v>
      </c>
      <c r="I7" s="3" t="s">
        <v>34</v>
      </c>
      <c r="J7" s="3" t="s">
        <v>35</v>
      </c>
      <c r="K7" s="3" t="s">
        <v>36</v>
      </c>
      <c r="L7" s="9"/>
      <c r="M7" s="9"/>
    </row>
    <row r="8" spans="1:13" x14ac:dyDescent="0.25">
      <c r="A8" s="4"/>
      <c r="B8" s="4"/>
      <c r="C8" s="4"/>
      <c r="D8" s="4"/>
      <c r="E8" s="4"/>
      <c r="G8" s="4"/>
      <c r="H8" s="4"/>
      <c r="I8" s="4"/>
      <c r="J8" s="4"/>
      <c r="K8" s="4"/>
      <c r="L8" s="9"/>
      <c r="M8" s="9"/>
    </row>
    <row r="9" spans="1:13" x14ac:dyDescent="0.25">
      <c r="A9" s="9"/>
      <c r="B9" s="9"/>
      <c r="C9" s="9"/>
      <c r="D9" s="9"/>
      <c r="E9" s="9"/>
      <c r="G9" s="9"/>
      <c r="H9" s="9"/>
      <c r="I9" s="9"/>
      <c r="J9" s="9"/>
      <c r="K9" s="9"/>
      <c r="L9" s="9"/>
      <c r="M9" s="9"/>
    </row>
    <row r="10" spans="1:13" x14ac:dyDescent="0.25">
      <c r="A10" s="124">
        <v>40503</v>
      </c>
      <c r="B10" s="95" t="s">
        <v>128</v>
      </c>
      <c r="C10" s="34">
        <v>1.48E-3</v>
      </c>
      <c r="D10" s="27">
        <v>14.417306999999999</v>
      </c>
      <c r="E10" s="26">
        <f>D10/15*100</f>
        <v>96.115379999999988</v>
      </c>
      <c r="G10" s="124">
        <v>40503</v>
      </c>
      <c r="H10" s="95" t="s">
        <v>128</v>
      </c>
      <c r="I10" s="34">
        <v>-8.9099999999999997E-4</v>
      </c>
      <c r="J10" s="27">
        <v>14.329409</v>
      </c>
      <c r="K10" s="26">
        <f>J10/15*100</f>
        <v>95.529393333333331</v>
      </c>
      <c r="L10" s="9"/>
      <c r="M10" s="9"/>
    </row>
    <row r="11" spans="1:13" x14ac:dyDescent="0.25">
      <c r="A11" s="48" t="s">
        <v>37</v>
      </c>
      <c r="B11" s="3" t="s">
        <v>99</v>
      </c>
      <c r="C11" s="34">
        <v>-2.7070000000000002E-3</v>
      </c>
      <c r="D11" s="26">
        <v>196.59180599999999</v>
      </c>
      <c r="E11" s="26">
        <f>D11/200*100</f>
        <v>98.295902999999996</v>
      </c>
      <c r="G11" s="48" t="s">
        <v>125</v>
      </c>
      <c r="H11" s="3" t="s">
        <v>99</v>
      </c>
      <c r="I11" s="34">
        <v>-2.9776E-2</v>
      </c>
      <c r="J11" s="26">
        <v>194.93577999999999</v>
      </c>
      <c r="K11" s="26">
        <f>J11/200*100</f>
        <v>97.467889999999997</v>
      </c>
      <c r="L11" s="9"/>
      <c r="M11" s="9"/>
    </row>
    <row r="12" spans="1:13" x14ac:dyDescent="0.25">
      <c r="A12" s="48"/>
      <c r="B12" s="3" t="s">
        <v>98</v>
      </c>
      <c r="C12" s="34">
        <v>9.6299999999999999E-4</v>
      </c>
      <c r="D12" s="28">
        <v>3.952531</v>
      </c>
      <c r="E12" s="26">
        <f>D12/4*100</f>
        <v>98.813275000000004</v>
      </c>
      <c r="G12" s="48"/>
      <c r="H12" s="3" t="s">
        <v>98</v>
      </c>
      <c r="I12" s="34">
        <v>1.9799999999999999E-4</v>
      </c>
      <c r="J12" s="28">
        <v>3.8465669999999998</v>
      </c>
      <c r="K12" s="26">
        <f>J12/4*100</f>
        <v>96.164175</v>
      </c>
      <c r="L12" s="9"/>
      <c r="M12" s="9"/>
    </row>
    <row r="13" spans="1:13" x14ac:dyDescent="0.25">
      <c r="A13" s="48"/>
      <c r="B13" s="3" t="s">
        <v>121</v>
      </c>
      <c r="C13" s="34">
        <v>1.9009999999999999E-3</v>
      </c>
      <c r="D13" s="27">
        <v>14.658756</v>
      </c>
      <c r="E13" s="26">
        <f>D13/15*100</f>
        <v>97.725040000000007</v>
      </c>
      <c r="G13" s="48"/>
      <c r="H13" s="3" t="s">
        <v>121</v>
      </c>
      <c r="I13" s="34">
        <v>-1.1789999999999999E-3</v>
      </c>
      <c r="J13" s="27">
        <v>14.361367</v>
      </c>
      <c r="K13" s="26">
        <f>J13/15*100</f>
        <v>95.742446666666652</v>
      </c>
      <c r="L13" s="9"/>
      <c r="M13" s="9"/>
    </row>
    <row r="14" spans="1:13" x14ac:dyDescent="0.25">
      <c r="A14" s="74"/>
      <c r="B14" s="3"/>
      <c r="C14" s="34"/>
      <c r="D14" s="28"/>
      <c r="E14" s="26"/>
      <c r="G14" s="74"/>
      <c r="H14" s="3"/>
      <c r="I14" s="34"/>
      <c r="J14" s="28"/>
      <c r="K14" s="26"/>
      <c r="L14" s="9"/>
      <c r="M14" s="9"/>
    </row>
    <row r="15" spans="1:13" x14ac:dyDescent="0.25">
      <c r="A15" s="124">
        <v>40503</v>
      </c>
      <c r="B15" s="95" t="s">
        <v>128</v>
      </c>
      <c r="C15" s="34">
        <v>1.6410000000000001E-3</v>
      </c>
      <c r="D15" s="27">
        <v>15.180507</v>
      </c>
      <c r="E15" s="26">
        <f>D15/15*100</f>
        <v>101.20338</v>
      </c>
      <c r="G15" s="124">
        <v>40503</v>
      </c>
      <c r="H15" s="95" t="s">
        <v>128</v>
      </c>
      <c r="I15" s="34">
        <v>2.7E-4</v>
      </c>
      <c r="J15" s="27">
        <v>14.059303999999999</v>
      </c>
      <c r="K15" s="26">
        <f>J15/15*100</f>
        <v>93.728693333333325</v>
      </c>
      <c r="L15" s="9"/>
      <c r="M15" s="9"/>
    </row>
    <row r="16" spans="1:13" x14ac:dyDescent="0.25">
      <c r="A16" s="48" t="s">
        <v>38</v>
      </c>
      <c r="B16" s="3" t="s">
        <v>99</v>
      </c>
      <c r="C16" s="34">
        <v>2.1257999999999999E-2</v>
      </c>
      <c r="D16" s="26">
        <v>208.22010399999999</v>
      </c>
      <c r="E16" s="26">
        <f>D16/200*100</f>
        <v>104.11005199999998</v>
      </c>
      <c r="G16" s="104" t="s">
        <v>146</v>
      </c>
      <c r="H16" s="3" t="s">
        <v>99</v>
      </c>
      <c r="I16" s="34">
        <v>-3.0411000000000001E-2</v>
      </c>
      <c r="J16" s="26">
        <v>190.99208300000001</v>
      </c>
      <c r="K16" s="26">
        <f>J16/200*100</f>
        <v>95.496041500000004</v>
      </c>
      <c r="L16" s="9"/>
      <c r="M16" s="9"/>
    </row>
    <row r="17" spans="1:13" x14ac:dyDescent="0.25">
      <c r="A17" s="48"/>
      <c r="B17" s="3" t="s">
        <v>98</v>
      </c>
      <c r="C17" s="34">
        <v>1.2650000000000001E-3</v>
      </c>
      <c r="D17" s="28">
        <v>3.9818910000000001</v>
      </c>
      <c r="E17" s="26">
        <f>D17/4*100</f>
        <v>99.547274999999999</v>
      </c>
      <c r="G17" s="48"/>
      <c r="H17" s="3" t="s">
        <v>98</v>
      </c>
      <c r="I17" s="34">
        <v>6.0700000000000001E-4</v>
      </c>
      <c r="J17" s="28">
        <v>3.7672560000000002</v>
      </c>
      <c r="K17" s="26">
        <f>J17/4*100</f>
        <v>94.181400000000011</v>
      </c>
      <c r="L17" s="9"/>
      <c r="M17" s="9"/>
    </row>
    <row r="18" spans="1:13" x14ac:dyDescent="0.25">
      <c r="A18" s="48"/>
      <c r="B18" s="3" t="s">
        <v>121</v>
      </c>
      <c r="C18" s="34">
        <v>-8.4000000000000003E-4</v>
      </c>
      <c r="D18" s="27">
        <v>14.664895</v>
      </c>
      <c r="E18" s="26">
        <f>D18/15*100</f>
        <v>97.765966666666657</v>
      </c>
      <c r="G18" s="48"/>
      <c r="H18" s="3" t="s">
        <v>121</v>
      </c>
      <c r="I18" s="34">
        <v>-1.3450000000000001E-3</v>
      </c>
      <c r="J18" s="27">
        <v>14.106649000000001</v>
      </c>
      <c r="K18" s="26">
        <f>J18/15*100</f>
        <v>94.044326666666677</v>
      </c>
      <c r="L18" s="9"/>
      <c r="M18" s="9"/>
    </row>
    <row r="19" spans="1:13" x14ac:dyDescent="0.25">
      <c r="A19" s="74"/>
      <c r="B19" s="3"/>
      <c r="C19" s="34"/>
      <c r="D19" s="28"/>
      <c r="E19" s="26"/>
      <c r="L19" s="9"/>
      <c r="M19" s="9"/>
    </row>
    <row r="20" spans="1:13" x14ac:dyDescent="0.25">
      <c r="A20" s="124">
        <v>40503</v>
      </c>
      <c r="B20" s="95" t="s">
        <v>128</v>
      </c>
      <c r="C20" s="34">
        <v>1.5280000000000001E-3</v>
      </c>
      <c r="D20" s="27">
        <v>15.079867999999999</v>
      </c>
      <c r="E20" s="26">
        <f>D20/15*100</f>
        <v>100.53245333333334</v>
      </c>
      <c r="G20" s="124">
        <v>40503</v>
      </c>
      <c r="H20" s="95" t="s">
        <v>128</v>
      </c>
      <c r="I20" s="34">
        <v>-3.9599999999999998E-4</v>
      </c>
      <c r="J20" s="27">
        <v>14.004664999999999</v>
      </c>
      <c r="K20" s="26">
        <f>J20/15*100</f>
        <v>93.364433333333324</v>
      </c>
    </row>
    <row r="21" spans="1:13" x14ac:dyDescent="0.25">
      <c r="A21" s="48" t="s">
        <v>39</v>
      </c>
      <c r="B21" s="3" t="s">
        <v>99</v>
      </c>
      <c r="C21" s="34">
        <v>6.7990000000000004E-3</v>
      </c>
      <c r="D21" s="26">
        <v>206.33483000000001</v>
      </c>
      <c r="E21" s="26">
        <f>D21/200*100</f>
        <v>103.16741499999999</v>
      </c>
      <c r="G21" s="104" t="s">
        <v>147</v>
      </c>
      <c r="H21" s="3" t="s">
        <v>99</v>
      </c>
      <c r="I21" s="34">
        <v>-3.1871999999999998E-2</v>
      </c>
      <c r="J21" s="26">
        <v>190.891897</v>
      </c>
      <c r="K21" s="26">
        <f>J21/200*100</f>
        <v>95.4459485</v>
      </c>
    </row>
    <row r="22" spans="1:13" x14ac:dyDescent="0.25">
      <c r="A22" s="48"/>
      <c r="B22" s="3" t="s">
        <v>98</v>
      </c>
      <c r="C22" s="34">
        <v>2.32E-4</v>
      </c>
      <c r="D22" s="28">
        <v>3.92835</v>
      </c>
      <c r="E22" s="26">
        <f>D22/4*100</f>
        <v>98.208749999999995</v>
      </c>
      <c r="G22" s="48"/>
      <c r="H22" s="3" t="s">
        <v>98</v>
      </c>
      <c r="I22" s="34">
        <v>8.43E-4</v>
      </c>
      <c r="J22" s="28">
        <v>3.7877589999999999</v>
      </c>
      <c r="K22" s="26">
        <f>J22/4*100</f>
        <v>94.693974999999995</v>
      </c>
    </row>
    <row r="23" spans="1:13" x14ac:dyDescent="0.25">
      <c r="A23" s="48"/>
      <c r="B23" s="3" t="s">
        <v>121</v>
      </c>
      <c r="C23" s="34">
        <v>-5.4000000000000001E-4</v>
      </c>
      <c r="D23" s="27">
        <v>14.705520999999999</v>
      </c>
      <c r="E23" s="26">
        <f>D23/15*100</f>
        <v>98.036806666666664</v>
      </c>
      <c r="G23" s="48"/>
      <c r="H23" s="3" t="s">
        <v>121</v>
      </c>
      <c r="I23" s="34">
        <v>-1.8900000000000001E-4</v>
      </c>
      <c r="J23" s="27">
        <v>14.213616</v>
      </c>
      <c r="K23" s="26">
        <f>J23/15*100</f>
        <v>94.757440000000003</v>
      </c>
    </row>
    <row r="24" spans="1:13" x14ac:dyDescent="0.25">
      <c r="A24" s="74"/>
      <c r="B24" s="3"/>
      <c r="C24" s="34"/>
      <c r="D24" s="27"/>
      <c r="E24" s="26"/>
    </row>
    <row r="25" spans="1:13" x14ac:dyDescent="0.25">
      <c r="A25" s="124">
        <v>40503</v>
      </c>
      <c r="B25" s="95" t="s">
        <v>128</v>
      </c>
      <c r="C25" s="34">
        <v>8.8199999999999997E-4</v>
      </c>
      <c r="D25" s="27">
        <v>15.130212999999999</v>
      </c>
      <c r="E25" s="26">
        <f>D25/15*100</f>
        <v>100.86808666666667</v>
      </c>
      <c r="G25" s="97"/>
      <c r="H25" s="95"/>
      <c r="I25" s="34"/>
      <c r="J25" s="27"/>
      <c r="K25" s="26"/>
      <c r="M25" s="65"/>
    </row>
    <row r="26" spans="1:13" x14ac:dyDescent="0.25">
      <c r="A26" s="48" t="s">
        <v>40</v>
      </c>
      <c r="B26" s="3" t="s">
        <v>99</v>
      </c>
      <c r="C26" s="34">
        <v>7.463E-3</v>
      </c>
      <c r="D26" s="26">
        <v>205.53797900000001</v>
      </c>
      <c r="E26" s="26">
        <f>D26/200*100</f>
        <v>102.7689895</v>
      </c>
      <c r="G26" s="104"/>
      <c r="H26" s="3"/>
      <c r="I26" s="34"/>
      <c r="J26" s="26"/>
      <c r="K26" s="26"/>
    </row>
    <row r="27" spans="1:13" ht="12.75" customHeight="1" x14ac:dyDescent="0.25">
      <c r="A27" s="48"/>
      <c r="B27" s="3" t="s">
        <v>98</v>
      </c>
      <c r="C27" s="34">
        <v>4.4700000000000002E-4</v>
      </c>
      <c r="D27" s="28">
        <v>3.9446850000000002</v>
      </c>
      <c r="E27" s="26">
        <f>D27/4*100</f>
        <v>98.617125000000001</v>
      </c>
      <c r="G27" s="48"/>
      <c r="H27" s="3"/>
      <c r="I27" s="34"/>
      <c r="J27" s="28"/>
      <c r="K27" s="26"/>
    </row>
    <row r="28" spans="1:13" x14ac:dyDescent="0.25">
      <c r="A28" s="48"/>
      <c r="B28" s="3" t="s">
        <v>121</v>
      </c>
      <c r="C28" s="34">
        <v>-4.73E-4</v>
      </c>
      <c r="D28" s="27">
        <v>14.723978000000001</v>
      </c>
      <c r="E28" s="26">
        <f>D28/15*100</f>
        <v>98.159853333333331</v>
      </c>
      <c r="G28" s="48"/>
      <c r="H28" s="3"/>
      <c r="I28" s="34"/>
      <c r="J28" s="27"/>
      <c r="K28" s="26"/>
    </row>
    <row r="29" spans="1:13" x14ac:dyDescent="0.25">
      <c r="A29" s="48"/>
      <c r="B29" s="3"/>
      <c r="C29" s="34"/>
      <c r="D29" s="26"/>
      <c r="E29" s="26"/>
      <c r="G29" s="48"/>
      <c r="H29" s="3"/>
      <c r="I29" s="34"/>
      <c r="J29" s="26"/>
      <c r="K29" s="26"/>
    </row>
    <row r="30" spans="1:13" x14ac:dyDescent="0.25">
      <c r="A30" s="124">
        <v>40503</v>
      </c>
      <c r="B30" s="95" t="s">
        <v>128</v>
      </c>
      <c r="C30" s="34">
        <v>1.722E-3</v>
      </c>
      <c r="D30" s="27">
        <v>14.785864999999999</v>
      </c>
      <c r="E30" s="26">
        <f>D30/15*100</f>
        <v>98.572433333333336</v>
      </c>
      <c r="G30" s="97"/>
      <c r="H30" s="95"/>
      <c r="I30" s="34"/>
      <c r="J30" s="27"/>
      <c r="K30" s="26"/>
    </row>
    <row r="31" spans="1:13" x14ac:dyDescent="0.25">
      <c r="A31" s="48" t="s">
        <v>41</v>
      </c>
      <c r="B31" s="3" t="s">
        <v>99</v>
      </c>
      <c r="C31" s="34">
        <v>4.1850000000000004E-3</v>
      </c>
      <c r="D31" s="26">
        <v>201.92420899999999</v>
      </c>
      <c r="E31" s="26">
        <f>D31/200*100</f>
        <v>100.96210450000001</v>
      </c>
      <c r="G31" s="48"/>
      <c r="H31" s="3"/>
      <c r="I31" s="34"/>
      <c r="J31" s="26"/>
      <c r="K31" s="26"/>
    </row>
    <row r="32" spans="1:13" x14ac:dyDescent="0.25">
      <c r="A32" s="48"/>
      <c r="B32" s="3" t="s">
        <v>98</v>
      </c>
      <c r="C32" s="34">
        <v>4.55E-4</v>
      </c>
      <c r="D32" s="28">
        <v>3.8882310000000002</v>
      </c>
      <c r="E32" s="26">
        <f>D32/4*100</f>
        <v>97.205775000000003</v>
      </c>
      <c r="G32" s="48"/>
      <c r="H32" s="3"/>
      <c r="I32" s="34"/>
      <c r="J32" s="28"/>
      <c r="K32" s="26"/>
    </row>
    <row r="33" spans="1:11" x14ac:dyDescent="0.25">
      <c r="A33" s="48"/>
      <c r="B33" s="3" t="s">
        <v>121</v>
      </c>
      <c r="C33" s="34">
        <v>1.9000000000000001E-4</v>
      </c>
      <c r="D33" s="27">
        <v>14.622429</v>
      </c>
      <c r="E33" s="26">
        <f>D33/15*100</f>
        <v>97.482860000000002</v>
      </c>
      <c r="G33" s="48"/>
      <c r="H33" s="3"/>
      <c r="I33" s="34"/>
      <c r="J33" s="27"/>
      <c r="K33" s="26"/>
    </row>
    <row r="34" spans="1:11" x14ac:dyDescent="0.25">
      <c r="A34" s="48"/>
      <c r="B34" s="3"/>
      <c r="C34" s="34"/>
      <c r="D34" s="28"/>
      <c r="E34" s="26"/>
      <c r="G34" s="48"/>
      <c r="H34" s="3"/>
      <c r="I34" s="34"/>
      <c r="J34" s="28"/>
      <c r="K34" s="26"/>
    </row>
    <row r="35" spans="1:11" x14ac:dyDescent="0.25">
      <c r="A35" s="124">
        <v>40503</v>
      </c>
      <c r="B35" s="95" t="s">
        <v>128</v>
      </c>
      <c r="C35" s="34">
        <v>5.6599999999999999E-4</v>
      </c>
      <c r="D35" s="27">
        <v>14.813817</v>
      </c>
      <c r="E35" s="26">
        <f>D35/15*100</f>
        <v>98.758780000000002</v>
      </c>
      <c r="G35" s="74"/>
      <c r="H35" s="3"/>
      <c r="I35" s="34"/>
      <c r="J35" s="27"/>
      <c r="K35" s="26"/>
    </row>
    <row r="36" spans="1:11" x14ac:dyDescent="0.25">
      <c r="A36" s="48" t="s">
        <v>42</v>
      </c>
      <c r="B36" s="3" t="s">
        <v>99</v>
      </c>
      <c r="C36" s="34">
        <v>8.2500000000000004E-3</v>
      </c>
      <c r="D36" s="26">
        <v>201.91866099999999</v>
      </c>
      <c r="E36" s="26">
        <f>D36/200*100</f>
        <v>100.95933049999999</v>
      </c>
      <c r="G36" s="48"/>
      <c r="H36" s="3"/>
      <c r="I36" s="34"/>
      <c r="J36" s="26"/>
      <c r="K36" s="26"/>
    </row>
    <row r="37" spans="1:11" x14ac:dyDescent="0.25">
      <c r="A37" s="48"/>
      <c r="B37" s="3" t="s">
        <v>98</v>
      </c>
      <c r="C37" s="34">
        <v>7.5100000000000004E-4</v>
      </c>
      <c r="D37" s="28">
        <v>3.8899349999999999</v>
      </c>
      <c r="E37" s="26">
        <f>D37/4*100</f>
        <v>97.248374999999996</v>
      </c>
      <c r="G37" s="48"/>
      <c r="H37" s="3"/>
      <c r="I37" s="34"/>
      <c r="J37" s="28"/>
      <c r="K37" s="26"/>
    </row>
    <row r="38" spans="1:11" x14ac:dyDescent="0.25">
      <c r="A38" s="48"/>
      <c r="B38" s="3" t="s">
        <v>121</v>
      </c>
      <c r="C38" s="34">
        <v>9.1E-4</v>
      </c>
      <c r="D38" s="27">
        <v>14.590557</v>
      </c>
      <c r="E38" s="26">
        <f>D38/15*100</f>
        <v>97.270380000000003</v>
      </c>
      <c r="G38" s="48"/>
      <c r="H38" s="3"/>
      <c r="I38" s="34"/>
      <c r="J38" s="28"/>
      <c r="K38" s="26"/>
    </row>
    <row r="39" spans="1:11" x14ac:dyDescent="0.25">
      <c r="B39" s="3"/>
      <c r="C39" s="34"/>
      <c r="D39" s="28"/>
      <c r="E39" s="26"/>
      <c r="H39" s="3"/>
      <c r="I39" s="34"/>
      <c r="J39" s="28"/>
      <c r="K39" s="26"/>
    </row>
    <row r="40" spans="1:11" x14ac:dyDescent="0.25">
      <c r="A40" s="124">
        <v>40503</v>
      </c>
      <c r="B40" s="95" t="s">
        <v>128</v>
      </c>
      <c r="C40" s="34">
        <v>-2.0000000000000002E-5</v>
      </c>
      <c r="D40" s="27">
        <v>14.696137</v>
      </c>
      <c r="E40" s="26">
        <f>D40/15*100</f>
        <v>97.974246666666659</v>
      </c>
      <c r="G40" s="74"/>
      <c r="H40" s="3"/>
      <c r="I40" s="34"/>
      <c r="J40" s="27"/>
      <c r="K40" s="26"/>
    </row>
    <row r="41" spans="1:11" x14ac:dyDescent="0.25">
      <c r="A41" s="48" t="s">
        <v>46</v>
      </c>
      <c r="B41" s="3" t="s">
        <v>99</v>
      </c>
      <c r="C41" s="34">
        <v>-2.6373000000000001E-2</v>
      </c>
      <c r="D41" s="26">
        <v>199.50783999999999</v>
      </c>
      <c r="E41" s="26">
        <f>D41/200*100</f>
        <v>99.753919999999994</v>
      </c>
      <c r="G41" s="48"/>
      <c r="H41" s="3"/>
      <c r="I41" s="34"/>
      <c r="J41" s="26"/>
      <c r="K41" s="26"/>
    </row>
    <row r="42" spans="1:11" x14ac:dyDescent="0.25">
      <c r="A42" s="48"/>
      <c r="B42" s="3" t="s">
        <v>98</v>
      </c>
      <c r="C42" s="34">
        <v>9.4200000000000002E-4</v>
      </c>
      <c r="D42" s="28">
        <v>3.8421919999999998</v>
      </c>
      <c r="E42" s="26">
        <f>D42/4*100</f>
        <v>96.0548</v>
      </c>
      <c r="G42" s="48"/>
      <c r="H42" s="3"/>
      <c r="I42" s="34"/>
      <c r="J42" s="28"/>
      <c r="K42" s="26"/>
    </row>
    <row r="43" spans="1:11" x14ac:dyDescent="0.25">
      <c r="A43" s="48"/>
      <c r="B43" s="3" t="s">
        <v>121</v>
      </c>
      <c r="C43" s="34">
        <v>-1.2750000000000001E-3</v>
      </c>
      <c r="D43" s="27">
        <v>14.443664</v>
      </c>
      <c r="E43" s="26">
        <f>D43/15*100</f>
        <v>96.291093333333336</v>
      </c>
      <c r="G43" s="48"/>
      <c r="H43" s="3"/>
      <c r="I43" s="34"/>
      <c r="J43" s="28"/>
      <c r="K43" s="26"/>
    </row>
    <row r="44" spans="1:11" x14ac:dyDescent="0.25">
      <c r="A44" s="74"/>
      <c r="B44" s="3"/>
      <c r="C44" s="34"/>
      <c r="D44" s="27"/>
      <c r="E44" s="26"/>
      <c r="G44" s="74"/>
      <c r="H44" s="3"/>
      <c r="I44" s="34"/>
      <c r="J44" s="27"/>
      <c r="K44" s="26"/>
    </row>
    <row r="45" spans="1:11" x14ac:dyDescent="0.25">
      <c r="A45" s="124">
        <v>40503</v>
      </c>
      <c r="B45" s="95" t="s">
        <v>128</v>
      </c>
      <c r="C45" s="34">
        <v>5.13E-4</v>
      </c>
      <c r="D45" s="27">
        <v>14.701051</v>
      </c>
      <c r="E45" s="26">
        <f>D45/15*100</f>
        <v>98.007006666666669</v>
      </c>
      <c r="G45" s="74"/>
      <c r="H45" s="3"/>
      <c r="I45" s="34"/>
      <c r="J45" s="27"/>
      <c r="K45" s="26"/>
    </row>
    <row r="46" spans="1:11" x14ac:dyDescent="0.25">
      <c r="A46" s="48" t="s">
        <v>108</v>
      </c>
      <c r="B46" s="3" t="s">
        <v>99</v>
      </c>
      <c r="C46" s="34">
        <v>-2.5448999999999999E-2</v>
      </c>
      <c r="D46" s="26">
        <v>197.88633400000001</v>
      </c>
      <c r="E46" s="26">
        <f>D46/200*100</f>
        <v>98.943167000000003</v>
      </c>
      <c r="G46" s="48"/>
      <c r="H46" s="3"/>
      <c r="I46" s="34"/>
      <c r="J46" s="26"/>
      <c r="K46" s="26"/>
    </row>
    <row r="47" spans="1:11" x14ac:dyDescent="0.25">
      <c r="A47" s="48"/>
      <c r="B47" s="3" t="s">
        <v>98</v>
      </c>
      <c r="C47" s="34">
        <v>-1.2E-4</v>
      </c>
      <c r="D47" s="28">
        <v>3.8636010000000001</v>
      </c>
      <c r="E47" s="26">
        <f>D47/4*100</f>
        <v>96.590024999999997</v>
      </c>
      <c r="G47" s="48"/>
      <c r="H47" s="3"/>
      <c r="I47" s="34"/>
      <c r="J47" s="28"/>
      <c r="K47" s="26"/>
    </row>
    <row r="48" spans="1:11" x14ac:dyDescent="0.25">
      <c r="A48" s="48"/>
      <c r="B48" s="3" t="s">
        <v>121</v>
      </c>
      <c r="C48" s="34">
        <v>-1.1659999999999999E-3</v>
      </c>
      <c r="D48" s="27">
        <v>14.414745999999999</v>
      </c>
      <c r="E48" s="26">
        <f>D48/15*100</f>
        <v>96.098306666666673</v>
      </c>
      <c r="G48" s="48"/>
      <c r="H48" s="3"/>
      <c r="I48" s="34"/>
      <c r="J48" s="28"/>
      <c r="K48" s="26"/>
    </row>
    <row r="49" spans="1:11" x14ac:dyDescent="0.25">
      <c r="A49" s="4"/>
      <c r="B49" s="4"/>
      <c r="C49" s="4"/>
      <c r="D49" s="4"/>
      <c r="E49" s="4"/>
      <c r="G49" s="4"/>
      <c r="H49" s="4"/>
      <c r="I49" s="4"/>
      <c r="J49" s="4"/>
      <c r="K49" s="4"/>
    </row>
    <row r="50" spans="1:11" x14ac:dyDescent="0.25">
      <c r="H50" s="3"/>
      <c r="I50" s="34"/>
      <c r="J50" s="27"/>
      <c r="K50" s="26"/>
    </row>
    <row r="51" spans="1:11" ht="14.5" x14ac:dyDescent="0.25">
      <c r="A51" s="13" t="s">
        <v>43</v>
      </c>
      <c r="H51" s="3"/>
      <c r="I51" s="34"/>
      <c r="J51" s="28"/>
      <c r="K51" s="26"/>
    </row>
    <row r="52" spans="1:11" x14ac:dyDescent="0.25">
      <c r="A52" s="37" t="s">
        <v>96</v>
      </c>
      <c r="H52" s="3"/>
      <c r="I52" s="34"/>
      <c r="J52" s="27"/>
      <c r="K52" s="26"/>
    </row>
    <row r="53" spans="1:11" ht="14.5" x14ac:dyDescent="0.25">
      <c r="A53" s="13" t="s">
        <v>44</v>
      </c>
      <c r="H53" s="3"/>
      <c r="I53" s="34"/>
      <c r="J53" s="27"/>
      <c r="K53" s="26"/>
    </row>
    <row r="54" spans="1:11" ht="14.5" x14ac:dyDescent="0.25">
      <c r="A54" s="13" t="s">
        <v>45</v>
      </c>
      <c r="H54" s="3"/>
      <c r="I54" s="34"/>
      <c r="J54" s="26"/>
      <c r="K54" s="26"/>
    </row>
    <row r="55" spans="1:11" ht="14.5" x14ac:dyDescent="0.25">
      <c r="A55" t="s">
        <v>490</v>
      </c>
      <c r="G55" s="13"/>
      <c r="H55" s="3"/>
      <c r="I55" s="34"/>
      <c r="J55" s="28"/>
      <c r="K55" s="26"/>
    </row>
    <row r="56" spans="1:11" x14ac:dyDescent="0.25">
      <c r="H56" s="3"/>
      <c r="I56" s="34"/>
      <c r="J56" s="27"/>
      <c r="K56" s="26"/>
    </row>
    <row r="57" spans="1:11" x14ac:dyDescent="0.25">
      <c r="G57" s="74"/>
      <c r="H57" s="3"/>
      <c r="I57" s="34"/>
      <c r="J57" s="28"/>
      <c r="K57" s="26"/>
    </row>
    <row r="58" spans="1:11" x14ac:dyDescent="0.25">
      <c r="G58" s="48"/>
      <c r="H58" s="3"/>
      <c r="I58" s="34"/>
      <c r="J58" s="27"/>
      <c r="K58" s="26"/>
    </row>
    <row r="59" spans="1:11" x14ac:dyDescent="0.25">
      <c r="G59" s="48"/>
      <c r="H59" s="3"/>
      <c r="I59" s="34"/>
      <c r="J59" s="27"/>
      <c r="K59" s="26"/>
    </row>
    <row r="60" spans="1:11" x14ac:dyDescent="0.25">
      <c r="G60" s="48"/>
      <c r="H60" s="3"/>
      <c r="I60" s="34"/>
      <c r="J60" s="26"/>
      <c r="K60" s="26"/>
    </row>
    <row r="61" spans="1:11" x14ac:dyDescent="0.25">
      <c r="H61" s="3"/>
      <c r="I61" s="34"/>
      <c r="J61" s="28"/>
      <c r="K61" s="26"/>
    </row>
    <row r="62" spans="1:11" x14ac:dyDescent="0.25">
      <c r="G62" s="74"/>
      <c r="H62" s="3"/>
      <c r="I62" s="34"/>
      <c r="J62" s="27"/>
      <c r="K62" s="26"/>
    </row>
    <row r="65" spans="7:11" ht="14.5" x14ac:dyDescent="0.25">
      <c r="G65" s="13"/>
    </row>
    <row r="66" spans="7:11" x14ac:dyDescent="0.25">
      <c r="G66" s="37"/>
    </row>
    <row r="67" spans="7:11" ht="14.5" x14ac:dyDescent="0.25">
      <c r="G67" s="13"/>
    </row>
    <row r="68" spans="7:11" ht="14.5" x14ac:dyDescent="0.25">
      <c r="G68" s="13"/>
    </row>
    <row r="69" spans="7:11" ht="14.5" x14ac:dyDescent="0.25">
      <c r="K69" s="13"/>
    </row>
    <row r="70" spans="7:11" ht="14.5" x14ac:dyDescent="0.25">
      <c r="G70" s="13"/>
      <c r="H70" s="10"/>
      <c r="I70" s="70"/>
      <c r="J70" s="71"/>
      <c r="K70" s="36"/>
    </row>
    <row r="71" spans="7:11" x14ac:dyDescent="0.25">
      <c r="H71" s="10"/>
      <c r="I71" s="70"/>
      <c r="J71" s="71"/>
      <c r="K71" s="36"/>
    </row>
    <row r="72" spans="7:11" x14ac:dyDescent="0.25">
      <c r="H72" s="10"/>
      <c r="I72" s="70"/>
      <c r="J72" s="71"/>
      <c r="K72" s="36"/>
    </row>
    <row r="73" spans="7:11" x14ac:dyDescent="0.25">
      <c r="H73" s="10"/>
      <c r="I73" s="70"/>
      <c r="J73" s="71"/>
      <c r="K73" s="36"/>
    </row>
    <row r="74" spans="7:11" x14ac:dyDescent="0.25">
      <c r="H74" s="10"/>
      <c r="I74" s="70"/>
      <c r="J74" s="71"/>
      <c r="K74" s="36"/>
    </row>
    <row r="75" spans="7:11" x14ac:dyDescent="0.25">
      <c r="H75" s="10"/>
      <c r="I75" s="70"/>
      <c r="J75" s="71"/>
      <c r="K75" s="36"/>
    </row>
    <row r="76" spans="7:11" x14ac:dyDescent="0.25">
      <c r="H76" s="10"/>
      <c r="I76" s="70"/>
      <c r="J76" s="72"/>
      <c r="K76" s="36"/>
    </row>
    <row r="77" spans="7:11" x14ac:dyDescent="0.25">
      <c r="H77" s="10"/>
      <c r="I77" s="70"/>
      <c r="J77" s="72"/>
      <c r="K77" s="36"/>
    </row>
    <row r="78" spans="7:11" x14ac:dyDescent="0.25">
      <c r="H78" s="3"/>
      <c r="I78" s="34"/>
      <c r="J78" s="26"/>
      <c r="K78" s="36"/>
    </row>
    <row r="79" spans="7:11" x14ac:dyDescent="0.25">
      <c r="H79" s="10"/>
      <c r="I79" s="9"/>
      <c r="J79" s="9"/>
      <c r="K79" s="26"/>
    </row>
    <row r="80" spans="7:11" x14ac:dyDescent="0.25">
      <c r="K80" s="36"/>
    </row>
  </sheetData>
  <phoneticPr fontId="35" type="noConversion"/>
  <pageMargins left="0.91" right="0.28999999999999998" top="0.45" bottom="0.31" header="0.35" footer="0.27"/>
  <pageSetup firstPageNumber="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8FF31C657EAA43AEBC6F9DDC769400" ma:contentTypeVersion="0" ma:contentTypeDescription="Create a new document." ma:contentTypeScope="" ma:versionID="a4ac0cb1c3dec96d6ccfff444d7936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D308F-F527-4493-B626-E403DB0E5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BF97BC-E8A3-4174-924C-1AB000BF03F3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8C9138-EA78-4DDC-B337-92868766A7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48</vt:i4>
      </vt:variant>
    </vt:vector>
  </HeadingPairs>
  <TitlesOfParts>
    <vt:vector size="96" baseType="lpstr">
      <vt:lpstr>Table 4-1 (chronic)</vt:lpstr>
      <vt:lpstr>Table 4-2 (acute)</vt:lpstr>
      <vt:lpstr>Table 4-3</vt:lpstr>
      <vt:lpstr>Table 4-4</vt:lpstr>
      <vt:lpstr>Table 4-4b</vt:lpstr>
      <vt:lpstr>Table 4-4c</vt:lpstr>
      <vt:lpstr>Table 4-4d</vt:lpstr>
      <vt:lpstr>Table 4-4e</vt:lpstr>
      <vt:lpstr>Table 4-4f</vt:lpstr>
      <vt:lpstr>Table 4-4g</vt:lpstr>
      <vt:lpstr>Table 4-4h</vt:lpstr>
      <vt:lpstr>Table 4-4i</vt:lpstr>
      <vt:lpstr>Table 4-4j</vt:lpstr>
      <vt:lpstr>Table 4-4k</vt:lpstr>
      <vt:lpstr>Table 4-5</vt:lpstr>
      <vt:lpstr>Table 4-5b</vt:lpstr>
      <vt:lpstr>Table 4-6</vt:lpstr>
      <vt:lpstr>Table 4-6b</vt:lpstr>
      <vt:lpstr>Table 4-7</vt:lpstr>
      <vt:lpstr>Table 4-7b</vt:lpstr>
      <vt:lpstr>Table 4-7c</vt:lpstr>
      <vt:lpstr>Table 4-7d</vt:lpstr>
      <vt:lpstr>Table 4-7e</vt:lpstr>
      <vt:lpstr>Table 4-7f</vt:lpstr>
      <vt:lpstr>Table 4-7g</vt:lpstr>
      <vt:lpstr>Table 4-7h</vt:lpstr>
      <vt:lpstr>Table 4-8</vt:lpstr>
      <vt:lpstr>Table 4-8b</vt:lpstr>
      <vt:lpstr>Table 4-8c</vt:lpstr>
      <vt:lpstr>Table 4-8d</vt:lpstr>
      <vt:lpstr>Table 4-8e</vt:lpstr>
      <vt:lpstr>Table 4-8f</vt:lpstr>
      <vt:lpstr>Table 4-8g</vt:lpstr>
      <vt:lpstr>Table 4-8h</vt:lpstr>
      <vt:lpstr>Table 4-9</vt:lpstr>
      <vt:lpstr>Table 4-9b</vt:lpstr>
      <vt:lpstr>Table 4-9c</vt:lpstr>
      <vt:lpstr>Table 4-9d</vt:lpstr>
      <vt:lpstr>Table 4-9e</vt:lpstr>
      <vt:lpstr>Table 4-9f</vt:lpstr>
      <vt:lpstr>Table 4-10</vt:lpstr>
      <vt:lpstr>Table 4-10b</vt:lpstr>
      <vt:lpstr>Table 4-11</vt:lpstr>
      <vt:lpstr>Table 4-11b</vt:lpstr>
      <vt:lpstr>Table 4-11c</vt:lpstr>
      <vt:lpstr>Table 4-12</vt:lpstr>
      <vt:lpstr>Table 4-12b</vt:lpstr>
      <vt:lpstr>Table 4-12c</vt:lpstr>
      <vt:lpstr>'Table 4-1 (chronic)'!Print_Area</vt:lpstr>
      <vt:lpstr>'Table 4-10'!Print_Area</vt:lpstr>
      <vt:lpstr>'Table 4-10b'!Print_Area</vt:lpstr>
      <vt:lpstr>'Table 4-11'!Print_Area</vt:lpstr>
      <vt:lpstr>'Table 4-11b'!Print_Area</vt:lpstr>
      <vt:lpstr>'Table 4-11c'!Print_Area</vt:lpstr>
      <vt:lpstr>'Table 4-12'!Print_Area</vt:lpstr>
      <vt:lpstr>'Table 4-12b'!Print_Area</vt:lpstr>
      <vt:lpstr>'Table 4-12c'!Print_Area</vt:lpstr>
      <vt:lpstr>'Table 4-2 (acute)'!Print_Area</vt:lpstr>
      <vt:lpstr>'Table 4-3'!Print_Area</vt:lpstr>
      <vt:lpstr>'Table 4-4'!Print_Area</vt:lpstr>
      <vt:lpstr>'Table 4-4b'!Print_Area</vt:lpstr>
      <vt:lpstr>'Table 4-4c'!Print_Area</vt:lpstr>
      <vt:lpstr>'Table 4-4d'!Print_Area</vt:lpstr>
      <vt:lpstr>'Table 4-4e'!Print_Area</vt:lpstr>
      <vt:lpstr>'Table 4-4f'!Print_Area</vt:lpstr>
      <vt:lpstr>'Table 4-4g'!Print_Area</vt:lpstr>
      <vt:lpstr>'Table 4-4h'!Print_Area</vt:lpstr>
      <vt:lpstr>'Table 4-4i'!Print_Area</vt:lpstr>
      <vt:lpstr>'Table 4-4j'!Print_Area</vt:lpstr>
      <vt:lpstr>'Table 4-4k'!Print_Area</vt:lpstr>
      <vt:lpstr>'Table 4-5'!Print_Area</vt:lpstr>
      <vt:lpstr>'Table 4-5b'!Print_Area</vt:lpstr>
      <vt:lpstr>'Table 4-6'!Print_Area</vt:lpstr>
      <vt:lpstr>'Table 4-6b'!Print_Area</vt:lpstr>
      <vt:lpstr>'Table 4-7'!Print_Area</vt:lpstr>
      <vt:lpstr>'Table 4-7b'!Print_Area</vt:lpstr>
      <vt:lpstr>'Table 4-7c'!Print_Area</vt:lpstr>
      <vt:lpstr>'Table 4-7d'!Print_Area</vt:lpstr>
      <vt:lpstr>'Table 4-7e'!Print_Area</vt:lpstr>
      <vt:lpstr>'Table 4-7f'!Print_Area</vt:lpstr>
      <vt:lpstr>'Table 4-7g'!Print_Area</vt:lpstr>
      <vt:lpstr>'Table 4-7h'!Print_Area</vt:lpstr>
      <vt:lpstr>'Table 4-8'!Print_Area</vt:lpstr>
      <vt:lpstr>'Table 4-8b'!Print_Area</vt:lpstr>
      <vt:lpstr>'Table 4-8c'!Print_Area</vt:lpstr>
      <vt:lpstr>'Table 4-8d'!Print_Area</vt:lpstr>
      <vt:lpstr>'Table 4-8e'!Print_Area</vt:lpstr>
      <vt:lpstr>'Table 4-8f'!Print_Area</vt:lpstr>
      <vt:lpstr>'Table 4-8g'!Print_Area</vt:lpstr>
      <vt:lpstr>'Table 4-8h'!Print_Area</vt:lpstr>
      <vt:lpstr>'Table 4-9'!Print_Area</vt:lpstr>
      <vt:lpstr>'Table 4-9b'!Print_Area</vt:lpstr>
      <vt:lpstr>'Table 4-9c'!Print_Area</vt:lpstr>
      <vt:lpstr>'Table 4-9d'!Print_Area</vt:lpstr>
      <vt:lpstr>'Table 4-9e'!Print_Area</vt:lpstr>
      <vt:lpstr>'Table 4-9f'!Print_Area</vt:lpstr>
    </vt:vector>
  </TitlesOfParts>
  <Company>USDI USGS BRD CERC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May</dc:creator>
  <cp:lastModifiedBy>CGI2</cp:lastModifiedBy>
  <cp:lastPrinted>2014-01-16T22:07:51Z</cp:lastPrinted>
  <dcterms:created xsi:type="dcterms:W3CDTF">2001-08-17T15:03:05Z</dcterms:created>
  <dcterms:modified xsi:type="dcterms:W3CDTF">2014-02-21T22:50:23Z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0x0101001C8FF31C657EAA43AEBC6F9DDC769400</vt:lpwstr>
  </property>
</Properties>
</file>