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375" windowWidth="24030" windowHeight="11385"/>
  </bookViews>
  <sheets>
    <sheet name="Table 2-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12" i="1" l="1"/>
  <c r="AC10" i="1"/>
  <c r="AB10" i="1"/>
  <c r="AC18" i="1"/>
  <c r="AB18" i="1"/>
  <c r="AC14" i="1"/>
  <c r="AB14" i="1"/>
  <c r="AC13" i="1"/>
  <c r="AB13" i="1"/>
  <c r="AC5" i="1"/>
  <c r="AB5" i="1"/>
  <c r="AC22" i="1"/>
  <c r="AC21" i="1"/>
  <c r="AC20" i="1"/>
  <c r="AB12" i="1"/>
  <c r="AC9" i="1"/>
  <c r="AC23" i="1"/>
  <c r="AC19" i="1"/>
  <c r="AC17" i="1"/>
  <c r="AC16" i="1"/>
  <c r="AC11" i="1"/>
  <c r="AC8" i="1"/>
  <c r="AC7" i="1"/>
  <c r="Y22" i="1"/>
  <c r="Y21" i="1"/>
  <c r="Y20" i="1"/>
  <c r="Y12" i="1"/>
  <c r="Y10" i="1"/>
  <c r="Y9" i="1"/>
  <c r="Y23" i="1"/>
  <c r="Y19" i="1"/>
  <c r="Y18" i="1"/>
  <c r="Y17" i="1"/>
  <c r="Y16" i="1"/>
  <c r="Y14" i="1"/>
  <c r="Y13" i="1"/>
  <c r="Y11" i="1"/>
  <c r="Y8" i="1"/>
  <c r="Y7" i="1"/>
  <c r="Y5" i="1"/>
  <c r="X22" i="1"/>
  <c r="X21" i="1"/>
  <c r="X20" i="1"/>
  <c r="X12" i="1"/>
  <c r="X10" i="1"/>
  <c r="X9" i="1"/>
  <c r="X23" i="1"/>
  <c r="X19" i="1"/>
  <c r="X18" i="1"/>
  <c r="X17" i="1"/>
  <c r="X16" i="1"/>
  <c r="X14" i="1"/>
  <c r="X13" i="1"/>
  <c r="X11" i="1"/>
  <c r="X8" i="1"/>
  <c r="X7" i="1"/>
  <c r="X5" i="1"/>
  <c r="AB7" i="1" l="1"/>
  <c r="AB19" i="1"/>
  <c r="AB8" i="1"/>
  <c r="AB16" i="1"/>
  <c r="AB23" i="1"/>
  <c r="AB20" i="1"/>
  <c r="AB21" i="1"/>
  <c r="AB11" i="1"/>
  <c r="AB17" i="1"/>
  <c r="AB9" i="1"/>
  <c r="AB22" i="1"/>
</calcChain>
</file>

<file path=xl/sharedStrings.xml><?xml version="1.0" encoding="utf-8"?>
<sst xmlns="http://schemas.openxmlformats.org/spreadsheetml/2006/main" count="128" uniqueCount="113">
  <si>
    <t>255315080111501</t>
  </si>
  <si>
    <t>255350080105801</t>
  </si>
  <si>
    <t>254107080165201</t>
  </si>
  <si>
    <t>253652080183701</t>
  </si>
  <si>
    <t>255626080093201</t>
  </si>
  <si>
    <t>255358080114101</t>
  </si>
  <si>
    <t>254156080172101</t>
  </si>
  <si>
    <t>254108080170601</t>
  </si>
  <si>
    <t>254005080171601</t>
  </si>
  <si>
    <t>253710080184701</t>
  </si>
  <si>
    <t>252814080244101</t>
  </si>
  <si>
    <t>G-3698</t>
  </si>
  <si>
    <t>252652080244301</t>
  </si>
  <si>
    <t>253214080224601</t>
  </si>
  <si>
    <t>253334080213601</t>
  </si>
  <si>
    <t>254822080125501</t>
  </si>
  <si>
    <t>255625080094901</t>
  </si>
  <si>
    <t>252650080252701</t>
  </si>
  <si>
    <t>252650080252401</t>
  </si>
  <si>
    <t>SampleID</t>
  </si>
  <si>
    <t>G-3607</t>
  </si>
  <si>
    <t>FL-SP-001</t>
  </si>
  <si>
    <t>G-3608</t>
  </si>
  <si>
    <t>FL-SP-002</t>
  </si>
  <si>
    <t>G-3609</t>
  </si>
  <si>
    <t>FL-SP-003</t>
  </si>
  <si>
    <t>G-896</t>
  </si>
  <si>
    <t>FL-SP-005</t>
  </si>
  <si>
    <t>G-3701</t>
  </si>
  <si>
    <t>FL-SP-007</t>
  </si>
  <si>
    <t>G-3702</t>
  </si>
  <si>
    <t>FL-SP-009</t>
  </si>
  <si>
    <t>G-3611</t>
  </si>
  <si>
    <t>FL-SP-011</t>
  </si>
  <si>
    <t>G-894</t>
  </si>
  <si>
    <t>FL-SP-012</t>
  </si>
  <si>
    <t>G-3601</t>
  </si>
  <si>
    <t>FL-SP-013</t>
  </si>
  <si>
    <t>G-3855 (Trigger)</t>
  </si>
  <si>
    <t>FL-SP-015</t>
  </si>
  <si>
    <t>G-3856 (Sentinel)</t>
  </si>
  <si>
    <t>FL-SP-016</t>
  </si>
  <si>
    <t>G-3699</t>
  </si>
  <si>
    <t>FL-SP-018</t>
  </si>
  <si>
    <t>F-279</t>
  </si>
  <si>
    <t>FL-SP-019</t>
  </si>
  <si>
    <t>G-939</t>
  </si>
  <si>
    <t>FL-SP-020</t>
  </si>
  <si>
    <t>FL-SP-033</t>
  </si>
  <si>
    <t>FL-SP-034</t>
  </si>
  <si>
    <t>FL-SP-036</t>
  </si>
  <si>
    <t>FL-SP-041</t>
  </si>
  <si>
    <t>Sample date</t>
  </si>
  <si>
    <t>Comments</t>
  </si>
  <si>
    <t>Too little tritium to age date</t>
  </si>
  <si>
    <t>Local Identifier</t>
  </si>
  <si>
    <t>G-3600</t>
  </si>
  <si>
    <t>G-3704</t>
  </si>
  <si>
    <t>G-3705</t>
  </si>
  <si>
    <t>Minus</t>
  </si>
  <si>
    <t>Plus</t>
  </si>
  <si>
    <t xml:space="preserve">&lt; 1970 </t>
  </si>
  <si>
    <t>&lt; 1970</t>
  </si>
  <si>
    <t>~ 1993</t>
  </si>
  <si>
    <t>1970s</t>
  </si>
  <si>
    <t>late 1970s early 1980s</t>
  </si>
  <si>
    <t>~ 1997</t>
  </si>
  <si>
    <t>~ 1986</t>
  </si>
  <si>
    <t>~ 1981</t>
  </si>
  <si>
    <t>~ 1980</t>
  </si>
  <si>
    <t>~ 1983</t>
  </si>
  <si>
    <t>~ 1992</t>
  </si>
  <si>
    <t>~ 2003</t>
  </si>
  <si>
    <t>~1998</t>
  </si>
  <si>
    <t>~1983</t>
  </si>
  <si>
    <t>Result corrected for terrigenic helium</t>
  </si>
  <si>
    <t>Result without terrigenic helium correction. Possible gas fractionation.</t>
  </si>
  <si>
    <t>Result without terrigenic helium correction</t>
  </si>
  <si>
    <t>Result corrected for terrigenic helium age uncertain because of low very low tritium</t>
  </si>
  <si>
    <t>Result without terrigenic helium correction, age uncertain because of very low tritium</t>
  </si>
  <si>
    <t>Result corrected for terrigenic helium, age uncertain because of very low tritium</t>
  </si>
  <si>
    <t>%</t>
  </si>
  <si>
    <t>TU</t>
  </si>
  <si>
    <t>years</t>
  </si>
  <si>
    <t>year</t>
  </si>
  <si>
    <t xml:space="preserve">Ne </t>
  </si>
  <si>
    <t>±1σ (%)</t>
  </si>
  <si>
    <t>Tritium</t>
  </si>
  <si>
    <t>±1σ  (years)</t>
  </si>
  <si>
    <t>±1σ (TU)</t>
  </si>
  <si>
    <t>USGS Station Number</t>
  </si>
  <si>
    <t>C2 CANAL AT G-3608</t>
  </si>
  <si>
    <t>254108080170600</t>
  </si>
  <si>
    <t>FL-SP-002SW</t>
  </si>
  <si>
    <t>Result not used because of gas fractionation and exposure to air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</si>
  <si>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Corrections for terrigenic helium were applied to samples that indicated that terrigenic helium was greater than 5 percent. 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</si>
  <si>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Analytical age is based on precision of analysis but this precision does not consider other factors such as uncertainties in the recharge temperature, 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He/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He ratio, and gas fractionation.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</si>
  <si>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Interpreted piston-flow age considers some uncertianties in the analysis, but does not consider the mixing which likely occurred as saltwater intruded the aquifer.</t>
    </r>
  </si>
  <si>
    <t>[/, denotes ratio; ?, could not be determined; σ, standard deviation; TU, tritium unit; %, percent; cc STP/g, cubic centimeter at standard temperature and pressure per gram; &lt;, less than;  ~, about]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</si>
  <si>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Samples  indicating a Δ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He/ΔNe ratio of less than 1 may have been affected by gas fractionation.</t>
    </r>
  </si>
  <si>
    <r>
      <rPr>
        <b/>
        <sz val="10"/>
        <color theme="1"/>
        <rFont val="Univers 57 Condensed"/>
        <family val="3"/>
      </rPr>
      <t xml:space="preserve">Table 2-5. </t>
    </r>
    <r>
      <rPr>
        <sz val="10"/>
        <color theme="1"/>
        <rFont val="Univers 57 Condensed"/>
        <family val="3"/>
      </rPr>
      <t>Sample Results - Results of tritium/helium-3 age dating of water samples collected during 2009—2010 in Miami-Dade County, Florida.</t>
    </r>
  </si>
  <si>
    <t>ΔNe</t>
  </si>
  <si>
    <r>
      <t>δ</t>
    </r>
    <r>
      <rPr>
        <b/>
        <vertAlign val="superscript"/>
        <sz val="9"/>
        <color rgb="FF000000"/>
        <rFont val="Univers 67 Condensed"/>
        <family val="3"/>
      </rPr>
      <t>3</t>
    </r>
    <r>
      <rPr>
        <b/>
        <sz val="9"/>
        <color rgb="FF000000"/>
        <rFont val="Univers 67 Condensed"/>
        <family val="3"/>
      </rPr>
      <t>He</t>
    </r>
  </si>
  <si>
    <r>
      <t>Ratio     (10</t>
    </r>
    <r>
      <rPr>
        <b/>
        <vertAlign val="superscript"/>
        <sz val="9"/>
        <color rgb="FF000000"/>
        <rFont val="Univers 67 Condensed"/>
        <family val="3"/>
      </rPr>
      <t>-6</t>
    </r>
    <r>
      <rPr>
        <b/>
        <sz val="9"/>
        <color rgb="FF000000"/>
        <rFont val="Univers 67 Condensed"/>
        <family val="3"/>
      </rPr>
      <t>)</t>
    </r>
  </si>
  <si>
    <r>
      <t>4</t>
    </r>
    <r>
      <rPr>
        <b/>
        <sz val="9"/>
        <color rgb="FF000000"/>
        <rFont val="Univers 67 Condensed"/>
        <family val="3"/>
      </rPr>
      <t>He</t>
    </r>
  </si>
  <si>
    <r>
      <t>Δ</t>
    </r>
    <r>
      <rPr>
        <b/>
        <vertAlign val="superscript"/>
        <sz val="9"/>
        <color rgb="FF000000"/>
        <rFont val="Univers 67 Condensed"/>
        <family val="3"/>
      </rPr>
      <t>4</t>
    </r>
    <r>
      <rPr>
        <b/>
        <sz val="9"/>
        <color rgb="FF000000"/>
        <rFont val="Univers 67 Condensed"/>
        <family val="3"/>
      </rPr>
      <t>He</t>
    </r>
  </si>
  <si>
    <r>
      <t>Δ</t>
    </r>
    <r>
      <rPr>
        <b/>
        <vertAlign val="superscript"/>
        <sz val="9"/>
        <color rgb="FF000000"/>
        <rFont val="Univers 67 Condensed"/>
        <family val="3"/>
      </rPr>
      <t>4</t>
    </r>
    <r>
      <rPr>
        <b/>
        <sz val="9"/>
        <color rgb="FF000000"/>
        <rFont val="Univers 67 Condensed"/>
        <family val="3"/>
      </rPr>
      <t>He/ΔNe Ratio</t>
    </r>
    <r>
      <rPr>
        <b/>
        <vertAlign val="superscript"/>
        <sz val="9"/>
        <color rgb="FF000000"/>
        <rFont val="Univers 67 Condensed"/>
        <family val="3"/>
      </rPr>
      <t>1</t>
    </r>
  </si>
  <si>
    <r>
      <t xml:space="preserve"> Terrigenic Helium</t>
    </r>
    <r>
      <rPr>
        <b/>
        <vertAlign val="superscript"/>
        <sz val="9"/>
        <color rgb="FF000000"/>
        <rFont val="Univers 67 Condensed"/>
        <family val="3"/>
      </rPr>
      <t>2</t>
    </r>
  </si>
  <si>
    <r>
      <t>Analytical Age, uncorrected for terrignic helium</t>
    </r>
    <r>
      <rPr>
        <b/>
        <vertAlign val="superscript"/>
        <sz val="9"/>
        <color rgb="FF000000"/>
        <rFont val="Univers 67 Condensed"/>
        <family val="3"/>
      </rPr>
      <t>3</t>
    </r>
  </si>
  <si>
    <r>
      <t>Analytical Age, corrected  for terrignic helium</t>
    </r>
    <r>
      <rPr>
        <b/>
        <vertAlign val="superscript"/>
        <sz val="9"/>
        <color rgb="FF000000"/>
        <rFont val="Univers 67 Condensed"/>
        <family val="3"/>
      </rPr>
      <t>3</t>
    </r>
  </si>
  <si>
    <r>
      <t>Interpreted piston-flow age</t>
    </r>
    <r>
      <rPr>
        <b/>
        <vertAlign val="superscript"/>
        <sz val="9"/>
        <color rgb="FF000000"/>
        <rFont val="Univers 67 Condensed"/>
        <family val="3"/>
      </rPr>
      <t>4</t>
    </r>
  </si>
  <si>
    <r>
      <t>*10</t>
    </r>
    <r>
      <rPr>
        <b/>
        <vertAlign val="superscript"/>
        <sz val="9"/>
        <color rgb="FF000000"/>
        <rFont val="Univers 67 Condensed"/>
        <family val="3"/>
      </rPr>
      <t>-8</t>
    </r>
    <r>
      <rPr>
        <b/>
        <sz val="9"/>
        <color rgb="FF000000"/>
        <rFont val="Univers 67 Condensed"/>
        <family val="3"/>
      </rPr>
      <t xml:space="preserve"> cc STP/g</t>
    </r>
  </si>
  <si>
    <r>
      <t xml:space="preserve">Negative </t>
    </r>
    <r>
      <rPr>
        <sz val="10"/>
        <rFont val="Calibri"/>
        <family val="2"/>
      </rPr>
      <t>Δ</t>
    </r>
    <r>
      <rPr>
        <sz val="10"/>
        <rFont val="Times New Roman"/>
        <family val="1"/>
      </rPr>
      <t>Ne  indicates gas fractionation, age is questionable.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</si>
</sst>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vertAlign val="superscript"/>
      <sz val="10"/>
      <color theme="1"/>
      <name val="Times New Roman"/>
      <family val="1"/>
    </font>
    <font>
      <b/>
      <sz val="10"/>
      <color theme="1"/>
      <name val="Univers 57 Condensed"/>
      <family val="3"/>
    </font>
    <font>
      <sz val="10"/>
      <color theme="1"/>
      <name val="Univers 57 Condensed"/>
      <family val="3"/>
    </font>
    <font>
      <sz val="8"/>
      <color theme="1"/>
      <name val="Times"/>
    </font>
    <font>
      <b/>
      <sz val="9"/>
      <color rgb="FF000000"/>
      <name val="Univers 67 Condensed"/>
      <family val="3"/>
    </font>
    <font>
      <sz val="9"/>
      <color theme="1"/>
      <name val="Univers 67 Condensed"/>
      <family val="3"/>
    </font>
    <font>
      <b/>
      <vertAlign val="superscript"/>
      <sz val="9"/>
      <color rgb="FF000000"/>
      <name val="Univers 67 Condensed"/>
      <family val="3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9" applyNumberFormat="0" applyAlignment="0" applyProtection="0"/>
    <xf numFmtId="0" fontId="14" fillId="7" borderId="10" applyNumberFormat="0" applyAlignment="0" applyProtection="0"/>
    <xf numFmtId="0" fontId="15" fillId="7" borderId="9" applyNumberFormat="0" applyAlignment="0" applyProtection="0"/>
    <xf numFmtId="0" fontId="16" fillId="0" borderId="11" applyNumberFormat="0" applyFill="0" applyAlignment="0" applyProtection="0"/>
    <xf numFmtId="0" fontId="17" fillId="8" borderId="12" applyNumberFormat="0" applyAlignment="0" applyProtection="0"/>
    <xf numFmtId="0" fontId="18" fillId="0" borderId="0" applyNumberFormat="0" applyFill="0" applyBorder="0" applyAlignment="0" applyProtection="0"/>
    <xf numFmtId="0" fontId="5" fillId="9" borderId="1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5" fillId="0" borderId="0"/>
    <xf numFmtId="0" fontId="4" fillId="0" borderId="0"/>
    <xf numFmtId="0" fontId="23" fillId="0" borderId="0"/>
    <xf numFmtId="0" fontId="5" fillId="0" borderId="0"/>
    <xf numFmtId="0" fontId="5" fillId="9" borderId="13" applyNumberFormat="0" applyFont="0" applyAlignment="0" applyProtection="0"/>
    <xf numFmtId="0" fontId="25" fillId="0" borderId="0"/>
    <xf numFmtId="0" fontId="5" fillId="0" borderId="0"/>
    <xf numFmtId="0" fontId="5" fillId="9" borderId="13" applyNumberFormat="0" applyFont="0" applyAlignment="0" applyProtection="0"/>
    <xf numFmtId="0" fontId="5" fillId="0" borderId="0"/>
    <xf numFmtId="0" fontId="5" fillId="9" borderId="13" applyNumberFormat="0" applyFont="0" applyAlignment="0" applyProtection="0"/>
    <xf numFmtId="0" fontId="25" fillId="0" borderId="0"/>
    <xf numFmtId="0" fontId="25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</cellStyleXfs>
  <cellXfs count="5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3" fillId="0" borderId="0" xfId="0" applyFont="1" applyFill="1"/>
    <xf numFmtId="0" fontId="0" fillId="0" borderId="0" xfId="0" applyFill="1"/>
    <xf numFmtId="17" fontId="0" fillId="0" borderId="0" xfId="0" applyNumberFormat="1"/>
    <xf numFmtId="17" fontId="2" fillId="0" borderId="0" xfId="0" applyNumberFormat="1" applyFont="1"/>
    <xf numFmtId="17" fontId="1" fillId="0" borderId="0" xfId="0" applyNumberFormat="1" applyFont="1" applyFill="1"/>
    <xf numFmtId="166" fontId="0" fillId="0" borderId="0" xfId="0" applyNumberFormat="1"/>
    <xf numFmtId="166" fontId="2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49" fontId="22" fillId="0" borderId="0" xfId="0" applyNumberFormat="1" applyFont="1"/>
    <xf numFmtId="49" fontId="22" fillId="0" borderId="0" xfId="0" applyNumberFormat="1" applyFont="1"/>
    <xf numFmtId="0" fontId="27" fillId="0" borderId="0" xfId="0" applyFont="1"/>
    <xf numFmtId="0" fontId="29" fillId="0" borderId="0" xfId="0" applyFont="1"/>
    <xf numFmtId="0" fontId="30" fillId="2" borderId="1" xfId="0" applyFont="1" applyFill="1" applyBorder="1" applyAlignment="1">
      <alignment horizontal="center" wrapText="1"/>
    </xf>
    <xf numFmtId="49" fontId="30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wrapText="1"/>
    </xf>
    <xf numFmtId="166" fontId="30" fillId="2" borderId="2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17" fontId="31" fillId="0" borderId="0" xfId="0" applyNumberFormat="1" applyFont="1" applyFill="1" applyAlignment="1">
      <alignment horizontal="center"/>
    </xf>
    <xf numFmtId="0" fontId="30" fillId="2" borderId="3" xfId="0" applyFont="1" applyFill="1" applyBorder="1" applyAlignment="1">
      <alignment horizontal="center" wrapText="1"/>
    </xf>
    <xf numFmtId="49" fontId="30" fillId="2" borderId="4" xfId="0" applyNumberFormat="1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 wrapText="1"/>
    </xf>
    <xf numFmtId="16" fontId="30" fillId="2" borderId="4" xfId="0" applyNumberFormat="1" applyFont="1" applyFill="1" applyBorder="1" applyAlignment="1">
      <alignment horizontal="center" wrapText="1"/>
    </xf>
    <xf numFmtId="1" fontId="30" fillId="2" borderId="4" xfId="0" applyNumberFormat="1" applyFont="1" applyFill="1" applyBorder="1" applyAlignment="1">
      <alignment horizontal="center" wrapText="1"/>
    </xf>
    <xf numFmtId="165" fontId="30" fillId="2" borderId="4" xfId="0" applyNumberFormat="1" applyFont="1" applyFill="1" applyBorder="1" applyAlignment="1">
      <alignment horizontal="center" wrapText="1"/>
    </xf>
    <xf numFmtId="166" fontId="30" fillId="2" borderId="4" xfId="0" applyNumberFormat="1" applyFont="1" applyFill="1" applyBorder="1" applyAlignment="1">
      <alignment horizontal="center" wrapText="1"/>
    </xf>
    <xf numFmtId="0" fontId="22" fillId="0" borderId="3" xfId="0" applyFont="1" applyFill="1" applyBorder="1"/>
    <xf numFmtId="49" fontId="22" fillId="0" borderId="4" xfId="0" applyNumberFormat="1" applyFont="1" applyFill="1" applyBorder="1"/>
    <xf numFmtId="0" fontId="22" fillId="0" borderId="4" xfId="0" applyFont="1" applyFill="1" applyBorder="1"/>
    <xf numFmtId="14" fontId="22" fillId="0" borderId="4" xfId="0" applyNumberFormat="1" applyFont="1" applyFill="1" applyBorder="1" applyAlignment="1">
      <alignment horizontal="right"/>
    </xf>
    <xf numFmtId="0" fontId="22" fillId="0" borderId="4" xfId="0" applyFont="1" applyFill="1" applyBorder="1" applyAlignment="1">
      <alignment horizontal="right"/>
    </xf>
    <xf numFmtId="0" fontId="33" fillId="0" borderId="4" xfId="0" applyFont="1" applyFill="1" applyBorder="1" applyAlignment="1">
      <alignment horizontal="right"/>
    </xf>
    <xf numFmtId="1" fontId="22" fillId="0" borderId="4" xfId="0" applyNumberFormat="1" applyFont="1" applyFill="1" applyBorder="1" applyAlignment="1">
      <alignment horizontal="right"/>
    </xf>
    <xf numFmtId="165" fontId="22" fillId="0" borderId="4" xfId="0" applyNumberFormat="1" applyFont="1" applyFill="1" applyBorder="1" applyAlignment="1">
      <alignment horizontal="right"/>
    </xf>
    <xf numFmtId="166" fontId="22" fillId="0" borderId="4" xfId="0" applyNumberFormat="1" applyFont="1" applyFill="1" applyBorder="1" applyAlignment="1">
      <alignment horizontal="right"/>
    </xf>
    <xf numFmtId="0" fontId="33" fillId="0" borderId="4" xfId="0" applyFont="1" applyFill="1" applyBorder="1" applyAlignment="1">
      <alignment wrapText="1"/>
    </xf>
    <xf numFmtId="2" fontId="22" fillId="0" borderId="4" xfId="0" applyNumberFormat="1" applyFont="1" applyFill="1" applyBorder="1" applyAlignment="1">
      <alignment horizontal="right"/>
    </xf>
    <xf numFmtId="1" fontId="34" fillId="0" borderId="4" xfId="0" applyNumberFormat="1" applyFont="1" applyFill="1" applyBorder="1" applyAlignment="1">
      <alignment horizontal="right"/>
    </xf>
    <xf numFmtId="165" fontId="34" fillId="0" borderId="4" xfId="0" applyNumberFormat="1" applyFont="1" applyFill="1" applyBorder="1" applyAlignment="1">
      <alignment horizontal="right"/>
    </xf>
    <xf numFmtId="166" fontId="34" fillId="0" borderId="4" xfId="0" applyNumberFormat="1" applyFont="1" applyFill="1" applyBorder="1" applyAlignment="1">
      <alignment horizontal="right"/>
    </xf>
    <xf numFmtId="164" fontId="22" fillId="0" borderId="4" xfId="0" applyNumberFormat="1" applyFont="1" applyFill="1" applyBorder="1" applyAlignment="1">
      <alignment horizontal="right"/>
    </xf>
    <xf numFmtId="1" fontId="33" fillId="0" borderId="4" xfId="0" applyNumberFormat="1" applyFont="1" applyFill="1" applyBorder="1" applyAlignment="1">
      <alignment horizontal="right"/>
    </xf>
    <xf numFmtId="165" fontId="33" fillId="0" borderId="4" xfId="0" applyNumberFormat="1" applyFont="1" applyFill="1" applyBorder="1" applyAlignment="1">
      <alignment horizontal="right"/>
    </xf>
    <xf numFmtId="166" fontId="33" fillId="0" borderId="4" xfId="0" applyNumberFormat="1" applyFont="1" applyFill="1" applyBorder="1" applyAlignment="1">
      <alignment horizontal="right"/>
    </xf>
    <xf numFmtId="0" fontId="33" fillId="0" borderId="3" xfId="0" applyFont="1" applyFill="1" applyBorder="1"/>
    <xf numFmtId="49" fontId="33" fillId="0" borderId="4" xfId="0" applyNumberFormat="1" applyFont="1" applyFill="1" applyBorder="1"/>
    <xf numFmtId="0" fontId="33" fillId="0" borderId="4" xfId="0" applyFont="1" applyFill="1" applyBorder="1"/>
    <xf numFmtId="14" fontId="33" fillId="0" borderId="4" xfId="0" applyNumberFormat="1" applyFont="1" applyFill="1" applyBorder="1" applyAlignment="1">
      <alignment horizontal="right"/>
    </xf>
    <xf numFmtId="166" fontId="33" fillId="0" borderId="4" xfId="0" applyNumberFormat="1" applyFont="1" applyFill="1" applyBorder="1" applyAlignment="1">
      <alignment horizontal="right" wrapText="1"/>
    </xf>
    <xf numFmtId="1" fontId="30" fillId="2" borderId="5" xfId="0" applyNumberFormat="1" applyFont="1" applyFill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</cellXfs>
  <cellStyles count="71">
    <cellStyle name="_Air2006" xfId="56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69"/>
    <cellStyle name="Normal 2" xfId="1"/>
    <cellStyle name="Normal 2 2" xfId="46"/>
    <cellStyle name="Normal 2 2 2" xfId="48"/>
    <cellStyle name="Normal 2 3" xfId="53"/>
    <cellStyle name="Normal 2 4" xfId="54"/>
    <cellStyle name="Normal 2 5" xfId="63"/>
    <cellStyle name="Normal 2 5 2" xfId="64"/>
    <cellStyle name="Normal 2 6" xfId="67"/>
    <cellStyle name="Normal 2 7" xfId="66"/>
    <cellStyle name="Normal 2 8" xfId="43"/>
    <cellStyle name="Normal 3" xfId="44"/>
    <cellStyle name="Normal 3 2" xfId="49"/>
    <cellStyle name="Normal 4" xfId="51"/>
    <cellStyle name="Normal 5" xfId="57"/>
    <cellStyle name="Normal 5 2" xfId="61"/>
    <cellStyle name="Normal 6" xfId="55"/>
    <cellStyle name="Normal 6 2" xfId="60"/>
    <cellStyle name="Normal 7" xfId="58"/>
    <cellStyle name="Normal 7 2" xfId="62"/>
    <cellStyle name="Normal 8" xfId="59"/>
    <cellStyle name="Normal 9" xfId="65"/>
    <cellStyle name="Normal 9 2" xfId="70"/>
    <cellStyle name="Normal 9 3" xfId="68"/>
    <cellStyle name="Note" xfId="16" builtinId="10" customBuiltin="1"/>
    <cellStyle name="Note 2" xfId="47"/>
    <cellStyle name="Note 3" xfId="52"/>
    <cellStyle name="Note 4" xfId="50"/>
    <cellStyle name="Output" xfId="11" builtinId="21" customBuiltin="1"/>
    <cellStyle name="Style 1" xfId="4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zoomScaleNormal="75" workbookViewId="0"/>
  </sheetViews>
  <sheetFormatPr defaultRowHeight="15" x14ac:dyDescent="0.25"/>
  <cols>
    <col min="1" max="1" width="18" customWidth="1"/>
    <col min="2" max="2" width="16.85546875" style="1" customWidth="1"/>
    <col min="3" max="3" width="13" customWidth="1"/>
    <col min="4" max="4" width="11.28515625" customWidth="1"/>
    <col min="5" max="5" width="8.140625" customWidth="1"/>
    <col min="6" max="6" width="11" customWidth="1"/>
    <col min="7" max="7" width="17.5703125" customWidth="1"/>
    <col min="8" max="8" width="16" customWidth="1"/>
    <col min="9" max="9" width="7.140625" customWidth="1"/>
    <col min="10" max="10" width="9.140625" customWidth="1"/>
    <col min="11" max="11" width="9.7109375" customWidth="1"/>
    <col min="12" max="14" width="9.140625" customWidth="1"/>
    <col min="15" max="15" width="10.85546875" customWidth="1"/>
    <col min="16" max="16" width="11.85546875" customWidth="1"/>
    <col min="17" max="17" width="10" style="11" customWidth="1"/>
    <col min="18" max="18" width="9.140625" style="13" customWidth="1"/>
    <col min="19" max="19" width="9.140625" style="11" customWidth="1"/>
    <col min="20" max="20" width="9.140625" style="13" customWidth="1"/>
    <col min="21" max="21" width="10.42578125" style="9" customWidth="1"/>
    <col min="22" max="22" width="35.42578125" customWidth="1"/>
    <col min="23" max="23" width="9.140625" customWidth="1"/>
    <col min="24" max="27" width="9.140625" hidden="1" customWidth="1"/>
    <col min="28" max="28" width="0" style="6" hidden="1" customWidth="1"/>
    <col min="29" max="29" width="0" hidden="1" customWidth="1"/>
  </cols>
  <sheetData>
    <row r="1" spans="1:29" x14ac:dyDescent="0.25">
      <c r="A1" s="17" t="s">
        <v>100</v>
      </c>
    </row>
    <row r="2" spans="1:29" s="3" customFormat="1" ht="13.5" thickBot="1" x14ac:dyDescent="0.25">
      <c r="A2" s="18" t="s">
        <v>98</v>
      </c>
      <c r="B2" s="2"/>
      <c r="Q2" s="12"/>
      <c r="R2" s="14"/>
      <c r="S2" s="12"/>
      <c r="T2" s="14"/>
      <c r="U2" s="10"/>
      <c r="AB2" s="7"/>
    </row>
    <row r="3" spans="1:29" s="24" customFormat="1" ht="69.75" customHeight="1" thickBot="1" x14ac:dyDescent="0.25">
      <c r="A3" s="19" t="s">
        <v>55</v>
      </c>
      <c r="B3" s="20" t="s">
        <v>90</v>
      </c>
      <c r="C3" s="21" t="s">
        <v>19</v>
      </c>
      <c r="D3" s="21" t="s">
        <v>52</v>
      </c>
      <c r="E3" s="58" t="s">
        <v>87</v>
      </c>
      <c r="F3" s="57"/>
      <c r="G3" s="58" t="s">
        <v>102</v>
      </c>
      <c r="H3" s="57"/>
      <c r="I3" s="58" t="s">
        <v>103</v>
      </c>
      <c r="J3" s="57"/>
      <c r="K3" s="22" t="s">
        <v>104</v>
      </c>
      <c r="L3" s="21" t="s">
        <v>85</v>
      </c>
      <c r="M3" s="21" t="s">
        <v>105</v>
      </c>
      <c r="N3" s="21" t="s">
        <v>101</v>
      </c>
      <c r="O3" s="21" t="s">
        <v>106</v>
      </c>
      <c r="P3" s="21" t="s">
        <v>107</v>
      </c>
      <c r="Q3" s="56" t="s">
        <v>108</v>
      </c>
      <c r="R3" s="57"/>
      <c r="S3" s="56" t="s">
        <v>109</v>
      </c>
      <c r="T3" s="57"/>
      <c r="U3" s="23" t="s">
        <v>110</v>
      </c>
      <c r="V3" s="21" t="s">
        <v>53</v>
      </c>
      <c r="AB3" s="25" t="s">
        <v>59</v>
      </c>
      <c r="AC3" s="24" t="s">
        <v>60</v>
      </c>
    </row>
    <row r="4" spans="1:29" s="24" customFormat="1" ht="26.25" customHeight="1" thickBot="1" x14ac:dyDescent="0.25">
      <c r="A4" s="26"/>
      <c r="B4" s="27"/>
      <c r="C4" s="28"/>
      <c r="D4" s="28"/>
      <c r="E4" s="28" t="s">
        <v>82</v>
      </c>
      <c r="F4" s="28" t="s">
        <v>89</v>
      </c>
      <c r="G4" s="28"/>
      <c r="H4" s="28" t="s">
        <v>86</v>
      </c>
      <c r="I4" s="29"/>
      <c r="J4" s="21" t="s">
        <v>86</v>
      </c>
      <c r="K4" s="28" t="s">
        <v>111</v>
      </c>
      <c r="L4" s="28" t="s">
        <v>111</v>
      </c>
      <c r="M4" s="28"/>
      <c r="N4" s="28"/>
      <c r="O4" s="28"/>
      <c r="P4" s="28" t="s">
        <v>81</v>
      </c>
      <c r="Q4" s="30" t="s">
        <v>83</v>
      </c>
      <c r="R4" s="31" t="s">
        <v>88</v>
      </c>
      <c r="S4" s="30" t="s">
        <v>83</v>
      </c>
      <c r="T4" s="31" t="s">
        <v>88</v>
      </c>
      <c r="U4" s="32" t="s">
        <v>84</v>
      </c>
      <c r="V4" s="28"/>
      <c r="AB4" s="25"/>
    </row>
    <row r="5" spans="1:29" s="5" customFormat="1" ht="27" thickBot="1" x14ac:dyDescent="0.3">
      <c r="A5" s="33" t="s">
        <v>91</v>
      </c>
      <c r="B5" s="34" t="s">
        <v>92</v>
      </c>
      <c r="C5" s="35" t="s">
        <v>93</v>
      </c>
      <c r="D5" s="36">
        <v>40022</v>
      </c>
      <c r="E5" s="37">
        <v>2.08</v>
      </c>
      <c r="F5" s="37">
        <v>0.13</v>
      </c>
      <c r="G5" s="37">
        <v>-0.77</v>
      </c>
      <c r="H5" s="37">
        <v>0.31</v>
      </c>
      <c r="I5" s="37">
        <v>1.373</v>
      </c>
      <c r="J5" s="37">
        <v>0.51</v>
      </c>
      <c r="K5" s="37">
        <v>4.53</v>
      </c>
      <c r="L5" s="37">
        <v>18.760000000000002</v>
      </c>
      <c r="M5" s="37">
        <v>2.6</v>
      </c>
      <c r="N5" s="37">
        <v>4.8</v>
      </c>
      <c r="O5" s="37">
        <v>0.5</v>
      </c>
      <c r="P5" s="38">
        <v>-2.95</v>
      </c>
      <c r="Q5" s="39">
        <v>1.48</v>
      </c>
      <c r="R5" s="40">
        <v>0.09</v>
      </c>
      <c r="S5" s="39"/>
      <c r="T5" s="40"/>
      <c r="U5" s="41"/>
      <c r="V5" s="42" t="s">
        <v>94</v>
      </c>
      <c r="X5" s="5" t="e">
        <f>#REF!-S5</f>
        <v>#REF!</v>
      </c>
      <c r="Y5" s="5" t="e">
        <f>#REF!-T5</f>
        <v>#REF!</v>
      </c>
      <c r="AB5" s="8" t="e">
        <f>#REF!-($T5*365.25)</f>
        <v>#REF!</v>
      </c>
      <c r="AC5" s="8" t="e">
        <f>#REF!+($T5*365.25)</f>
        <v>#REF!</v>
      </c>
    </row>
    <row r="6" spans="1:29" s="5" customFormat="1" ht="15.75" thickBot="1" x14ac:dyDescent="0.3">
      <c r="A6" s="33" t="s">
        <v>44</v>
      </c>
      <c r="B6" s="34" t="s">
        <v>0</v>
      </c>
      <c r="C6" s="35" t="s">
        <v>45</v>
      </c>
      <c r="D6" s="36">
        <v>40046</v>
      </c>
      <c r="E6" s="37">
        <v>0.67</v>
      </c>
      <c r="F6" s="37">
        <v>0.12</v>
      </c>
      <c r="G6" s="37">
        <v>5.42</v>
      </c>
      <c r="H6" s="37">
        <v>0.31</v>
      </c>
      <c r="I6" s="37">
        <v>1.4590000000000001</v>
      </c>
      <c r="J6" s="37">
        <v>0.51</v>
      </c>
      <c r="K6" s="37">
        <v>5.79</v>
      </c>
      <c r="L6" s="37">
        <v>19.03</v>
      </c>
      <c r="M6" s="37">
        <v>31.5</v>
      </c>
      <c r="N6" s="37">
        <v>7.5</v>
      </c>
      <c r="O6" s="37">
        <v>4.2</v>
      </c>
      <c r="P6" s="38">
        <v>17.39</v>
      </c>
      <c r="Q6" s="39"/>
      <c r="R6" s="40"/>
      <c r="S6" s="39">
        <v>44.6</v>
      </c>
      <c r="T6" s="40">
        <v>2.99</v>
      </c>
      <c r="U6" s="41" t="s">
        <v>61</v>
      </c>
      <c r="V6" s="42" t="s">
        <v>75</v>
      </c>
      <c r="AB6" s="8"/>
      <c r="AC6" s="8"/>
    </row>
    <row r="7" spans="1:29" s="5" customFormat="1" ht="27" thickBot="1" x14ac:dyDescent="0.3">
      <c r="A7" s="33" t="s">
        <v>56</v>
      </c>
      <c r="B7" s="34" t="s">
        <v>4</v>
      </c>
      <c r="C7" s="35" t="s">
        <v>51</v>
      </c>
      <c r="D7" s="36">
        <v>40402</v>
      </c>
      <c r="E7" s="37">
        <v>0.25</v>
      </c>
      <c r="F7" s="37">
        <v>0.04</v>
      </c>
      <c r="G7" s="37">
        <v>-8.1300000000000008</v>
      </c>
      <c r="H7" s="37">
        <v>0.24</v>
      </c>
      <c r="I7" s="37">
        <v>1.272</v>
      </c>
      <c r="J7" s="37">
        <v>0.47</v>
      </c>
      <c r="K7" s="37">
        <v>5.01</v>
      </c>
      <c r="L7" s="43">
        <v>16.399999999999999</v>
      </c>
      <c r="M7" s="37">
        <v>13.6</v>
      </c>
      <c r="N7" s="37">
        <v>-7.7</v>
      </c>
      <c r="O7" s="37">
        <v>-1.8</v>
      </c>
      <c r="P7" s="38">
        <v>19.87</v>
      </c>
      <c r="Q7" s="44"/>
      <c r="R7" s="45"/>
      <c r="S7" s="44"/>
      <c r="T7" s="45"/>
      <c r="U7" s="46"/>
      <c r="V7" s="42" t="s">
        <v>112</v>
      </c>
      <c r="X7" s="5" t="e">
        <f>#REF!-S7</f>
        <v>#REF!</v>
      </c>
      <c r="Y7" s="5" t="e">
        <f>#REF!-T7</f>
        <v>#REF!</v>
      </c>
      <c r="AB7" s="8" t="e">
        <f>#REF!-($T7*365.25)</f>
        <v>#REF!</v>
      </c>
      <c r="AC7" s="8" t="e">
        <f>#REF!+($T7*365.25)</f>
        <v>#REF!</v>
      </c>
    </row>
    <row r="8" spans="1:29" s="5" customFormat="1" ht="15.75" thickBot="1" x14ac:dyDescent="0.3">
      <c r="A8" s="33" t="s">
        <v>36</v>
      </c>
      <c r="B8" s="34" t="s">
        <v>5</v>
      </c>
      <c r="C8" s="35" t="s">
        <v>37</v>
      </c>
      <c r="D8" s="36">
        <v>40042</v>
      </c>
      <c r="E8" s="37">
        <v>-0.05</v>
      </c>
      <c r="F8" s="37">
        <v>0.1</v>
      </c>
      <c r="G8" s="37">
        <v>-20.56</v>
      </c>
      <c r="H8" s="37">
        <v>0.21</v>
      </c>
      <c r="I8" s="47">
        <v>1.1000000000000001</v>
      </c>
      <c r="J8" s="37">
        <v>0.45</v>
      </c>
      <c r="K8" s="37">
        <v>5.83</v>
      </c>
      <c r="L8" s="37">
        <v>19.48</v>
      </c>
      <c r="M8" s="37">
        <v>32.299999999999997</v>
      </c>
      <c r="N8" s="37">
        <v>9.6999999999999993</v>
      </c>
      <c r="O8" s="37">
        <v>3.3</v>
      </c>
      <c r="P8" s="38">
        <v>15.89</v>
      </c>
      <c r="Q8" s="44"/>
      <c r="R8" s="45"/>
      <c r="S8" s="44"/>
      <c r="T8" s="45"/>
      <c r="U8" s="46"/>
      <c r="V8" s="42" t="s">
        <v>54</v>
      </c>
      <c r="X8" s="5" t="e">
        <f>#REF!-S8</f>
        <v>#REF!</v>
      </c>
      <c r="Y8" s="5" t="e">
        <f>#REF!-T8</f>
        <v>#REF!</v>
      </c>
      <c r="AB8" s="8" t="e">
        <f>#REF!-($T8*365.25)</f>
        <v>#REF!</v>
      </c>
      <c r="AC8" s="8" t="e">
        <f>#REF!+($T8*365.25)</f>
        <v>#REF!</v>
      </c>
    </row>
    <row r="9" spans="1:29" s="5" customFormat="1" ht="15.75" thickBot="1" x14ac:dyDescent="0.3">
      <c r="A9" s="33" t="s">
        <v>20</v>
      </c>
      <c r="B9" s="34" t="s">
        <v>6</v>
      </c>
      <c r="C9" s="35" t="s">
        <v>21</v>
      </c>
      <c r="D9" s="36">
        <v>40011</v>
      </c>
      <c r="E9" s="37">
        <v>1.68</v>
      </c>
      <c r="F9" s="37">
        <v>0.09</v>
      </c>
      <c r="G9" s="37">
        <v>7.41</v>
      </c>
      <c r="H9" s="37">
        <v>0.32</v>
      </c>
      <c r="I9" s="37">
        <v>1.4870000000000001</v>
      </c>
      <c r="J9" s="37">
        <v>0.51</v>
      </c>
      <c r="K9" s="37">
        <v>5.27</v>
      </c>
      <c r="L9" s="37">
        <v>20.88</v>
      </c>
      <c r="M9" s="37">
        <v>19.5</v>
      </c>
      <c r="N9" s="37">
        <v>17.399999999999999</v>
      </c>
      <c r="O9" s="37">
        <v>1.1000000000000001</v>
      </c>
      <c r="P9" s="38">
        <v>-0.64</v>
      </c>
      <c r="Q9" s="39">
        <v>16.440000000000001</v>
      </c>
      <c r="R9" s="40">
        <v>0.56999999999999995</v>
      </c>
      <c r="S9" s="48"/>
      <c r="T9" s="49"/>
      <c r="U9" s="50" t="s">
        <v>63</v>
      </c>
      <c r="V9" s="42" t="s">
        <v>77</v>
      </c>
      <c r="X9" s="5" t="e">
        <f>#REF!-Q9</f>
        <v>#REF!</v>
      </c>
      <c r="Y9" s="5" t="e">
        <f>#REF!-R9</f>
        <v>#REF!</v>
      </c>
      <c r="AB9" s="8" t="e">
        <f>#REF!-($R9*365.25)</f>
        <v>#REF!</v>
      </c>
      <c r="AC9" s="8" t="e">
        <f>#REF!+($R9*365.25)</f>
        <v>#REF!</v>
      </c>
    </row>
    <row r="10" spans="1:29" s="5" customFormat="1" ht="27" thickBot="1" x14ac:dyDescent="0.3">
      <c r="A10" s="33" t="s">
        <v>22</v>
      </c>
      <c r="B10" s="34" t="s">
        <v>7</v>
      </c>
      <c r="C10" s="35" t="s">
        <v>23</v>
      </c>
      <c r="D10" s="36">
        <v>40021</v>
      </c>
      <c r="E10" s="37">
        <v>1.66</v>
      </c>
      <c r="F10" s="37">
        <v>0.1</v>
      </c>
      <c r="G10" s="37">
        <v>4.97</v>
      </c>
      <c r="H10" s="37">
        <v>0.34</v>
      </c>
      <c r="I10" s="37">
        <v>1.4530000000000001</v>
      </c>
      <c r="J10" s="37">
        <v>0.52</v>
      </c>
      <c r="K10" s="37">
        <v>4.67</v>
      </c>
      <c r="L10" s="37">
        <v>19.43</v>
      </c>
      <c r="M10" s="37">
        <v>5.8</v>
      </c>
      <c r="N10" s="37">
        <v>8.6</v>
      </c>
      <c r="O10" s="37">
        <v>0.7</v>
      </c>
      <c r="P10" s="38">
        <v>-3.95</v>
      </c>
      <c r="Q10" s="39">
        <v>12.41</v>
      </c>
      <c r="R10" s="40">
        <v>0.54</v>
      </c>
      <c r="S10" s="48"/>
      <c r="T10" s="49"/>
      <c r="U10" s="50" t="s">
        <v>66</v>
      </c>
      <c r="V10" s="42" t="s">
        <v>76</v>
      </c>
      <c r="X10" s="5" t="e">
        <f>#REF!-Q10</f>
        <v>#REF!</v>
      </c>
      <c r="Y10" s="5" t="e">
        <f>#REF!-R10</f>
        <v>#REF!</v>
      </c>
      <c r="AB10" s="8" t="e">
        <f>#REF!-($R10*365.25)</f>
        <v>#REF!</v>
      </c>
      <c r="AC10" s="8" t="e">
        <f>#REF!+($R10*365.25)</f>
        <v>#REF!</v>
      </c>
    </row>
    <row r="11" spans="1:29" s="5" customFormat="1" ht="27" thickBot="1" x14ac:dyDescent="0.3">
      <c r="A11" s="33" t="s">
        <v>24</v>
      </c>
      <c r="B11" s="34" t="s">
        <v>8</v>
      </c>
      <c r="C11" s="35" t="s">
        <v>25</v>
      </c>
      <c r="D11" s="36">
        <v>40024</v>
      </c>
      <c r="E11" s="37">
        <v>0.74</v>
      </c>
      <c r="F11" s="37">
        <v>0.08</v>
      </c>
      <c r="G11" s="37">
        <v>-3.74</v>
      </c>
      <c r="H11" s="37">
        <v>0.26</v>
      </c>
      <c r="I11" s="37">
        <v>1.3320000000000001</v>
      </c>
      <c r="J11" s="37">
        <v>0.48</v>
      </c>
      <c r="K11" s="37">
        <v>6.32</v>
      </c>
      <c r="L11" s="37">
        <v>21.08</v>
      </c>
      <c r="M11" s="37">
        <v>43.6</v>
      </c>
      <c r="N11" s="37">
        <v>19.100000000000001</v>
      </c>
      <c r="O11" s="37">
        <v>2.2999999999999998</v>
      </c>
      <c r="P11" s="38">
        <v>14.97</v>
      </c>
      <c r="Q11" s="39"/>
      <c r="R11" s="40"/>
      <c r="S11" s="48">
        <v>33.520000000000003</v>
      </c>
      <c r="T11" s="49">
        <v>1.84</v>
      </c>
      <c r="U11" s="50" t="s">
        <v>64</v>
      </c>
      <c r="V11" s="42" t="s">
        <v>80</v>
      </c>
      <c r="X11" s="5" t="e">
        <f>#REF!-S11</f>
        <v>#REF!</v>
      </c>
      <c r="Y11" s="5" t="e">
        <f>#REF!-T11</f>
        <v>#REF!</v>
      </c>
      <c r="AB11" s="8" t="e">
        <f>#REF!-($T11*365.25)</f>
        <v>#REF!</v>
      </c>
      <c r="AC11" s="8" t="e">
        <f>#REF!+($T11*365.25)</f>
        <v>#REF!</v>
      </c>
    </row>
    <row r="12" spans="1:29" s="4" customFormat="1" ht="25.5" customHeight="1" thickBot="1" x14ac:dyDescent="0.3">
      <c r="A12" s="51" t="s">
        <v>32</v>
      </c>
      <c r="B12" s="52" t="s">
        <v>9</v>
      </c>
      <c r="C12" s="53" t="s">
        <v>33</v>
      </c>
      <c r="D12" s="54">
        <v>40037</v>
      </c>
      <c r="E12" s="38">
        <v>1.55</v>
      </c>
      <c r="F12" s="38">
        <v>0.11</v>
      </c>
      <c r="G12" s="38">
        <v>20.059999999999999</v>
      </c>
      <c r="H12" s="38">
        <v>0.27</v>
      </c>
      <c r="I12" s="38">
        <v>1.6619999999999999</v>
      </c>
      <c r="J12" s="38">
        <v>0.48</v>
      </c>
      <c r="K12" s="38">
        <v>5.55</v>
      </c>
      <c r="L12" s="38">
        <v>22.07</v>
      </c>
      <c r="M12" s="38">
        <v>26.1</v>
      </c>
      <c r="N12" s="38">
        <v>24.3</v>
      </c>
      <c r="O12" s="38">
        <v>1.1000000000000001</v>
      </c>
      <c r="P12" s="38">
        <v>-1.68</v>
      </c>
      <c r="Q12" s="48">
        <v>29.45</v>
      </c>
      <c r="R12" s="49">
        <v>1.06</v>
      </c>
      <c r="S12" s="48"/>
      <c r="T12" s="49"/>
      <c r="U12" s="55" t="s">
        <v>65</v>
      </c>
      <c r="V12" s="42" t="s">
        <v>79</v>
      </c>
      <c r="X12" s="5" t="e">
        <f>#REF!-Q12</f>
        <v>#REF!</v>
      </c>
      <c r="Y12" s="5" t="e">
        <f>#REF!-R12</f>
        <v>#REF!</v>
      </c>
      <c r="AB12" s="8" t="e">
        <f>#REF!-($R12*365.25)</f>
        <v>#REF!</v>
      </c>
      <c r="AC12" s="8" t="e">
        <f>#REF!+($R12*365.25)</f>
        <v>#REF!</v>
      </c>
    </row>
    <row r="13" spans="1:29" s="5" customFormat="1" ht="15.75" thickBot="1" x14ac:dyDescent="0.3">
      <c r="A13" s="33" t="s">
        <v>11</v>
      </c>
      <c r="B13" s="34" t="s">
        <v>10</v>
      </c>
      <c r="C13" s="35" t="s">
        <v>48</v>
      </c>
      <c r="D13" s="36">
        <v>40379</v>
      </c>
      <c r="E13" s="37">
        <v>5.73</v>
      </c>
      <c r="F13" s="37">
        <v>0.11</v>
      </c>
      <c r="G13" s="37">
        <v>31.09</v>
      </c>
      <c r="H13" s="37">
        <v>0.26</v>
      </c>
      <c r="I13" s="37">
        <v>1.8140000000000001</v>
      </c>
      <c r="J13" s="37">
        <v>0.48</v>
      </c>
      <c r="K13" s="37">
        <v>5.92</v>
      </c>
      <c r="L13" s="37">
        <v>19.37</v>
      </c>
      <c r="M13" s="37">
        <v>34.6</v>
      </c>
      <c r="N13" s="37">
        <v>9.1999999999999993</v>
      </c>
      <c r="O13" s="37">
        <v>3.8</v>
      </c>
      <c r="P13" s="38">
        <v>17.73</v>
      </c>
      <c r="Q13" s="39"/>
      <c r="R13" s="40"/>
      <c r="S13" s="48">
        <v>24.1</v>
      </c>
      <c r="T13" s="49">
        <v>0.27</v>
      </c>
      <c r="U13" s="50" t="s">
        <v>67</v>
      </c>
      <c r="V13" s="42" t="s">
        <v>75</v>
      </c>
      <c r="X13" s="5" t="e">
        <f>#REF!-S13</f>
        <v>#REF!</v>
      </c>
      <c r="Y13" s="5" t="e">
        <f>#REF!-T13</f>
        <v>#REF!</v>
      </c>
      <c r="AB13" s="8" t="e">
        <f>#REF!-($T13*365.25)</f>
        <v>#REF!</v>
      </c>
      <c r="AC13" s="8" t="e">
        <f>#REF!+($T13*365.25)</f>
        <v>#REF!</v>
      </c>
    </row>
    <row r="14" spans="1:29" s="5" customFormat="1" ht="15.75" thickBot="1" x14ac:dyDescent="0.3">
      <c r="A14" s="33" t="s">
        <v>42</v>
      </c>
      <c r="B14" s="34" t="s">
        <v>12</v>
      </c>
      <c r="C14" s="35" t="s">
        <v>43</v>
      </c>
      <c r="D14" s="36">
        <v>40045</v>
      </c>
      <c r="E14" s="40">
        <v>45.75</v>
      </c>
      <c r="F14" s="37">
        <v>0.91</v>
      </c>
      <c r="G14" s="40">
        <v>540.77</v>
      </c>
      <c r="H14" s="37">
        <v>0.83</v>
      </c>
      <c r="I14" s="37">
        <v>8.8680000000000003</v>
      </c>
      <c r="J14" s="37">
        <v>0.92</v>
      </c>
      <c r="K14" s="37">
        <v>5.49</v>
      </c>
      <c r="L14" s="37">
        <v>18.649999999999999</v>
      </c>
      <c r="M14" s="37">
        <v>24.3</v>
      </c>
      <c r="N14" s="37">
        <v>4.5999999999999996</v>
      </c>
      <c r="O14" s="37">
        <v>5.3</v>
      </c>
      <c r="P14" s="38">
        <v>15.3</v>
      </c>
      <c r="Q14" s="39"/>
      <c r="R14" s="40"/>
      <c r="S14" s="48">
        <v>27.74</v>
      </c>
      <c r="T14" s="49">
        <v>0.28000000000000003</v>
      </c>
      <c r="U14" s="50" t="s">
        <v>68</v>
      </c>
      <c r="V14" s="42" t="s">
        <v>75</v>
      </c>
      <c r="X14" s="5" t="e">
        <f>#REF!-S14</f>
        <v>#REF!</v>
      </c>
      <c r="Y14" s="5" t="e">
        <f>#REF!-T14</f>
        <v>#REF!</v>
      </c>
      <c r="AB14" s="8" t="e">
        <f>#REF!-($T14*365.25)</f>
        <v>#REF!</v>
      </c>
      <c r="AC14" s="8" t="e">
        <f>#REF!+($T14*365.25)</f>
        <v>#REF!</v>
      </c>
    </row>
    <row r="15" spans="1:29" s="5" customFormat="1" ht="15.75" thickBot="1" x14ac:dyDescent="0.3">
      <c r="A15" s="33" t="s">
        <v>28</v>
      </c>
      <c r="B15" s="34" t="s">
        <v>13</v>
      </c>
      <c r="C15" s="35" t="s">
        <v>29</v>
      </c>
      <c r="D15" s="36">
        <v>40032</v>
      </c>
      <c r="E15" s="37">
        <v>0</v>
      </c>
      <c r="F15" s="37">
        <v>0.11</v>
      </c>
      <c r="G15" s="37">
        <v>-10.76</v>
      </c>
      <c r="H15" s="37">
        <v>0.23</v>
      </c>
      <c r="I15" s="37">
        <v>1.2350000000000001</v>
      </c>
      <c r="J15" s="37">
        <v>0.46</v>
      </c>
      <c r="K15" s="37">
        <v>5.87</v>
      </c>
      <c r="L15" s="37">
        <v>20.98</v>
      </c>
      <c r="M15" s="37">
        <v>33.1</v>
      </c>
      <c r="N15" s="37">
        <v>18</v>
      </c>
      <c r="O15" s="37">
        <v>1.8</v>
      </c>
      <c r="P15" s="38">
        <v>9.17</v>
      </c>
      <c r="Q15" s="44"/>
      <c r="R15" s="45"/>
      <c r="S15" s="44"/>
      <c r="T15" s="45"/>
      <c r="U15" s="46"/>
      <c r="V15" s="42" t="s">
        <v>54</v>
      </c>
      <c r="AB15" s="8"/>
      <c r="AC15" s="8"/>
    </row>
    <row r="16" spans="1:29" s="5" customFormat="1" ht="15.75" thickBot="1" x14ac:dyDescent="0.3">
      <c r="A16" s="33" t="s">
        <v>30</v>
      </c>
      <c r="B16" s="34" t="s">
        <v>14</v>
      </c>
      <c r="C16" s="35" t="s">
        <v>31</v>
      </c>
      <c r="D16" s="36">
        <v>40031</v>
      </c>
      <c r="E16" s="37">
        <v>0.74</v>
      </c>
      <c r="F16" s="37">
        <v>0.1</v>
      </c>
      <c r="G16" s="37">
        <v>20.61</v>
      </c>
      <c r="H16" s="37">
        <v>0.26</v>
      </c>
      <c r="I16" s="37">
        <v>1.669</v>
      </c>
      <c r="J16" s="37">
        <v>0.48</v>
      </c>
      <c r="K16" s="37">
        <v>5.8</v>
      </c>
      <c r="L16" s="37">
        <v>21.41</v>
      </c>
      <c r="M16" s="37">
        <v>31.7</v>
      </c>
      <c r="N16" s="37">
        <v>20.399999999999999</v>
      </c>
      <c r="O16" s="37">
        <v>1.6</v>
      </c>
      <c r="P16" s="38">
        <v>6.02</v>
      </c>
      <c r="Q16" s="39"/>
      <c r="R16" s="40"/>
      <c r="S16" s="39">
        <v>45.79</v>
      </c>
      <c r="T16" s="40">
        <v>2.34</v>
      </c>
      <c r="U16" s="41" t="s">
        <v>62</v>
      </c>
      <c r="V16" s="42" t="s">
        <v>75</v>
      </c>
      <c r="X16" s="5" t="e">
        <f>#REF!-S16</f>
        <v>#REF!</v>
      </c>
      <c r="Y16" s="5" t="e">
        <f>#REF!-T16</f>
        <v>#REF!</v>
      </c>
      <c r="AB16" s="8" t="e">
        <f>#REF!-($T16*365.25)</f>
        <v>#REF!</v>
      </c>
      <c r="AC16" s="8" t="e">
        <f>#REF!+($T16*365.25)</f>
        <v>#REF!</v>
      </c>
    </row>
    <row r="17" spans="1:29" s="5" customFormat="1" ht="27" thickBot="1" x14ac:dyDescent="0.3">
      <c r="A17" s="33" t="s">
        <v>57</v>
      </c>
      <c r="B17" s="34" t="s">
        <v>15</v>
      </c>
      <c r="C17" s="35" t="s">
        <v>49</v>
      </c>
      <c r="D17" s="36">
        <v>40380</v>
      </c>
      <c r="E17" s="37">
        <v>0.54</v>
      </c>
      <c r="F17" s="37">
        <v>0.04</v>
      </c>
      <c r="G17" s="37">
        <v>-28.89</v>
      </c>
      <c r="H17" s="37">
        <v>0.17</v>
      </c>
      <c r="I17" s="37">
        <v>0.98399999999999999</v>
      </c>
      <c r="J17" s="37">
        <v>0.43</v>
      </c>
      <c r="K17" s="37">
        <v>7.52</v>
      </c>
      <c r="L17" s="37">
        <v>19.649999999999999</v>
      </c>
      <c r="M17" s="37">
        <v>71.7</v>
      </c>
      <c r="N17" s="37">
        <v>11.4</v>
      </c>
      <c r="O17" s="37">
        <v>6.3</v>
      </c>
      <c r="P17" s="38">
        <v>33.85</v>
      </c>
      <c r="Q17" s="39"/>
      <c r="R17" s="40"/>
      <c r="S17" s="39">
        <v>28.94</v>
      </c>
      <c r="T17" s="40">
        <v>1.22</v>
      </c>
      <c r="U17" s="55" t="s">
        <v>65</v>
      </c>
      <c r="V17" s="42" t="s">
        <v>78</v>
      </c>
      <c r="X17" s="5" t="e">
        <f>#REF!-S17</f>
        <v>#REF!</v>
      </c>
      <c r="Y17" s="5" t="e">
        <f>#REF!-T17</f>
        <v>#REF!</v>
      </c>
      <c r="AB17" s="8" t="e">
        <f>#REF!-($T17*365.25)</f>
        <v>#REF!</v>
      </c>
      <c r="AC17" s="8" t="e">
        <f>#REF!+($T17*365.25)</f>
        <v>#REF!</v>
      </c>
    </row>
    <row r="18" spans="1:29" s="5" customFormat="1" ht="15.75" thickBot="1" x14ac:dyDescent="0.3">
      <c r="A18" s="33" t="s">
        <v>58</v>
      </c>
      <c r="B18" s="34" t="s">
        <v>16</v>
      </c>
      <c r="C18" s="35" t="s">
        <v>50</v>
      </c>
      <c r="D18" s="36">
        <v>40402</v>
      </c>
      <c r="E18" s="37">
        <v>1.49</v>
      </c>
      <c r="F18" s="37">
        <v>0.05</v>
      </c>
      <c r="G18" s="43">
        <v>12.4</v>
      </c>
      <c r="H18" s="37">
        <v>0.26</v>
      </c>
      <c r="I18" s="37">
        <v>1.556</v>
      </c>
      <c r="J18" s="37">
        <v>0.48</v>
      </c>
      <c r="K18" s="37">
        <v>5.08</v>
      </c>
      <c r="L18" s="37">
        <v>18.43</v>
      </c>
      <c r="M18" s="37">
        <v>15.4</v>
      </c>
      <c r="N18" s="37">
        <v>4.2</v>
      </c>
      <c r="O18" s="37">
        <v>3.7</v>
      </c>
      <c r="P18" s="38">
        <v>9.1300000000000008</v>
      </c>
      <c r="Q18" s="39"/>
      <c r="R18" s="40"/>
      <c r="S18" s="39">
        <v>29.76</v>
      </c>
      <c r="T18" s="40">
        <v>0.47</v>
      </c>
      <c r="U18" s="41" t="s">
        <v>69</v>
      </c>
      <c r="V18" s="42" t="s">
        <v>75</v>
      </c>
      <c r="X18" s="5" t="e">
        <f>#REF!-S18</f>
        <v>#REF!</v>
      </c>
      <c r="Y18" s="5" t="e">
        <f>#REF!-T18</f>
        <v>#REF!</v>
      </c>
      <c r="AB18" s="8" t="e">
        <f>#REF!-($T18*365.25)</f>
        <v>#REF!</v>
      </c>
      <c r="AC18" s="8" t="e">
        <f>#REF!+($T18*365.25)</f>
        <v>#REF!</v>
      </c>
    </row>
    <row r="19" spans="1:29" s="5" customFormat="1" ht="15.75" thickBot="1" x14ac:dyDescent="0.3">
      <c r="A19" s="33" t="s">
        <v>38</v>
      </c>
      <c r="B19" s="34" t="s">
        <v>17</v>
      </c>
      <c r="C19" s="35" t="s">
        <v>39</v>
      </c>
      <c r="D19" s="36">
        <v>40043</v>
      </c>
      <c r="E19" s="40">
        <v>17.809999999999999</v>
      </c>
      <c r="F19" s="37">
        <v>0.36</v>
      </c>
      <c r="G19" s="37">
        <v>187.5</v>
      </c>
      <c r="H19" s="37">
        <v>0.47</v>
      </c>
      <c r="I19" s="47">
        <v>3.98</v>
      </c>
      <c r="J19" s="37">
        <v>0.62</v>
      </c>
      <c r="K19" s="37">
        <v>5.32</v>
      </c>
      <c r="L19" s="37">
        <v>19.420000000000002</v>
      </c>
      <c r="M19" s="37">
        <v>20.3</v>
      </c>
      <c r="N19" s="37">
        <v>8.1</v>
      </c>
      <c r="O19" s="37">
        <v>2.5</v>
      </c>
      <c r="P19" s="38">
        <v>9.01</v>
      </c>
      <c r="Q19" s="39"/>
      <c r="R19" s="40"/>
      <c r="S19" s="39">
        <v>25.82</v>
      </c>
      <c r="T19" s="40">
        <v>0.27</v>
      </c>
      <c r="U19" s="41" t="s">
        <v>70</v>
      </c>
      <c r="V19" s="42" t="s">
        <v>75</v>
      </c>
      <c r="X19" s="5" t="e">
        <f>#REF!-S19</f>
        <v>#REF!</v>
      </c>
      <c r="Y19" s="5" t="e">
        <f>#REF!-T19</f>
        <v>#REF!</v>
      </c>
      <c r="AB19" s="8" t="e">
        <f>#REF!-($T19*365.25)</f>
        <v>#REF!</v>
      </c>
      <c r="AC19" s="8" t="e">
        <f>#REF!+($T19*365.25)</f>
        <v>#REF!</v>
      </c>
    </row>
    <row r="20" spans="1:29" s="5" customFormat="1" ht="15.75" thickBot="1" x14ac:dyDescent="0.3">
      <c r="A20" s="33" t="s">
        <v>40</v>
      </c>
      <c r="B20" s="34" t="s">
        <v>18</v>
      </c>
      <c r="C20" s="35" t="s">
        <v>41</v>
      </c>
      <c r="D20" s="36">
        <v>40043</v>
      </c>
      <c r="E20" s="37">
        <v>4.59</v>
      </c>
      <c r="F20" s="37">
        <v>0.13</v>
      </c>
      <c r="G20" s="37">
        <v>27.56</v>
      </c>
      <c r="H20" s="37">
        <v>0.31</v>
      </c>
      <c r="I20" s="37">
        <v>1.7649999999999999</v>
      </c>
      <c r="J20" s="37">
        <v>0.51</v>
      </c>
      <c r="K20" s="37">
        <v>4.66</v>
      </c>
      <c r="L20" s="37">
        <v>18.829999999999998</v>
      </c>
      <c r="M20" s="37">
        <v>5.4</v>
      </c>
      <c r="N20" s="37">
        <v>4.9000000000000004</v>
      </c>
      <c r="O20" s="37">
        <v>1.1000000000000001</v>
      </c>
      <c r="P20" s="38">
        <v>-0.26</v>
      </c>
      <c r="Q20" s="39">
        <v>17.260000000000002</v>
      </c>
      <c r="R20" s="40">
        <v>0.32</v>
      </c>
      <c r="S20" s="39"/>
      <c r="T20" s="40"/>
      <c r="U20" s="41" t="s">
        <v>71</v>
      </c>
      <c r="V20" s="42" t="s">
        <v>77</v>
      </c>
      <c r="X20" s="5" t="e">
        <f>#REF!-Q20</f>
        <v>#REF!</v>
      </c>
      <c r="Y20" s="5" t="e">
        <f>#REF!-R20</f>
        <v>#REF!</v>
      </c>
      <c r="AB20" s="8" t="e">
        <f>#REF!-($R20*365.25)</f>
        <v>#REF!</v>
      </c>
      <c r="AC20" s="8" t="e">
        <f>#REF!+($R20*365.25)</f>
        <v>#REF!</v>
      </c>
    </row>
    <row r="21" spans="1:29" s="5" customFormat="1" ht="27" thickBot="1" x14ac:dyDescent="0.3">
      <c r="A21" s="33" t="s">
        <v>34</v>
      </c>
      <c r="B21" s="34" t="s">
        <v>1</v>
      </c>
      <c r="C21" s="35" t="s">
        <v>35</v>
      </c>
      <c r="D21" s="36">
        <v>40039</v>
      </c>
      <c r="E21" s="37">
        <v>1.43</v>
      </c>
      <c r="F21" s="37">
        <v>0.15</v>
      </c>
      <c r="G21" s="37">
        <v>0.69</v>
      </c>
      <c r="H21" s="37">
        <v>0.27</v>
      </c>
      <c r="I21" s="37">
        <v>1.3939999999999999</v>
      </c>
      <c r="J21" s="37">
        <v>0.48</v>
      </c>
      <c r="K21" s="37">
        <v>4.84</v>
      </c>
      <c r="L21" s="43">
        <v>20.2</v>
      </c>
      <c r="M21" s="37">
        <v>10</v>
      </c>
      <c r="N21" s="37">
        <v>13</v>
      </c>
      <c r="O21" s="37">
        <v>0.8</v>
      </c>
      <c r="P21" s="38">
        <v>-4.62</v>
      </c>
      <c r="Q21" s="39">
        <v>6</v>
      </c>
      <c r="R21" s="40">
        <v>0.52</v>
      </c>
      <c r="S21" s="39"/>
      <c r="T21" s="40"/>
      <c r="U21" s="41" t="s">
        <v>72</v>
      </c>
      <c r="V21" s="42" t="s">
        <v>76</v>
      </c>
      <c r="X21" s="5" t="e">
        <f>#REF!-Q21</f>
        <v>#REF!</v>
      </c>
      <c r="Y21" s="5" t="e">
        <f>#REF!-R21</f>
        <v>#REF!</v>
      </c>
      <c r="AB21" s="8" t="e">
        <f>#REF!-($R21*365.25)</f>
        <v>#REF!</v>
      </c>
      <c r="AC21" s="8" t="e">
        <f>#REF!+($R21*365.25)</f>
        <v>#REF!</v>
      </c>
    </row>
    <row r="22" spans="1:29" s="5" customFormat="1" ht="27" thickBot="1" x14ac:dyDescent="0.3">
      <c r="A22" s="33" t="s">
        <v>26</v>
      </c>
      <c r="B22" s="34" t="s">
        <v>2</v>
      </c>
      <c r="C22" s="35" t="s">
        <v>27</v>
      </c>
      <c r="D22" s="36">
        <v>40029</v>
      </c>
      <c r="E22" s="37">
        <v>1.68</v>
      </c>
      <c r="F22" s="37">
        <v>0.06</v>
      </c>
      <c r="G22" s="43">
        <v>4</v>
      </c>
      <c r="H22" s="37">
        <v>0.32</v>
      </c>
      <c r="I22" s="37">
        <v>1.4390000000000001</v>
      </c>
      <c r="J22" s="37">
        <v>0.51</v>
      </c>
      <c r="K22" s="37">
        <v>4.84</v>
      </c>
      <c r="L22" s="37">
        <v>20.18</v>
      </c>
      <c r="M22" s="37">
        <v>9.8000000000000007</v>
      </c>
      <c r="N22" s="37">
        <v>13.4</v>
      </c>
      <c r="O22" s="37">
        <v>0.7</v>
      </c>
      <c r="P22" s="38">
        <v>-5.24</v>
      </c>
      <c r="Q22" s="39">
        <v>11.12</v>
      </c>
      <c r="R22" s="40">
        <v>0.3</v>
      </c>
      <c r="S22" s="39"/>
      <c r="T22" s="40"/>
      <c r="U22" s="41" t="s">
        <v>73</v>
      </c>
      <c r="V22" s="42" t="s">
        <v>76</v>
      </c>
      <c r="X22" s="5" t="e">
        <f>#REF!-Q22</f>
        <v>#REF!</v>
      </c>
      <c r="Y22" s="5" t="e">
        <f>#REF!-R22</f>
        <v>#REF!</v>
      </c>
      <c r="AB22" s="8" t="e">
        <f>#REF!-($R22*365.25)</f>
        <v>#REF!</v>
      </c>
      <c r="AC22" s="8" t="e">
        <f>#REF!+($R22*365.25)</f>
        <v>#REF!</v>
      </c>
    </row>
    <row r="23" spans="1:29" s="5" customFormat="1" ht="15.75" thickBot="1" x14ac:dyDescent="0.3">
      <c r="A23" s="33" t="s">
        <v>46</v>
      </c>
      <c r="B23" s="34" t="s">
        <v>3</v>
      </c>
      <c r="C23" s="35" t="s">
        <v>47</v>
      </c>
      <c r="D23" s="36">
        <v>40052</v>
      </c>
      <c r="E23" s="37">
        <v>1.08</v>
      </c>
      <c r="F23" s="37">
        <v>0.12</v>
      </c>
      <c r="G23" s="37">
        <v>4.99</v>
      </c>
      <c r="H23" s="37">
        <v>0.27</v>
      </c>
      <c r="I23" s="37">
        <v>1.4530000000000001</v>
      </c>
      <c r="J23" s="37">
        <v>0.48</v>
      </c>
      <c r="K23" s="37">
        <v>5.21</v>
      </c>
      <c r="L23" s="37">
        <v>19.440000000000001</v>
      </c>
      <c r="M23" s="37">
        <v>18.600000000000001</v>
      </c>
      <c r="N23" s="37">
        <v>10.5</v>
      </c>
      <c r="O23" s="37">
        <v>1.8</v>
      </c>
      <c r="P23" s="38">
        <v>5.47</v>
      </c>
      <c r="Q23" s="39"/>
      <c r="R23" s="40"/>
      <c r="S23" s="39">
        <v>26.16</v>
      </c>
      <c r="T23" s="40">
        <v>1.72</v>
      </c>
      <c r="U23" s="41" t="s">
        <v>74</v>
      </c>
      <c r="V23" s="42" t="s">
        <v>75</v>
      </c>
      <c r="X23" s="5" t="e">
        <f>#REF!-S23</f>
        <v>#REF!</v>
      </c>
      <c r="Y23" s="5" t="e">
        <f>#REF!-T23</f>
        <v>#REF!</v>
      </c>
      <c r="AB23" s="8" t="e">
        <f>#REF!-($T23*365.25)</f>
        <v>#REF!</v>
      </c>
      <c r="AC23" s="8" t="e">
        <f>#REF!+($T23*365.25)</f>
        <v>#REF!</v>
      </c>
    </row>
    <row r="24" spans="1:29" ht="16.5" x14ac:dyDescent="0.25">
      <c r="A24" s="16" t="s">
        <v>99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14"/>
      <c r="S24" s="12"/>
      <c r="T24" s="14"/>
      <c r="U24" s="10"/>
      <c r="V24" s="3"/>
    </row>
    <row r="25" spans="1:29" ht="16.5" x14ac:dyDescent="0.25">
      <c r="A25" s="16" t="s">
        <v>95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"/>
      <c r="R25" s="14"/>
      <c r="S25" s="12"/>
      <c r="T25" s="14"/>
      <c r="U25" s="10"/>
      <c r="V25" s="3"/>
    </row>
    <row r="26" spans="1:29" ht="16.5" x14ac:dyDescent="0.25">
      <c r="A26" s="16" t="s">
        <v>96</v>
      </c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"/>
      <c r="R26" s="12"/>
      <c r="S26" s="14"/>
      <c r="T26" s="10"/>
      <c r="U26" s="10"/>
      <c r="V26" s="3"/>
      <c r="AA26" s="6"/>
      <c r="AB26"/>
    </row>
    <row r="27" spans="1:29" ht="16.5" x14ac:dyDescent="0.25">
      <c r="A27" s="16" t="s">
        <v>97</v>
      </c>
    </row>
    <row r="28" spans="1:29" x14ac:dyDescent="0.25">
      <c r="A28" s="15"/>
    </row>
    <row r="29" spans="1:29" x14ac:dyDescent="0.25">
      <c r="A29" s="15"/>
    </row>
    <row r="30" spans="1:29" x14ac:dyDescent="0.25">
      <c r="A30" s="15"/>
    </row>
    <row r="31" spans="1:29" x14ac:dyDescent="0.25">
      <c r="A31" s="15"/>
    </row>
    <row r="32" spans="1:29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</sheetData>
  <mergeCells count="5">
    <mergeCell ref="Q3:R3"/>
    <mergeCell ref="S3:T3"/>
    <mergeCell ref="G3:H3"/>
    <mergeCell ref="E3:F3"/>
    <mergeCell ref="I3:J3"/>
  </mergeCells>
  <pageMargins left="0.7" right="0.7" top="0.75" bottom="0.75" header="0.3" footer="0.3"/>
  <pageSetup orientation="landscape" r:id="rId1"/>
  <ignoredErrors>
    <ignoredError sqref="AB11:AC11 AB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Appendix</RoutingRuleDescription>
    <IP_x0020_Number xmlns="1720e262-164b-42d9-b8f5-1c971da2b9e2">IP-044160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IP000000-33-129978</_dlc_DocId>
    <_dlc_DocIdUrl xmlns="1720e262-164b-42d9-b8f5-1c971da2b9e2">
      <Url>https://ipds.usgs.gov/_layouts/DocIdRedir.aspx?ID=IP000000-33-129978</Url>
      <Description>IP000000-33-129978</Description>
    </_dlc_DocIdUrl>
  </documentManagement>
</p:properties>
</file>

<file path=customXml/itemProps1.xml><?xml version="1.0" encoding="utf-8"?>
<ds:datastoreItem xmlns:ds="http://schemas.openxmlformats.org/officeDocument/2006/customXml" ds:itemID="{300A044F-25B1-49BD-BB42-D597C3FDD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EB6D1-B1A9-4F77-BA8E-CE58174326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6BF669-4BCB-4723-93AB-C11C7DD7D50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564B93E-10F8-429B-A084-7AFE996BB030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1720e262-164b-42d9-b8f5-1c971da2b9e2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2-5</vt:lpstr>
      <vt:lpstr>Sheet2</vt:lpstr>
      <vt:lpstr>Sheet3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stprinos</dc:creator>
  <cp:lastModifiedBy>Hall, Angela E.</cp:lastModifiedBy>
  <cp:lastPrinted>2012-12-18T16:26:51Z</cp:lastPrinted>
  <dcterms:created xsi:type="dcterms:W3CDTF">2011-12-05T16:14:59Z</dcterms:created>
  <dcterms:modified xsi:type="dcterms:W3CDTF">2014-05-15T14:16:13Z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35df575e-a89b-4f05-937a-7fc7c9305296</vt:lpwstr>
  </property>
</Properties>
</file>