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E615 MWR Frac Sand\Report\postEPNlayout\"/>
    </mc:Choice>
  </mc:AlternateContent>
  <bookViews>
    <workbookView xWindow="0" yWindow="0" windowWidth="24075" windowHeight="9750"/>
  </bookViews>
  <sheets>
    <sheet name="Table 5" sheetId="6" r:id="rId1"/>
  </sheets>
  <definedNames>
    <definedName name="_xlnm.Print_Area" localSheetId="0">'Table 5'!$A$1:$AN$55</definedName>
    <definedName name="_xlnm.Print_Titles" localSheetId="0">'Table 5'!$B:$C</definedName>
  </definedNames>
  <calcPr calcId="162913"/>
</workbook>
</file>

<file path=xl/calcChain.xml><?xml version="1.0" encoding="utf-8"?>
<calcChain xmlns="http://schemas.openxmlformats.org/spreadsheetml/2006/main">
  <c r="U27" i="6" l="1"/>
  <c r="U26" i="6"/>
  <c r="U25" i="6"/>
  <c r="U24" i="6"/>
  <c r="U8" i="6"/>
  <c r="V8" i="6"/>
  <c r="W8" i="6" s="1"/>
  <c r="X8" i="6" s="1"/>
  <c r="Y8" i="6" s="1"/>
  <c r="Z8" i="6" s="1"/>
  <c r="AA8" i="6" s="1"/>
  <c r="U23" i="6"/>
  <c r="U22" i="6"/>
  <c r="AL18" i="6"/>
  <c r="AK16" i="6"/>
  <c r="Q27" i="6"/>
  <c r="R27" i="6"/>
  <c r="AK18" i="6"/>
  <c r="Q26" i="6"/>
  <c r="R26" i="6"/>
  <c r="AI17" i="6"/>
  <c r="AL17" i="6"/>
  <c r="R25" i="6"/>
  <c r="Q25" i="6"/>
  <c r="AJ16" i="6"/>
  <c r="R24" i="6"/>
  <c r="Q24" i="6"/>
  <c r="Q23" i="6"/>
  <c r="AJ15" i="6"/>
  <c r="R23" i="6"/>
  <c r="R22" i="6"/>
  <c r="Q22" i="6"/>
  <c r="AL19" i="6"/>
  <c r="AK19" i="6"/>
  <c r="AJ19" i="6"/>
  <c r="AI19" i="6"/>
  <c r="AJ18" i="6"/>
  <c r="AI18" i="6"/>
  <c r="AK17" i="6"/>
  <c r="AJ17" i="6"/>
  <c r="AL16" i="6"/>
  <c r="AI16" i="6"/>
  <c r="AL15" i="6"/>
  <c r="AK15" i="6"/>
  <c r="AI15" i="6"/>
  <c r="AL14" i="6"/>
  <c r="AK14" i="6"/>
  <c r="AJ14" i="6"/>
  <c r="AI14" i="6"/>
</calcChain>
</file>

<file path=xl/sharedStrings.xml><?xml version="1.0" encoding="utf-8"?>
<sst xmlns="http://schemas.openxmlformats.org/spreadsheetml/2006/main" count="454" uniqueCount="128">
  <si>
    <t>Sample type</t>
  </si>
  <si>
    <t>--</t>
  </si>
  <si>
    <t>06465500</t>
  </si>
  <si>
    <t>Station number</t>
  </si>
  <si>
    <t>NR-06</t>
  </si>
  <si>
    <t>NR-07-B</t>
  </si>
  <si>
    <t>NR-08</t>
  </si>
  <si>
    <t>NR-15</t>
  </si>
  <si>
    <t>RC-02</t>
  </si>
  <si>
    <t>LC-02</t>
  </si>
  <si>
    <t>Particle-size distribution,  percent by sieve-comparable size class</t>
  </si>
  <si>
    <t>Particle-size distribution, cumulative percent finer</t>
  </si>
  <si>
    <t>Sample field identifier</t>
  </si>
  <si>
    <t>Percent finer than 0.425 mm and coarser than 0.212 mm  (API 40/70 size)</t>
  </si>
  <si>
    <t>Percent finer than 0.25 mm</t>
  </si>
  <si>
    <t>Percent finer than 0.30 mm</t>
  </si>
  <si>
    <t>Percent finer than 0.425 mm</t>
  </si>
  <si>
    <t>Percent finer than 0.60 mm</t>
  </si>
  <si>
    <t>Percent finer than 1.18 mm</t>
  </si>
  <si>
    <t>10th percentile</t>
  </si>
  <si>
    <t>50th percentile (median)</t>
  </si>
  <si>
    <t>90th percentile</t>
  </si>
  <si>
    <t>Date bored or sampled</t>
  </si>
  <si>
    <t>Analysis method</t>
  </si>
  <si>
    <t>OPSA</t>
  </si>
  <si>
    <t>Sample prepara-tion</t>
  </si>
  <si>
    <t>Percent finer than 0.106 mm (U.S. No. 140 mesh)</t>
  </si>
  <si>
    <t>hide</t>
  </si>
  <si>
    <t>Summary of interlaboratory comparisons for six samples, lower Niobrara River valley, Nebraska, May 2015.</t>
  </si>
  <si>
    <r>
      <t>Particle-size descriptive statistics, volumetric, in mm (from GRADISTAT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except where OPSA indicated)</t>
    </r>
  </si>
  <si>
    <t>Analyzing laboratory</t>
  </si>
  <si>
    <t>Mass removed by washing, percent</t>
  </si>
  <si>
    <t>Percent coarser than 
1.18 mm (U.S. No. 16)</t>
  </si>
  <si>
    <t>Percent coarser than 
0.85 mm and finer than 1.18 mm (API 16/20 size)</t>
  </si>
  <si>
    <t>Percent coarser than 0.60 mm and finer than 0.85 mm (API 20/30 size)</t>
  </si>
  <si>
    <t>Percent coarser than 0.425 mm and finer than 0.60 mm (API 30/40 size)</t>
  </si>
  <si>
    <t>Percent coarser than 0.30 mm and finer than 0.425 mm (API 40/50)</t>
  </si>
  <si>
    <t>Percent coarser than 0.25 mm and finer than 0.30 mm (API 50/60 size)</t>
  </si>
  <si>
    <t>Percent coarser than 0.212 mm and finer than 0.25 mm (API 60/70 size)</t>
  </si>
  <si>
    <t>Percent coarser than 
0.106 mm and finer than 0.212 mm (API 70/140 size)</t>
  </si>
  <si>
    <t>Percent finer than 0.85 mm and coarser than 0.212 mm  (API 20/70 size)</t>
  </si>
  <si>
    <t>Percent finer than 0.106 mm (U.S. no. 140 mesh)</t>
  </si>
  <si>
    <t>Percent finer than 0.212 mm</t>
  </si>
  <si>
    <t>(80166) Percent finer than 0.25 mm</t>
  </si>
  <si>
    <t>Percent finer than 0.85 mm</t>
  </si>
  <si>
    <t>Mean size, arithmetic (OPSA)</t>
  </si>
  <si>
    <r>
      <t>Mean size, geometric, in mm (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</si>
  <si>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Coarse sand, percent in size class</t>
  </si>
  <si>
    <t>Medium sand, percent in size class</t>
  </si>
  <si>
    <t>Fine sand, percent in size class</t>
  </si>
  <si>
    <t>Very fine sand, percent in size class</t>
  </si>
  <si>
    <r>
      <t>Sorting, geometric (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</si>
  <si>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Sorting descrip-tion</t>
  </si>
  <si>
    <t>MT-PRG</t>
  </si>
  <si>
    <t>regular, interlab</t>
  </si>
  <si>
    <t>mod. well</t>
  </si>
  <si>
    <t>replicate, interlab</t>
  </si>
  <si>
    <t>moderate</t>
  </si>
  <si>
    <t>Percent coarser than  2 mm (U.S. no. 10 mesh)</t>
  </si>
  <si>
    <t>Percent coarser than 16 mm</t>
  </si>
  <si>
    <t>Percent coarser than 8 mm</t>
  </si>
  <si>
    <t>Percent coarser than 4 mm</t>
  </si>
  <si>
    <t>Percent coarser than 2 mm</t>
  </si>
  <si>
    <t>Percent coarser than 1 mm</t>
  </si>
  <si>
    <t>Percent coarser than 0.5 mm</t>
  </si>
  <si>
    <t>Percent coarser than 0.25 mm</t>
  </si>
  <si>
    <t>(80164) Percent finer than 0.0625 mm</t>
  </si>
  <si>
    <t>(80165) Percent finer than 0.125 mm</t>
  </si>
  <si>
    <t>(80167) Percent finer than 0.5 mm</t>
  </si>
  <si>
    <t>(80168) Percent finer than 1 mm</t>
  </si>
  <si>
    <t>(80169) Percent finer than 2 mm</t>
  </si>
  <si>
    <t>(80170) Percent finer than 4 mm</t>
  </si>
  <si>
    <t>(80171) Percent finer than 8 mm</t>
  </si>
  <si>
    <t>(80172) Percent finer than 16 mm</t>
  </si>
  <si>
    <t>(69632) Percent finer than 31.5 mm</t>
  </si>
  <si>
    <t>USGS-ISL</t>
  </si>
  <si>
    <t>Dry sieve</t>
  </si>
  <si>
    <t>well</t>
  </si>
  <si>
    <t>very poor</t>
  </si>
  <si>
    <r>
      <t>Percent difference from gravimetric result for whole analyzed sample (</t>
    </r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</si>
  <si>
    <t>`</t>
  </si>
  <si>
    <t>Attempted reconstruction of the pre-wash particle-size distribution for samples analyzed at MT-PRG</t>
  </si>
  <si>
    <t>Pre-wash mass, dry, in grams</t>
  </si>
  <si>
    <t>Post-wash mass, dry, in grams</t>
  </si>
  <si>
    <t>Percent coarser than 
1.18 mm and finer than 2 mm (10/16)</t>
  </si>
  <si>
    <t>Percent finer than 2 mm</t>
  </si>
  <si>
    <t>Coarse sand (%)</t>
  </si>
  <si>
    <t>Medium sand (%)</t>
  </si>
  <si>
    <t>Fine sand (%)</t>
  </si>
  <si>
    <t>Very fine sand (%)</t>
  </si>
  <si>
    <t>Attempted reconstruction of the pre-wash particle-size distribution for samples analyzed at MT-PRG--continued</t>
  </si>
  <si>
    <t>Percent difference from gravimetric result for whole analyzed sample</t>
  </si>
  <si>
    <t>Mass finer than 0.106 mm, in grams</t>
  </si>
  <si>
    <t>Mass finer than 0.212 mm, in grams</t>
  </si>
  <si>
    <t>Mass finer than 0.25 mm, in grams</t>
  </si>
  <si>
    <t>Mass finer than 0.30 mm, in grams</t>
  </si>
  <si>
    <t>Mass finer than 0.425 mm, in grams</t>
  </si>
  <si>
    <t>Mass finer than 0.60 mm, in grams</t>
  </si>
  <si>
    <t>Mass finer than 0.85 mm, in grams</t>
  </si>
  <si>
    <t>Mass finer than 1.18 mm, in grams</t>
  </si>
  <si>
    <t>Mass finer than 2 mm, in grams</t>
  </si>
  <si>
    <r>
      <rPr>
        <vertAlign val="superscript"/>
        <sz val="10"/>
        <rFont val="Calibri"/>
        <family val="2"/>
        <scheme val="minor"/>
      </rPr>
      <t>1</t>
    </r>
  </si>
  <si>
    <t>Summary of sample particle-size distribution as computed by GRADISTAT (Blott and Pye, 2001; Blott, 2010).</t>
  </si>
  <si>
    <r>
      <rPr>
        <vertAlign val="superscript"/>
        <sz val="10"/>
        <rFont val="Calibri"/>
        <family val="2"/>
        <scheme val="minor"/>
      </rPr>
      <t>2</t>
    </r>
  </si>
  <si>
    <t>Geometric mean size and sorting computed by GRADISTAT (Blott and Pye, 2001; Blott, 2010) after graphical methods of Folk and Ward (1957).</t>
  </si>
  <si>
    <r>
      <rPr>
        <vertAlign val="superscript"/>
        <sz val="10"/>
        <rFont val="Calibri"/>
        <family val="2"/>
        <scheme val="minor"/>
      </rPr>
      <t>3</t>
    </r>
  </si>
  <si>
    <t>See preceding section of table 4 for summary statistics of the size distributions measured at USGS Iowa City Sediment Laboratory.</t>
  </si>
  <si>
    <r>
      <rPr>
        <vertAlign val="superscript"/>
        <sz val="10"/>
        <rFont val="Calibri"/>
        <family val="2"/>
        <scheme val="minor"/>
      </rPr>
      <t>4</t>
    </r>
  </si>
  <si>
    <t>Differences calculated after indicated sizes logarithmically transformed to phi scale (Krumbein, 1938).</t>
  </si>
  <si>
    <r>
      <t>Percent in size class 0.106</t>
    </r>
    <r>
      <rPr>
        <b/>
        <sz val="10"/>
        <color theme="1"/>
        <rFont val="Calibri"/>
        <family val="2"/>
      </rPr>
      <t xml:space="preserve">– </t>
    </r>
    <r>
      <rPr>
        <b/>
        <sz val="10"/>
        <color theme="1"/>
        <rFont val="Calibri"/>
        <family val="2"/>
        <scheme val="minor"/>
      </rPr>
      <t>0.212 mm  (API 70/140 size)</t>
    </r>
  </si>
  <si>
    <r>
      <t>Percent in size class 0.212</t>
    </r>
    <r>
      <rPr>
        <b/>
        <sz val="10"/>
        <color theme="1"/>
        <rFont val="Calibri"/>
        <family val="2"/>
      </rPr>
      <t xml:space="preserve">– </t>
    </r>
    <r>
      <rPr>
        <b/>
        <sz val="10"/>
        <color theme="1"/>
        <rFont val="Calibri"/>
        <family val="2"/>
        <scheme val="minor"/>
      </rPr>
      <t>0.425 mm  (API 40/70 size)</t>
    </r>
  </si>
  <si>
    <r>
      <t>Percent in size class 0.212</t>
    </r>
    <r>
      <rPr>
        <b/>
        <sz val="10"/>
        <color theme="1"/>
        <rFont val="Calibri"/>
        <family val="2"/>
      </rPr>
      <t xml:space="preserve">– </t>
    </r>
    <r>
      <rPr>
        <b/>
        <sz val="10"/>
        <color theme="1"/>
        <rFont val="Calibri"/>
        <family val="2"/>
        <scheme val="minor"/>
      </rPr>
      <t>0.85 mm (API 20/70 size)</t>
    </r>
  </si>
  <si>
    <r>
      <t>Percent difference from gravimetric result for whole analyzed sample (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</si>
  <si>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t>Summary</t>
  </si>
  <si>
    <t>Table 5.</t>
  </si>
  <si>
    <t>washed, dried</t>
  </si>
  <si>
    <t>whole, dried</t>
  </si>
  <si>
    <t>N/A</t>
  </si>
  <si>
    <r>
      <rPr>
        <vertAlign val="superscript"/>
        <sz val="10"/>
        <rFont val="Calibri"/>
        <family val="2"/>
        <scheme val="minor"/>
      </rPr>
      <t>5</t>
    </r>
  </si>
  <si>
    <t>From percent coarser by ISL.</t>
  </si>
  <si>
    <r>
      <t>Mass coarser than 2 mm, in grams (</t>
    </r>
    <r>
      <rPr>
        <b/>
        <vertAlign val="superscript"/>
        <sz val="10"/>
        <color theme="1"/>
        <rFont val="Calibri"/>
        <family val="2"/>
        <scheme val="minor"/>
      </rPr>
      <t>5</t>
    </r>
    <r>
      <rPr>
        <b/>
        <sz val="10"/>
        <color theme="1"/>
        <rFont val="Calibri"/>
        <family val="2"/>
        <scheme val="minor"/>
      </rPr>
      <t>)</t>
    </r>
  </si>
  <si>
    <t>MAPD --&gt;</t>
  </si>
  <si>
    <t>Median --&gt;</t>
  </si>
  <si>
    <t>Percent finer than 31.5 mm</t>
  </si>
  <si>
    <t>[mm, millimeter; API American Petroleum Institute; No., number; (nnnnn), parameter code; Laboratory: MT-PRG, Montana Tech Proppant Research Group; USGS-ISL, U.S. Geological Survey Iowa Sediment Laboratory; OPSA, optical particle-size analyzer; MAPD, median absolute percent difference; N/A, not applicable; --, no data; %, percent]</t>
  </si>
  <si>
    <t>API 70/140 size (%)</t>
  </si>
  <si>
    <t>API 40/70 size (%)</t>
  </si>
  <si>
    <t>API 20/70 size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</si>
</sst>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vertAlign val="superscript"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2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3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0" fontId="0" fillId="0" borderId="0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/>
    </xf>
    <xf numFmtId="0" fontId="11" fillId="0" borderId="2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right" vertical="center" indent="1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13" fillId="4" borderId="0" xfId="0" quotePrefix="1" applyNumberFormat="1" applyFont="1" applyFill="1" applyBorder="1" applyAlignment="1">
      <alignment horizontal="center" vertical="center"/>
    </xf>
    <xf numFmtId="165" fontId="13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right" vertical="center"/>
    </xf>
    <xf numFmtId="165" fontId="2" fillId="0" borderId="0" xfId="0" quotePrefix="1" applyNumberFormat="1" applyFont="1" applyBorder="1" applyAlignment="1">
      <alignment horizontal="right" vertical="center"/>
    </xf>
    <xf numFmtId="164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3" borderId="0" xfId="0" applyFill="1"/>
    <xf numFmtId="165" fontId="2" fillId="0" borderId="0" xfId="0" applyNumberFormat="1" applyFont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right" vertical="center" indent="1"/>
    </xf>
    <xf numFmtId="164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0" fontId="13" fillId="0" borderId="0" xfId="0" quotePrefix="1" applyFont="1" applyFill="1" applyBorder="1" applyAlignment="1">
      <alignment horizontal="right"/>
    </xf>
    <xf numFmtId="0" fontId="7" fillId="0" borderId="0" xfId="0" applyFont="1"/>
    <xf numFmtId="0" fontId="0" fillId="0" borderId="2" xfId="0" applyBorder="1"/>
    <xf numFmtId="165" fontId="2" fillId="0" borderId="3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22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165" fontId="2" fillId="0" borderId="0" xfId="0" quotePrefix="1" applyNumberFormat="1" applyFont="1" applyFill="1" applyAlignment="1">
      <alignment horizontal="center" vertical="center"/>
    </xf>
    <xf numFmtId="165" fontId="2" fillId="0" borderId="0" xfId="0" quotePrefix="1" applyNumberFormat="1" applyFont="1" applyFill="1" applyAlignment="1">
      <alignment horizontal="center"/>
    </xf>
    <xf numFmtId="22" fontId="2" fillId="0" borderId="1" xfId="0" applyNumberFormat="1" applyFont="1" applyBorder="1" applyAlignment="1">
      <alignment horizontal="left" vertical="center"/>
    </xf>
    <xf numFmtId="0" fontId="0" fillId="0" borderId="3" xfId="0" applyFill="1" applyBorder="1"/>
    <xf numFmtId="0" fontId="6" fillId="0" borderId="3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zoomScale="90" zoomScaleNormal="90" zoomScaleSheetLayoutView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C1" sqref="C1"/>
    </sheetView>
  </sheetViews>
  <sheetFormatPr defaultRowHeight="15" x14ac:dyDescent="0.25"/>
  <cols>
    <col min="1" max="1" width="1.7109375" customWidth="1"/>
    <col min="2" max="2" width="9.28515625" bestFit="1" customWidth="1"/>
    <col min="3" max="3" width="8" customWidth="1"/>
    <col min="4" max="4" width="16.140625" bestFit="1" customWidth="1"/>
    <col min="5" max="5" width="14.42578125" bestFit="1" customWidth="1"/>
    <col min="6" max="6" width="10.7109375" customWidth="1"/>
    <col min="9" max="9" width="8.5703125" customWidth="1"/>
    <col min="10" max="10" width="14.28515625" customWidth="1"/>
    <col min="11" max="14" width="10.140625" bestFit="1" customWidth="1"/>
    <col min="15" max="16" width="9.28515625" bestFit="1" customWidth="1"/>
    <col min="17" max="17" width="10.140625" customWidth="1"/>
    <col min="18" max="18" width="9.28515625" bestFit="1" customWidth="1"/>
    <col min="19" max="19" width="9.5703125" customWidth="1"/>
    <col min="20" max="27" width="9.28515625" bestFit="1" customWidth="1"/>
    <col min="28" max="28" width="10.42578125" customWidth="1"/>
    <col min="29" max="29" width="9.7109375" customWidth="1"/>
    <col min="30" max="32" width="9.28515625" bestFit="1" customWidth="1"/>
    <col min="33" max="34" width="9.140625" customWidth="1"/>
    <col min="35" max="36" width="7.85546875" customWidth="1"/>
    <col min="37" max="37" width="10.140625" customWidth="1"/>
    <col min="38" max="38" width="9.28515625" bestFit="1" customWidth="1"/>
    <col min="39" max="39" width="11.28515625" customWidth="1"/>
    <col min="40" max="40" width="9.140625" hidden="1" customWidth="1"/>
    <col min="41" max="41" width="9.5703125" customWidth="1"/>
  </cols>
  <sheetData>
    <row r="1" spans="2:41" ht="15.75" x14ac:dyDescent="0.25">
      <c r="B1" s="24" t="s">
        <v>114</v>
      </c>
      <c r="C1" s="25" t="s">
        <v>28</v>
      </c>
      <c r="AN1" s="3" t="s">
        <v>27</v>
      </c>
    </row>
    <row r="2" spans="2:41" ht="31.5" customHeight="1" x14ac:dyDescent="0.25">
      <c r="B2" s="83" t="s">
        <v>124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K2" s="26"/>
    </row>
    <row r="3" spans="2:41" ht="8.25" customHeight="1" x14ac:dyDescent="0.25">
      <c r="AK3" s="26"/>
    </row>
    <row r="4" spans="2:41" ht="15.75" x14ac:dyDescent="0.25">
      <c r="B4" s="17"/>
      <c r="C4" s="17"/>
      <c r="D4" s="17"/>
      <c r="E4" s="17"/>
      <c r="F4" s="17"/>
      <c r="G4" s="17"/>
      <c r="H4" s="17"/>
      <c r="I4" s="17"/>
      <c r="J4" s="17" t="s">
        <v>10</v>
      </c>
      <c r="K4" s="17"/>
      <c r="L4" s="17"/>
      <c r="M4" s="17"/>
      <c r="N4" s="17"/>
      <c r="O4" s="17"/>
      <c r="P4" s="17"/>
      <c r="Q4" s="17"/>
      <c r="R4" s="17"/>
      <c r="S4" s="66"/>
      <c r="T4" s="84" t="s">
        <v>11</v>
      </c>
      <c r="U4" s="84"/>
      <c r="V4" s="84"/>
      <c r="W4" s="84"/>
      <c r="X4" s="84"/>
      <c r="Y4" s="84"/>
      <c r="Z4" s="84"/>
      <c r="AA4" s="84"/>
      <c r="AB4" s="17"/>
      <c r="AC4" s="17"/>
      <c r="AD4" s="84" t="s">
        <v>29</v>
      </c>
      <c r="AE4" s="84"/>
      <c r="AF4" s="84"/>
      <c r="AG4" s="84"/>
      <c r="AH4" s="84"/>
      <c r="AI4" s="84"/>
      <c r="AJ4" s="84"/>
      <c r="AK4" s="84"/>
      <c r="AL4" s="84"/>
      <c r="AM4" s="84"/>
    </row>
    <row r="5" spans="2:41" ht="114.75" customHeight="1" x14ac:dyDescent="0.25">
      <c r="B5" s="28" t="s">
        <v>30</v>
      </c>
      <c r="C5" s="28" t="s">
        <v>12</v>
      </c>
      <c r="D5" s="18" t="s">
        <v>3</v>
      </c>
      <c r="E5" s="18" t="s">
        <v>22</v>
      </c>
      <c r="F5" s="19" t="s">
        <v>0</v>
      </c>
      <c r="G5" s="18" t="s">
        <v>25</v>
      </c>
      <c r="H5" s="18" t="s">
        <v>23</v>
      </c>
      <c r="I5" s="18" t="s">
        <v>31</v>
      </c>
      <c r="J5" s="18" t="s">
        <v>32</v>
      </c>
      <c r="K5" s="18" t="s">
        <v>33</v>
      </c>
      <c r="L5" s="18" t="s">
        <v>34</v>
      </c>
      <c r="M5" s="18" t="s">
        <v>35</v>
      </c>
      <c r="N5" s="18" t="s">
        <v>36</v>
      </c>
      <c r="O5" s="18" t="s">
        <v>37</v>
      </c>
      <c r="P5" s="18" t="s">
        <v>38</v>
      </c>
      <c r="Q5" s="18" t="s">
        <v>109</v>
      </c>
      <c r="R5" s="18" t="s">
        <v>110</v>
      </c>
      <c r="S5" s="18" t="s">
        <v>111</v>
      </c>
      <c r="T5" s="20" t="s">
        <v>26</v>
      </c>
      <c r="U5" s="20" t="s">
        <v>42</v>
      </c>
      <c r="V5" s="20" t="s">
        <v>43</v>
      </c>
      <c r="W5" s="20" t="s">
        <v>15</v>
      </c>
      <c r="X5" s="20" t="s">
        <v>16</v>
      </c>
      <c r="Y5" s="20" t="s">
        <v>17</v>
      </c>
      <c r="Z5" s="20" t="s">
        <v>44</v>
      </c>
      <c r="AA5" s="20" t="s">
        <v>18</v>
      </c>
      <c r="AB5" s="75" t="s">
        <v>1</v>
      </c>
      <c r="AC5" s="75" t="s">
        <v>1</v>
      </c>
      <c r="AD5" s="18" t="s">
        <v>19</v>
      </c>
      <c r="AE5" s="18" t="s">
        <v>20</v>
      </c>
      <c r="AF5" s="18" t="s">
        <v>21</v>
      </c>
      <c r="AG5" s="18" t="s">
        <v>45</v>
      </c>
      <c r="AH5" s="29" t="s">
        <v>46</v>
      </c>
      <c r="AI5" s="18" t="s">
        <v>47</v>
      </c>
      <c r="AJ5" s="18" t="s">
        <v>48</v>
      </c>
      <c r="AK5" s="2" t="s">
        <v>49</v>
      </c>
      <c r="AL5" s="2" t="s">
        <v>50</v>
      </c>
      <c r="AM5" s="29" t="s">
        <v>51</v>
      </c>
      <c r="AN5" s="20" t="s">
        <v>52</v>
      </c>
    </row>
    <row r="6" spans="2:41" ht="6" customHeight="1" x14ac:dyDescent="0.25">
      <c r="B6" s="30"/>
      <c r="C6" s="31"/>
      <c r="D6" s="32"/>
      <c r="E6" s="32"/>
      <c r="F6" s="30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  <c r="R6" s="32"/>
      <c r="S6" s="32"/>
      <c r="T6" s="32"/>
      <c r="U6" s="32"/>
      <c r="V6" s="32"/>
      <c r="W6" s="32"/>
      <c r="X6" s="32"/>
      <c r="Y6" s="32"/>
      <c r="Z6" s="32"/>
      <c r="AA6" s="32"/>
      <c r="AB6" s="22"/>
      <c r="AC6" s="2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2:41" ht="26.25" customHeight="1" x14ac:dyDescent="0.25">
      <c r="B7" s="34" t="s">
        <v>53</v>
      </c>
      <c r="C7" s="4" t="s">
        <v>4</v>
      </c>
      <c r="D7" s="5">
        <v>424723098362001</v>
      </c>
      <c r="E7" s="10">
        <v>42153.489583333336</v>
      </c>
      <c r="F7" s="9" t="s">
        <v>54</v>
      </c>
      <c r="G7" s="48" t="s">
        <v>115</v>
      </c>
      <c r="H7" s="7" t="s">
        <v>24</v>
      </c>
      <c r="I7" s="35">
        <v>9.027934643475632</v>
      </c>
      <c r="J7" s="36">
        <v>0.1</v>
      </c>
      <c r="K7" s="36">
        <v>0.1</v>
      </c>
      <c r="L7" s="36">
        <v>0.3</v>
      </c>
      <c r="M7" s="36">
        <v>2</v>
      </c>
      <c r="N7" s="36">
        <v>10.3</v>
      </c>
      <c r="O7" s="36">
        <v>12.9</v>
      </c>
      <c r="P7" s="36">
        <v>16.899999999999999</v>
      </c>
      <c r="Q7" s="36">
        <v>54.5</v>
      </c>
      <c r="R7" s="37">
        <v>40.1</v>
      </c>
      <c r="S7" s="37">
        <v>42.4</v>
      </c>
      <c r="T7" s="36">
        <v>2.9</v>
      </c>
      <c r="U7" s="36">
        <v>57.4</v>
      </c>
      <c r="V7" s="36">
        <v>74.3</v>
      </c>
      <c r="W7" s="36">
        <v>87.2</v>
      </c>
      <c r="X7" s="36">
        <v>97.5</v>
      </c>
      <c r="Y7" s="36">
        <v>99.5</v>
      </c>
      <c r="Z7" s="36">
        <v>99.8</v>
      </c>
      <c r="AA7" s="36">
        <v>99.899999999999991</v>
      </c>
      <c r="AB7" s="74" t="s">
        <v>1</v>
      </c>
      <c r="AC7" s="74" t="s">
        <v>1</v>
      </c>
      <c r="AD7" s="38">
        <v>0.116017263352552</v>
      </c>
      <c r="AE7" s="38">
        <v>0.19295767757437901</v>
      </c>
      <c r="AF7" s="38">
        <v>0.32979385900882202</v>
      </c>
      <c r="AG7" s="38">
        <v>0.217</v>
      </c>
      <c r="AH7" s="39">
        <v>0.190634572206929</v>
      </c>
      <c r="AI7" s="40">
        <v>1.40696888484074</v>
      </c>
      <c r="AJ7" s="40">
        <v>24.142574529142099</v>
      </c>
      <c r="AK7" s="40">
        <v>58.436421259610604</v>
      </c>
      <c r="AL7" s="40">
        <v>15.8635787403894</v>
      </c>
      <c r="AM7" s="41">
        <v>1.4928279806799101</v>
      </c>
      <c r="AN7" s="42" t="s">
        <v>55</v>
      </c>
      <c r="AO7" s="16"/>
    </row>
    <row r="8" spans="2:41" ht="26.25" customHeight="1" x14ac:dyDescent="0.25">
      <c r="B8" s="34" t="s">
        <v>53</v>
      </c>
      <c r="C8" s="4" t="s">
        <v>5</v>
      </c>
      <c r="D8" s="5">
        <v>424709098354401</v>
      </c>
      <c r="E8" s="10">
        <v>42153.510416666664</v>
      </c>
      <c r="F8" s="9" t="s">
        <v>56</v>
      </c>
      <c r="G8" s="48" t="s">
        <v>115</v>
      </c>
      <c r="H8" s="7" t="s">
        <v>24</v>
      </c>
      <c r="I8" s="35">
        <v>5.9150059150059144</v>
      </c>
      <c r="J8" s="36">
        <v>0</v>
      </c>
      <c r="K8" s="36">
        <v>0.1</v>
      </c>
      <c r="L8" s="36">
        <v>0.1</v>
      </c>
      <c r="M8" s="36">
        <v>0.7</v>
      </c>
      <c r="N8" s="6">
        <v>6.1</v>
      </c>
      <c r="O8" s="43">
        <v>11.8</v>
      </c>
      <c r="P8" s="4">
        <v>19.3</v>
      </c>
      <c r="Q8" s="37">
        <v>60.2</v>
      </c>
      <c r="R8" s="37">
        <v>37.200000000000003</v>
      </c>
      <c r="S8" s="37">
        <v>38</v>
      </c>
      <c r="T8" s="4">
        <v>1.7</v>
      </c>
      <c r="U8" s="36">
        <f>T8+Q8</f>
        <v>61.900000000000006</v>
      </c>
      <c r="V8" s="36">
        <f>U8+P8</f>
        <v>81.2</v>
      </c>
      <c r="W8" s="36">
        <f>V8+O8</f>
        <v>93</v>
      </c>
      <c r="X8" s="36">
        <f>W8+N8</f>
        <v>99.1</v>
      </c>
      <c r="Y8" s="36">
        <f>X8+M8</f>
        <v>99.8</v>
      </c>
      <c r="Z8" s="36">
        <f>Y8+L8</f>
        <v>99.899999999999991</v>
      </c>
      <c r="AA8" s="36">
        <f>Z8+K8</f>
        <v>99.999999999999986</v>
      </c>
      <c r="AB8" s="74" t="s">
        <v>1</v>
      </c>
      <c r="AC8" s="74" t="s">
        <v>1</v>
      </c>
      <c r="AD8" s="38">
        <v>0.11662992621677799</v>
      </c>
      <c r="AE8" s="38">
        <v>0.18485445925775601</v>
      </c>
      <c r="AF8" s="38">
        <v>0.28641148527174898</v>
      </c>
      <c r="AG8" s="7">
        <v>0.20599999999999999</v>
      </c>
      <c r="AH8" s="39">
        <v>0.18202200769950203</v>
      </c>
      <c r="AI8" s="40">
        <v>0.51964232878308303</v>
      </c>
      <c r="AJ8" s="40">
        <v>18.2299010851997</v>
      </c>
      <c r="AK8" s="40">
        <v>65.180597428046909</v>
      </c>
      <c r="AL8" s="40">
        <v>16.019402571953101</v>
      </c>
      <c r="AM8" s="41">
        <v>1.42380369093948</v>
      </c>
      <c r="AN8" s="42" t="s">
        <v>55</v>
      </c>
      <c r="AO8" s="16"/>
    </row>
    <row r="9" spans="2:41" ht="26.1" customHeight="1" x14ac:dyDescent="0.25">
      <c r="B9" s="34" t="s">
        <v>53</v>
      </c>
      <c r="C9" s="4" t="s">
        <v>6</v>
      </c>
      <c r="D9" s="5">
        <v>424655098340601</v>
      </c>
      <c r="E9" s="10">
        <v>42153.53125</v>
      </c>
      <c r="F9" s="9" t="s">
        <v>54</v>
      </c>
      <c r="G9" s="48" t="s">
        <v>115</v>
      </c>
      <c r="H9" s="7" t="s">
        <v>24</v>
      </c>
      <c r="I9" s="35">
        <v>1.6793574632314616</v>
      </c>
      <c r="J9" s="36">
        <v>0.1</v>
      </c>
      <c r="K9" s="36">
        <v>0.1</v>
      </c>
      <c r="L9" s="36">
        <v>0.3</v>
      </c>
      <c r="M9" s="36">
        <v>1.5</v>
      </c>
      <c r="N9" s="36">
        <v>8.6</v>
      </c>
      <c r="O9" s="6">
        <v>15.3</v>
      </c>
      <c r="P9" s="44">
        <v>23</v>
      </c>
      <c r="Q9" s="4">
        <v>49.6</v>
      </c>
      <c r="R9" s="37">
        <v>46.9</v>
      </c>
      <c r="S9" s="37">
        <v>48.7</v>
      </c>
      <c r="T9" s="37">
        <v>1.5</v>
      </c>
      <c r="U9" s="36">
        <v>51.1</v>
      </c>
      <c r="V9" s="36">
        <v>74.099999999999994</v>
      </c>
      <c r="W9" s="36">
        <v>89.399999999999991</v>
      </c>
      <c r="X9" s="36">
        <v>97.999999999999986</v>
      </c>
      <c r="Y9" s="36">
        <v>99.499999999999986</v>
      </c>
      <c r="Z9" s="36">
        <v>99.799999999999983</v>
      </c>
      <c r="AA9" s="36">
        <v>99.899999999999977</v>
      </c>
      <c r="AB9" s="74" t="s">
        <v>1</v>
      </c>
      <c r="AC9" s="74" t="s">
        <v>1</v>
      </c>
      <c r="AD9" s="38">
        <v>0.11936958031077199</v>
      </c>
      <c r="AE9" s="38">
        <v>0.20876601074597301</v>
      </c>
      <c r="AF9" s="38">
        <v>0.30737943888416402</v>
      </c>
      <c r="AG9" s="7">
        <v>0.223</v>
      </c>
      <c r="AH9" s="39">
        <v>0.19681027595188799</v>
      </c>
      <c r="AI9" s="40">
        <v>1.1426125171262547</v>
      </c>
      <c r="AJ9" s="40">
        <v>24.606930896856554</v>
      </c>
      <c r="AK9" s="40">
        <v>60.801954027095164</v>
      </c>
      <c r="AL9" s="40">
        <v>13.298045972904845</v>
      </c>
      <c r="AM9" s="41">
        <v>1.4592483068637401</v>
      </c>
      <c r="AN9" s="42" t="s">
        <v>55</v>
      </c>
      <c r="AO9" s="16"/>
    </row>
    <row r="10" spans="2:41" ht="26.1" customHeight="1" x14ac:dyDescent="0.25">
      <c r="B10" s="34" t="s">
        <v>53</v>
      </c>
      <c r="C10" s="4" t="s">
        <v>7</v>
      </c>
      <c r="D10" s="5" t="s">
        <v>2</v>
      </c>
      <c r="E10" s="10">
        <v>42154.625</v>
      </c>
      <c r="F10" s="9" t="s">
        <v>54</v>
      </c>
      <c r="G10" s="48" t="s">
        <v>115</v>
      </c>
      <c r="H10" s="7" t="s">
        <v>24</v>
      </c>
      <c r="I10" s="35">
        <v>4.0313618965304334</v>
      </c>
      <c r="J10" s="36">
        <v>1.4</v>
      </c>
      <c r="K10" s="36">
        <v>2</v>
      </c>
      <c r="L10" s="36">
        <v>4.9000000000000004</v>
      </c>
      <c r="M10" s="36">
        <v>13.9</v>
      </c>
      <c r="N10" s="36">
        <v>26.2</v>
      </c>
      <c r="O10" s="36">
        <v>15.9</v>
      </c>
      <c r="P10" s="36">
        <v>13.4</v>
      </c>
      <c r="Q10" s="36">
        <v>21.6</v>
      </c>
      <c r="R10" s="37">
        <v>55.5</v>
      </c>
      <c r="S10" s="37">
        <v>74.3</v>
      </c>
      <c r="T10" s="4">
        <v>0.7</v>
      </c>
      <c r="U10" s="36">
        <v>22.3</v>
      </c>
      <c r="V10" s="36">
        <v>35.700000000000003</v>
      </c>
      <c r="W10" s="36">
        <v>51.6</v>
      </c>
      <c r="X10" s="36">
        <v>77.8</v>
      </c>
      <c r="Y10" s="36">
        <v>91.7</v>
      </c>
      <c r="Z10" s="36">
        <v>96.600000000000009</v>
      </c>
      <c r="AA10" s="36">
        <v>98.600000000000009</v>
      </c>
      <c r="AB10" s="74" t="s">
        <v>1</v>
      </c>
      <c r="AC10" s="74" t="s">
        <v>1</v>
      </c>
      <c r="AD10" s="38">
        <v>0.142861762016533</v>
      </c>
      <c r="AE10" s="38">
        <v>0.294546136520006</v>
      </c>
      <c r="AF10" s="38">
        <v>0.57522134783733303</v>
      </c>
      <c r="AG10" s="45">
        <v>0.35</v>
      </c>
      <c r="AH10" s="39">
        <v>0.293512130756996</v>
      </c>
      <c r="AI10" s="40">
        <v>13.2399753021188</v>
      </c>
      <c r="AJ10" s="40">
        <v>48.650892977537403</v>
      </c>
      <c r="AK10" s="40">
        <v>29.862141269864001</v>
      </c>
      <c r="AL10" s="40">
        <v>5.8378587301359799</v>
      </c>
      <c r="AM10" s="41">
        <v>1.71627373621915</v>
      </c>
      <c r="AN10" s="46" t="s">
        <v>57</v>
      </c>
      <c r="AO10" s="16"/>
    </row>
    <row r="11" spans="2:41" ht="26.1" customHeight="1" x14ac:dyDescent="0.25">
      <c r="B11" s="34" t="s">
        <v>53</v>
      </c>
      <c r="C11" s="4" t="s">
        <v>9</v>
      </c>
      <c r="D11" s="5">
        <v>424524098255101</v>
      </c>
      <c r="E11" s="10">
        <v>42154.402777777781</v>
      </c>
      <c r="F11" s="9" t="s">
        <v>54</v>
      </c>
      <c r="G11" s="48" t="s">
        <v>115</v>
      </c>
      <c r="H11" s="7" t="s">
        <v>24</v>
      </c>
      <c r="I11" s="35">
        <v>27.045185087603748</v>
      </c>
      <c r="J11" s="6">
        <v>1.4</v>
      </c>
      <c r="K11" s="6">
        <v>1.2</v>
      </c>
      <c r="L11" s="6">
        <v>1.9</v>
      </c>
      <c r="M11" s="36">
        <v>5</v>
      </c>
      <c r="N11" s="6">
        <v>17.899999999999999</v>
      </c>
      <c r="O11" s="6">
        <v>18.5</v>
      </c>
      <c r="P11" s="43">
        <v>18.8</v>
      </c>
      <c r="Q11" s="4">
        <v>33.700000000000003</v>
      </c>
      <c r="R11" s="37">
        <v>55.2</v>
      </c>
      <c r="S11" s="37">
        <v>62.099999999999994</v>
      </c>
      <c r="T11" s="4">
        <v>1.6</v>
      </c>
      <c r="U11" s="36">
        <v>35.300000000000004</v>
      </c>
      <c r="V11" s="36">
        <v>54.100000000000009</v>
      </c>
      <c r="W11" s="36">
        <v>72.600000000000009</v>
      </c>
      <c r="X11" s="36">
        <v>90.5</v>
      </c>
      <c r="Y11" s="36">
        <v>95.5</v>
      </c>
      <c r="Z11" s="36">
        <v>97.4</v>
      </c>
      <c r="AA11" s="36">
        <v>98.600000000000009</v>
      </c>
      <c r="AB11" s="74" t="s">
        <v>1</v>
      </c>
      <c r="AC11" s="74" t="s">
        <v>1</v>
      </c>
      <c r="AD11" s="38">
        <v>0.154</v>
      </c>
      <c r="AE11" s="11">
        <v>0.24099999999999999</v>
      </c>
      <c r="AF11" s="47">
        <v>0.41599999999999998</v>
      </c>
      <c r="AG11" s="7">
        <v>0.28699999999999998</v>
      </c>
      <c r="AH11" s="39">
        <v>0.23437240522416899</v>
      </c>
      <c r="AI11" s="40">
        <v>5.1380846449385196</v>
      </c>
      <c r="AJ11" s="40">
        <v>38.75643632285518</v>
      </c>
      <c r="AK11" s="40">
        <v>44.483988925667475</v>
      </c>
      <c r="AL11" s="40">
        <v>9.6160110743325191</v>
      </c>
      <c r="AM11" s="41">
        <v>1.63</v>
      </c>
      <c r="AN11" s="42" t="s">
        <v>57</v>
      </c>
      <c r="AO11" s="16"/>
    </row>
    <row r="12" spans="2:41" ht="26.1" customHeight="1" x14ac:dyDescent="0.25">
      <c r="B12" s="34" t="s">
        <v>53</v>
      </c>
      <c r="C12" s="4" t="s">
        <v>8</v>
      </c>
      <c r="D12" s="5">
        <v>424353098285601</v>
      </c>
      <c r="E12" s="10">
        <v>42154.347222222219</v>
      </c>
      <c r="F12" s="9" t="s">
        <v>54</v>
      </c>
      <c r="G12" s="48" t="s">
        <v>115</v>
      </c>
      <c r="H12" s="7" t="s">
        <v>24</v>
      </c>
      <c r="I12" s="35">
        <v>30.313541454125016</v>
      </c>
      <c r="J12" s="6">
        <v>11.1</v>
      </c>
      <c r="K12" s="6">
        <v>9.4</v>
      </c>
      <c r="L12" s="6">
        <v>11.3</v>
      </c>
      <c r="M12" s="6">
        <v>18.5</v>
      </c>
      <c r="N12" s="6">
        <v>26.3</v>
      </c>
      <c r="O12" s="6">
        <v>10.8</v>
      </c>
      <c r="P12" s="43">
        <v>6.5</v>
      </c>
      <c r="Q12" s="37">
        <v>6</v>
      </c>
      <c r="R12" s="37">
        <v>43.6</v>
      </c>
      <c r="S12" s="37">
        <v>73.400000000000006</v>
      </c>
      <c r="T12" s="4">
        <v>0.1</v>
      </c>
      <c r="U12" s="36">
        <v>6.1</v>
      </c>
      <c r="V12" s="36">
        <v>12.6</v>
      </c>
      <c r="W12" s="36">
        <v>23.4</v>
      </c>
      <c r="X12" s="36">
        <v>49.7</v>
      </c>
      <c r="Y12" s="36">
        <v>68.2</v>
      </c>
      <c r="Z12" s="36">
        <v>79.5</v>
      </c>
      <c r="AA12" s="36">
        <v>88.9</v>
      </c>
      <c r="AB12" s="74" t="s">
        <v>1</v>
      </c>
      <c r="AC12" s="74" t="s">
        <v>1</v>
      </c>
      <c r="AD12" s="38">
        <v>0.23599999999999999</v>
      </c>
      <c r="AE12" s="11">
        <v>0.42699999999999999</v>
      </c>
      <c r="AF12" s="47">
        <v>1.23</v>
      </c>
      <c r="AG12" s="7">
        <v>0.57899999999999996</v>
      </c>
      <c r="AH12" s="39">
        <v>0.48280092605184999</v>
      </c>
      <c r="AI12" s="40">
        <v>25.738266519819803</v>
      </c>
      <c r="AJ12" s="40">
        <v>45.818814394564171</v>
      </c>
      <c r="AK12" s="40">
        <v>11.072817019406671</v>
      </c>
      <c r="AL12" s="40">
        <v>1.5271829805933237</v>
      </c>
      <c r="AM12" s="41">
        <v>1.923</v>
      </c>
      <c r="AN12" s="42" t="s">
        <v>57</v>
      </c>
      <c r="AO12" s="16"/>
    </row>
    <row r="13" spans="2:41" ht="73.5" customHeight="1" x14ac:dyDescent="0.25">
      <c r="E13" s="67"/>
      <c r="J13" s="27" t="s">
        <v>59</v>
      </c>
      <c r="K13" s="27" t="s">
        <v>60</v>
      </c>
      <c r="L13" s="27" t="s">
        <v>61</v>
      </c>
      <c r="M13" s="27" t="s">
        <v>62</v>
      </c>
      <c r="N13" s="27" t="s">
        <v>63</v>
      </c>
      <c r="O13" s="27" t="s">
        <v>64</v>
      </c>
      <c r="P13" s="27" t="s">
        <v>65</v>
      </c>
      <c r="Q13" s="71"/>
      <c r="R13" s="71"/>
      <c r="S13" s="2" t="s">
        <v>66</v>
      </c>
      <c r="T13" s="2" t="s">
        <v>67</v>
      </c>
      <c r="U13" s="2" t="s">
        <v>43</v>
      </c>
      <c r="V13" s="2" t="s">
        <v>68</v>
      </c>
      <c r="W13" s="2" t="s">
        <v>69</v>
      </c>
      <c r="X13" s="2" t="s">
        <v>70</v>
      </c>
      <c r="Y13" s="2" t="s">
        <v>71</v>
      </c>
      <c r="Z13" s="2" t="s">
        <v>72</v>
      </c>
      <c r="AA13" s="2" t="s">
        <v>73</v>
      </c>
      <c r="AB13" s="2" t="s">
        <v>74</v>
      </c>
    </row>
    <row r="14" spans="2:41" ht="25.5" x14ac:dyDescent="0.25">
      <c r="B14" s="34" t="s">
        <v>75</v>
      </c>
      <c r="C14" s="4" t="s">
        <v>4</v>
      </c>
      <c r="D14" s="5">
        <v>424723098362001</v>
      </c>
      <c r="E14" s="10">
        <v>42153.489583333336</v>
      </c>
      <c r="F14" s="9" t="s">
        <v>54</v>
      </c>
      <c r="G14" s="48" t="s">
        <v>116</v>
      </c>
      <c r="H14" s="48" t="s">
        <v>76</v>
      </c>
      <c r="I14" s="49" t="s">
        <v>117</v>
      </c>
      <c r="J14" s="49"/>
      <c r="K14" s="49"/>
      <c r="L14" s="49"/>
      <c r="M14" s="49"/>
      <c r="N14" s="49"/>
      <c r="O14" s="49"/>
      <c r="P14" s="49"/>
      <c r="Q14" s="35">
        <v>64.3</v>
      </c>
      <c r="R14" s="35">
        <v>28.200000000000003</v>
      </c>
      <c r="S14" s="49">
        <v>1</v>
      </c>
      <c r="T14" s="49">
        <v>13</v>
      </c>
      <c r="U14" s="49">
        <v>86</v>
      </c>
      <c r="V14" s="49">
        <v>100</v>
      </c>
      <c r="W14" s="49">
        <v>100</v>
      </c>
      <c r="X14" s="49">
        <v>100</v>
      </c>
      <c r="Y14" s="49">
        <v>100</v>
      </c>
      <c r="Z14" s="49">
        <v>100</v>
      </c>
      <c r="AA14" s="49">
        <v>100</v>
      </c>
      <c r="AB14" s="52">
        <v>100.00000000000003</v>
      </c>
      <c r="AC14" s="74" t="s">
        <v>1</v>
      </c>
      <c r="AD14" s="42">
        <v>0.1051</v>
      </c>
      <c r="AE14" s="42">
        <v>0.17760000000000001</v>
      </c>
      <c r="AF14" s="42">
        <v>0.30480000000000002</v>
      </c>
      <c r="AG14" s="49" t="s">
        <v>117</v>
      </c>
      <c r="AH14" s="51">
        <v>0.17761795279572201</v>
      </c>
      <c r="AI14" s="40">
        <f t="shared" ref="AI14:AI19" si="0">W14-V14</f>
        <v>0</v>
      </c>
      <c r="AJ14" s="40">
        <f t="shared" ref="AJ14:AJ19" si="1">V14-U14</f>
        <v>14</v>
      </c>
      <c r="AK14" s="40">
        <f t="shared" ref="AK14:AK19" si="2">U14-T14</f>
        <v>73</v>
      </c>
      <c r="AL14" s="40">
        <f t="shared" ref="AL14:AL19" si="3">T14-S14</f>
        <v>12</v>
      </c>
      <c r="AM14" s="41">
        <v>1.4977580237134986</v>
      </c>
      <c r="AN14" s="42" t="s">
        <v>55</v>
      </c>
    </row>
    <row r="15" spans="2:41" ht="25.5" x14ac:dyDescent="0.25">
      <c r="B15" s="34" t="s">
        <v>75</v>
      </c>
      <c r="C15" s="4" t="s">
        <v>5</v>
      </c>
      <c r="D15" s="5">
        <v>424709098354401</v>
      </c>
      <c r="E15" s="10">
        <v>42153.510416666664</v>
      </c>
      <c r="F15" s="9" t="s">
        <v>56</v>
      </c>
      <c r="G15" s="48" t="s">
        <v>116</v>
      </c>
      <c r="H15" s="48" t="s">
        <v>76</v>
      </c>
      <c r="I15" s="49" t="s">
        <v>117</v>
      </c>
      <c r="J15" s="49"/>
      <c r="K15" s="49"/>
      <c r="L15" s="49"/>
      <c r="M15" s="49"/>
      <c r="N15" s="49"/>
      <c r="O15" s="49"/>
      <c r="P15" s="49"/>
      <c r="Q15" s="35">
        <v>71.2</v>
      </c>
      <c r="R15" s="35">
        <v>23.349999999999994</v>
      </c>
      <c r="S15" s="49">
        <v>1</v>
      </c>
      <c r="T15" s="49">
        <v>8</v>
      </c>
      <c r="U15" s="49">
        <v>91</v>
      </c>
      <c r="V15" s="49">
        <v>100</v>
      </c>
      <c r="W15" s="49">
        <v>100</v>
      </c>
      <c r="X15" s="49">
        <v>100</v>
      </c>
      <c r="Y15" s="49">
        <v>100</v>
      </c>
      <c r="Z15" s="49">
        <v>100</v>
      </c>
      <c r="AA15" s="49">
        <v>100</v>
      </c>
      <c r="AB15" s="52">
        <v>100</v>
      </c>
      <c r="AC15" s="74" t="s">
        <v>1</v>
      </c>
      <c r="AD15" s="42">
        <v>0.12709999999999999</v>
      </c>
      <c r="AE15" s="42">
        <v>0.17749999999999999</v>
      </c>
      <c r="AF15" s="42">
        <v>0.24790000000000001</v>
      </c>
      <c r="AG15" s="49" t="s">
        <v>117</v>
      </c>
      <c r="AH15" s="51">
        <v>0.17751638473248299</v>
      </c>
      <c r="AI15" s="40">
        <f t="shared" si="0"/>
        <v>0</v>
      </c>
      <c r="AJ15" s="40">
        <f t="shared" si="1"/>
        <v>9</v>
      </c>
      <c r="AK15" s="40">
        <f t="shared" si="2"/>
        <v>83</v>
      </c>
      <c r="AL15" s="40">
        <f t="shared" si="3"/>
        <v>7</v>
      </c>
      <c r="AM15" s="41">
        <v>1.4030919534041981</v>
      </c>
      <c r="AN15" s="46" t="s">
        <v>77</v>
      </c>
    </row>
    <row r="16" spans="2:41" ht="25.5" x14ac:dyDescent="0.25">
      <c r="B16" s="34" t="s">
        <v>75</v>
      </c>
      <c r="C16" s="4" t="s">
        <v>6</v>
      </c>
      <c r="D16" s="5">
        <v>424655098340601</v>
      </c>
      <c r="E16" s="10">
        <v>42153.53125</v>
      </c>
      <c r="F16" s="9" t="s">
        <v>54</v>
      </c>
      <c r="G16" s="48" t="s">
        <v>116</v>
      </c>
      <c r="H16" s="48" t="s">
        <v>76</v>
      </c>
      <c r="I16" s="49" t="s">
        <v>117</v>
      </c>
      <c r="J16" s="49"/>
      <c r="K16" s="49"/>
      <c r="L16" s="49"/>
      <c r="M16" s="49"/>
      <c r="N16" s="49"/>
      <c r="O16" s="49"/>
      <c r="P16" s="49"/>
      <c r="Q16" s="35">
        <v>62.600000000000009</v>
      </c>
      <c r="R16" s="35">
        <v>32.700000000000003</v>
      </c>
      <c r="S16" s="49">
        <v>1</v>
      </c>
      <c r="T16" s="49">
        <v>6</v>
      </c>
      <c r="U16" s="49">
        <v>85</v>
      </c>
      <c r="V16" s="49">
        <v>100</v>
      </c>
      <c r="W16" s="49">
        <v>100</v>
      </c>
      <c r="X16" s="49">
        <v>100</v>
      </c>
      <c r="Y16" s="49">
        <v>100</v>
      </c>
      <c r="Z16" s="49">
        <v>100</v>
      </c>
      <c r="AA16" s="49">
        <v>100</v>
      </c>
      <c r="AB16" s="52">
        <v>100</v>
      </c>
      <c r="AC16" s="74" t="s">
        <v>1</v>
      </c>
      <c r="AD16" s="42">
        <v>0.1295</v>
      </c>
      <c r="AE16" s="42">
        <v>0.18390000000000001</v>
      </c>
      <c r="AF16" s="42">
        <v>0.315</v>
      </c>
      <c r="AG16" s="49" t="s">
        <v>117</v>
      </c>
      <c r="AH16" s="51">
        <v>0.18389600264943443</v>
      </c>
      <c r="AI16" s="40">
        <f t="shared" si="0"/>
        <v>0</v>
      </c>
      <c r="AJ16" s="40">
        <f t="shared" si="1"/>
        <v>15</v>
      </c>
      <c r="AK16" s="40">
        <f t="shared" si="2"/>
        <v>79</v>
      </c>
      <c r="AL16" s="40">
        <f t="shared" si="3"/>
        <v>5</v>
      </c>
      <c r="AM16" s="41">
        <v>1.4122721776486864</v>
      </c>
      <c r="AN16" s="46" t="s">
        <v>77</v>
      </c>
    </row>
    <row r="17" spans="2:42" ht="25.5" x14ac:dyDescent="0.25">
      <c r="B17" s="34" t="s">
        <v>75</v>
      </c>
      <c r="C17" s="4" t="s">
        <v>7</v>
      </c>
      <c r="D17" s="5" t="s">
        <v>2</v>
      </c>
      <c r="E17" s="10">
        <v>42154.625</v>
      </c>
      <c r="F17" s="9" t="s">
        <v>54</v>
      </c>
      <c r="G17" s="48" t="s">
        <v>116</v>
      </c>
      <c r="H17" s="48" t="s">
        <v>76</v>
      </c>
      <c r="I17" s="49" t="s">
        <v>117</v>
      </c>
      <c r="J17" s="49"/>
      <c r="K17" s="49"/>
      <c r="L17" s="49"/>
      <c r="M17" s="49"/>
      <c r="N17" s="49"/>
      <c r="O17" s="49"/>
      <c r="P17" s="49"/>
      <c r="Q17" s="35">
        <v>32.999999999999908</v>
      </c>
      <c r="R17" s="35">
        <v>49.600000000000101</v>
      </c>
      <c r="S17" s="49">
        <v>0</v>
      </c>
      <c r="T17" s="49">
        <v>5</v>
      </c>
      <c r="U17" s="49">
        <v>53</v>
      </c>
      <c r="V17" s="49">
        <v>91</v>
      </c>
      <c r="W17" s="49">
        <v>97</v>
      </c>
      <c r="X17" s="49">
        <v>99</v>
      </c>
      <c r="Y17" s="49">
        <v>99</v>
      </c>
      <c r="Z17" s="49">
        <v>100</v>
      </c>
      <c r="AA17" s="49">
        <v>100</v>
      </c>
      <c r="AB17" s="52">
        <v>100</v>
      </c>
      <c r="AC17" s="74" t="s">
        <v>1</v>
      </c>
      <c r="AD17" s="42">
        <v>0.13439999999999999</v>
      </c>
      <c r="AE17" s="42">
        <v>0.2394</v>
      </c>
      <c r="AF17" s="42">
        <v>0.49099999999999999</v>
      </c>
      <c r="AG17" s="49" t="s">
        <v>117</v>
      </c>
      <c r="AH17" s="51">
        <v>0.24898867800668953</v>
      </c>
      <c r="AI17" s="40">
        <f t="shared" si="0"/>
        <v>6</v>
      </c>
      <c r="AJ17" s="40">
        <f t="shared" si="1"/>
        <v>38</v>
      </c>
      <c r="AK17" s="40">
        <f t="shared" si="2"/>
        <v>48</v>
      </c>
      <c r="AL17" s="40">
        <f t="shared" si="3"/>
        <v>5</v>
      </c>
      <c r="AM17" s="41">
        <v>1.742</v>
      </c>
      <c r="AN17" s="46" t="s">
        <v>57</v>
      </c>
    </row>
    <row r="18" spans="2:42" ht="25.5" x14ac:dyDescent="0.25">
      <c r="B18" s="34" t="s">
        <v>75</v>
      </c>
      <c r="C18" s="4" t="s">
        <v>9</v>
      </c>
      <c r="D18" s="5">
        <v>424524098255101</v>
      </c>
      <c r="E18" s="10">
        <v>42154.402777777781</v>
      </c>
      <c r="F18" s="9" t="s">
        <v>54</v>
      </c>
      <c r="G18" s="48" t="s">
        <v>116</v>
      </c>
      <c r="H18" s="48" t="s">
        <v>76</v>
      </c>
      <c r="I18" s="49" t="s">
        <v>117</v>
      </c>
      <c r="J18" s="49"/>
      <c r="K18" s="49"/>
      <c r="L18" s="49"/>
      <c r="M18" s="49"/>
      <c r="N18" s="49"/>
      <c r="O18" s="49"/>
      <c r="P18" s="49"/>
      <c r="Q18" s="35">
        <v>50.399999999999899</v>
      </c>
      <c r="R18" s="35">
        <v>37.100000000000108</v>
      </c>
      <c r="S18" s="49">
        <v>2</v>
      </c>
      <c r="T18" s="49">
        <v>11</v>
      </c>
      <c r="U18" s="49">
        <v>75</v>
      </c>
      <c r="V18" s="49">
        <v>97</v>
      </c>
      <c r="W18" s="49">
        <v>98</v>
      </c>
      <c r="X18" s="49">
        <v>99</v>
      </c>
      <c r="Y18" s="49">
        <v>100</v>
      </c>
      <c r="Z18" s="49">
        <v>100</v>
      </c>
      <c r="AA18" s="49">
        <v>100</v>
      </c>
      <c r="AB18" s="52">
        <v>99.999999999999986</v>
      </c>
      <c r="AC18" s="74" t="s">
        <v>1</v>
      </c>
      <c r="AD18" s="42">
        <v>0.1157</v>
      </c>
      <c r="AE18" s="42">
        <v>0.19070000000000001</v>
      </c>
      <c r="AF18" s="42">
        <v>0.40100000000000002</v>
      </c>
      <c r="AG18" s="49" t="s">
        <v>117</v>
      </c>
      <c r="AH18" s="51">
        <v>0.20290321591173127</v>
      </c>
      <c r="AI18" s="40">
        <f t="shared" si="0"/>
        <v>1</v>
      </c>
      <c r="AJ18" s="40">
        <f t="shared" si="1"/>
        <v>22</v>
      </c>
      <c r="AK18" s="40">
        <f t="shared" si="2"/>
        <v>64</v>
      </c>
      <c r="AL18" s="40">
        <f t="shared" si="3"/>
        <v>9</v>
      </c>
      <c r="AM18" s="41">
        <v>1.651</v>
      </c>
      <c r="AN18" s="46" t="s">
        <v>57</v>
      </c>
    </row>
    <row r="19" spans="2:42" ht="25.5" x14ac:dyDescent="0.25">
      <c r="B19" s="46" t="s">
        <v>75</v>
      </c>
      <c r="C19" s="4" t="s">
        <v>8</v>
      </c>
      <c r="D19" s="52">
        <v>424353098285601</v>
      </c>
      <c r="E19" s="68">
        <v>42154.347222222219</v>
      </c>
      <c r="F19" s="8" t="s">
        <v>54</v>
      </c>
      <c r="G19" s="48" t="s">
        <v>116</v>
      </c>
      <c r="H19" s="48" t="s">
        <v>76</v>
      </c>
      <c r="I19" s="49" t="s">
        <v>117</v>
      </c>
      <c r="J19" s="49"/>
      <c r="K19" s="49"/>
      <c r="L19" s="49"/>
      <c r="M19" s="49"/>
      <c r="N19" s="49"/>
      <c r="O19" s="49"/>
      <c r="P19" s="49"/>
      <c r="Q19" s="35">
        <v>9.75</v>
      </c>
      <c r="R19" s="35">
        <v>30.95</v>
      </c>
      <c r="S19" s="49">
        <v>0</v>
      </c>
      <c r="T19" s="49">
        <v>1</v>
      </c>
      <c r="U19" s="49">
        <v>17</v>
      </c>
      <c r="V19" s="49">
        <v>50</v>
      </c>
      <c r="W19" s="49">
        <v>63</v>
      </c>
      <c r="X19" s="49">
        <v>73</v>
      </c>
      <c r="Y19" s="49">
        <v>81</v>
      </c>
      <c r="Z19" s="49">
        <v>92</v>
      </c>
      <c r="AA19" s="49">
        <v>96</v>
      </c>
      <c r="AB19" s="52">
        <v>100</v>
      </c>
      <c r="AC19" s="74" t="s">
        <v>1</v>
      </c>
      <c r="AD19" s="42">
        <v>0.18459999999999999</v>
      </c>
      <c r="AE19" s="42">
        <v>0.5</v>
      </c>
      <c r="AF19" s="42">
        <v>7.0526999999999997</v>
      </c>
      <c r="AG19" s="49" t="s">
        <v>117</v>
      </c>
      <c r="AH19" s="51">
        <v>0.83320443530030375</v>
      </c>
      <c r="AI19" s="40">
        <f t="shared" si="0"/>
        <v>13</v>
      </c>
      <c r="AJ19" s="40">
        <f t="shared" si="1"/>
        <v>33</v>
      </c>
      <c r="AK19" s="40">
        <f t="shared" si="2"/>
        <v>16</v>
      </c>
      <c r="AL19" s="40">
        <f t="shared" si="3"/>
        <v>1</v>
      </c>
      <c r="AM19" s="41">
        <v>4.1950000000000003</v>
      </c>
      <c r="AN19" s="46" t="s">
        <v>78</v>
      </c>
    </row>
    <row r="20" spans="2:42" s="1" customFormat="1" ht="15.75" customHeight="1" x14ac:dyDescent="0.25">
      <c r="B20" s="23"/>
      <c r="D20" s="23"/>
      <c r="E20" s="69"/>
      <c r="AO20" s="53"/>
    </row>
    <row r="21" spans="2:42" ht="17.25" x14ac:dyDescent="0.25">
      <c r="E21" s="67"/>
      <c r="Q21" s="64" t="s">
        <v>112</v>
      </c>
      <c r="R21" s="64"/>
      <c r="S21" s="64"/>
      <c r="T21" s="64"/>
      <c r="U21" s="64"/>
      <c r="V21" s="64"/>
      <c r="W21" s="64"/>
      <c r="AB21" s="72"/>
      <c r="AC21" s="72"/>
      <c r="AD21" s="82" t="s">
        <v>79</v>
      </c>
      <c r="AE21" s="82"/>
      <c r="AF21" s="82"/>
      <c r="AG21" s="82"/>
      <c r="AH21" s="82"/>
      <c r="AI21" s="82"/>
      <c r="AJ21" s="82"/>
      <c r="AK21" s="82"/>
      <c r="AL21" s="82"/>
      <c r="AM21" s="82"/>
      <c r="AO21" s="54"/>
    </row>
    <row r="22" spans="2:42" ht="25.5" x14ac:dyDescent="0.25">
      <c r="B22" s="34" t="s">
        <v>53</v>
      </c>
      <c r="C22" s="4" t="s">
        <v>4</v>
      </c>
      <c r="D22" s="5">
        <v>424723098362001</v>
      </c>
      <c r="E22" s="10">
        <v>42153.489583333336</v>
      </c>
      <c r="F22" s="9" t="s">
        <v>54</v>
      </c>
      <c r="G22" s="48" t="s">
        <v>115</v>
      </c>
      <c r="H22" s="7" t="s">
        <v>24</v>
      </c>
      <c r="I22" s="74" t="s">
        <v>1</v>
      </c>
      <c r="J22" s="21"/>
      <c r="K22" s="21"/>
      <c r="L22" s="21"/>
      <c r="M22" s="21"/>
      <c r="N22" s="21"/>
      <c r="O22" s="21"/>
      <c r="P22" s="21"/>
      <c r="Q22" s="56">
        <f t="shared" ref="Q22:R27" si="4">100*(Q7-Q14)/Q14</f>
        <v>-15.241057542768271</v>
      </c>
      <c r="R22" s="56">
        <f t="shared" si="4"/>
        <v>42.198581560283678</v>
      </c>
      <c r="S22" s="74" t="s">
        <v>1</v>
      </c>
      <c r="T22" s="74" t="s">
        <v>1</v>
      </c>
      <c r="U22" s="56">
        <f>100*(V7-U14)/U14</f>
        <v>-13.604651162790701</v>
      </c>
      <c r="V22" s="74" t="s">
        <v>1</v>
      </c>
      <c r="W22" s="74" t="s">
        <v>1</v>
      </c>
      <c r="X22" s="74" t="s">
        <v>1</v>
      </c>
      <c r="Y22" s="74" t="s">
        <v>1</v>
      </c>
      <c r="Z22" s="74" t="s">
        <v>1</v>
      </c>
      <c r="AA22" s="74" t="s">
        <v>1</v>
      </c>
      <c r="AB22" s="74" t="s">
        <v>1</v>
      </c>
      <c r="AC22" s="74" t="s">
        <v>1</v>
      </c>
      <c r="AD22" s="56">
        <v>-4.3867559393664441</v>
      </c>
      <c r="AE22" s="56">
        <v>-4.7989826301549536</v>
      </c>
      <c r="AF22" s="56">
        <v>-6.6334485254988387</v>
      </c>
      <c r="AG22" s="14" t="s">
        <v>1</v>
      </c>
      <c r="AH22" s="56">
        <v>-4.0925071688859562</v>
      </c>
      <c r="AI22" s="14" t="s">
        <v>1</v>
      </c>
      <c r="AJ22" s="56">
        <v>72.446960922443566</v>
      </c>
      <c r="AK22" s="56">
        <v>-19.950107863547117</v>
      </c>
      <c r="AL22" s="56">
        <v>32.196489503244997</v>
      </c>
      <c r="AM22" s="59">
        <v>-0.32916151711644065</v>
      </c>
      <c r="AP22" s="35"/>
    </row>
    <row r="23" spans="2:42" ht="25.5" x14ac:dyDescent="0.25">
      <c r="B23" s="34" t="s">
        <v>53</v>
      </c>
      <c r="C23" s="4" t="s">
        <v>5</v>
      </c>
      <c r="D23" s="5">
        <v>424709098354401</v>
      </c>
      <c r="E23" s="10">
        <v>42153.510416666664</v>
      </c>
      <c r="F23" s="9" t="s">
        <v>56</v>
      </c>
      <c r="G23" s="48" t="s">
        <v>115</v>
      </c>
      <c r="H23" s="7" t="s">
        <v>24</v>
      </c>
      <c r="I23" s="74" t="s">
        <v>1</v>
      </c>
      <c r="J23" s="21"/>
      <c r="K23" s="21"/>
      <c r="L23" s="21"/>
      <c r="M23" s="21"/>
      <c r="N23" s="21"/>
      <c r="O23" s="21"/>
      <c r="P23" s="21"/>
      <c r="Q23" s="56">
        <f t="shared" si="4"/>
        <v>-15.44943820224719</v>
      </c>
      <c r="R23" s="56">
        <f t="shared" si="4"/>
        <v>59.314775160599623</v>
      </c>
      <c r="S23" s="74" t="s">
        <v>1</v>
      </c>
      <c r="T23" s="74" t="s">
        <v>1</v>
      </c>
      <c r="U23" s="56">
        <f t="shared" ref="U23:U27" si="5">100*(V8-U15)/U15</f>
        <v>-10.769230769230766</v>
      </c>
      <c r="V23" s="74" t="s">
        <v>1</v>
      </c>
      <c r="W23" s="74" t="s">
        <v>1</v>
      </c>
      <c r="X23" s="74" t="s">
        <v>1</v>
      </c>
      <c r="Y23" s="74" t="s">
        <v>1</v>
      </c>
      <c r="Z23" s="74" t="s">
        <v>1</v>
      </c>
      <c r="AA23" s="74" t="s">
        <v>1</v>
      </c>
      <c r="AB23" s="74" t="s">
        <v>1</v>
      </c>
      <c r="AC23" s="74" t="s">
        <v>1</v>
      </c>
      <c r="AD23" s="56">
        <v>4.1675910297173298</v>
      </c>
      <c r="AE23" s="56">
        <v>-2.3483664874430921</v>
      </c>
      <c r="AF23" s="56">
        <v>-10.353553305578563</v>
      </c>
      <c r="AG23" s="14" t="s">
        <v>1</v>
      </c>
      <c r="AH23" s="56">
        <v>-1.4499218414004611</v>
      </c>
      <c r="AI23" s="14" t="s">
        <v>1</v>
      </c>
      <c r="AJ23" s="56">
        <v>102.55445650221888</v>
      </c>
      <c r="AK23" s="56">
        <v>-21.46915972524469</v>
      </c>
      <c r="AL23" s="56">
        <v>128.84860817075858</v>
      </c>
      <c r="AM23" s="59">
        <v>1.4761496910470353</v>
      </c>
      <c r="AP23" s="35"/>
    </row>
    <row r="24" spans="2:42" ht="25.5" x14ac:dyDescent="0.25">
      <c r="B24" s="34" t="s">
        <v>53</v>
      </c>
      <c r="C24" s="4" t="s">
        <v>6</v>
      </c>
      <c r="D24" s="5">
        <v>424655098340601</v>
      </c>
      <c r="E24" s="10">
        <v>42153.53125</v>
      </c>
      <c r="F24" s="9" t="s">
        <v>54</v>
      </c>
      <c r="G24" s="48" t="s">
        <v>115</v>
      </c>
      <c r="H24" s="7" t="s">
        <v>24</v>
      </c>
      <c r="I24" s="74" t="s">
        <v>1</v>
      </c>
      <c r="J24" s="21"/>
      <c r="K24" s="21"/>
      <c r="L24" s="21"/>
      <c r="M24" s="21"/>
      <c r="N24" s="21"/>
      <c r="O24" s="21"/>
      <c r="P24" s="21"/>
      <c r="Q24" s="56">
        <f t="shared" si="4"/>
        <v>-20.766773162939305</v>
      </c>
      <c r="R24" s="56">
        <f t="shared" si="4"/>
        <v>43.42507645259937</v>
      </c>
      <c r="S24" s="74" t="s">
        <v>1</v>
      </c>
      <c r="T24" s="74" t="s">
        <v>1</v>
      </c>
      <c r="U24" s="56">
        <f t="shared" si="5"/>
        <v>-12.823529411764712</v>
      </c>
      <c r="V24" s="74" t="s">
        <v>1</v>
      </c>
      <c r="W24" s="74" t="s">
        <v>1</v>
      </c>
      <c r="X24" s="74" t="s">
        <v>1</v>
      </c>
      <c r="Y24" s="74" t="s">
        <v>1</v>
      </c>
      <c r="Z24" s="74" t="s">
        <v>1</v>
      </c>
      <c r="AA24" s="74" t="s">
        <v>1</v>
      </c>
      <c r="AB24" s="74" t="s">
        <v>1</v>
      </c>
      <c r="AC24" s="74" t="s">
        <v>1</v>
      </c>
      <c r="AD24" s="56">
        <v>3.9850058292077843</v>
      </c>
      <c r="AE24" s="56">
        <v>-7.4893520365472881</v>
      </c>
      <c r="AF24" s="56">
        <v>2.1199848643971939</v>
      </c>
      <c r="AG24" s="14" t="s">
        <v>1</v>
      </c>
      <c r="AH24" s="56">
        <v>-4.007937254162198</v>
      </c>
      <c r="AI24" s="14" t="s">
        <v>1</v>
      </c>
      <c r="AJ24" s="56">
        <v>64.046205979043691</v>
      </c>
      <c r="AK24" s="56">
        <v>-23.03550123152511</v>
      </c>
      <c r="AL24" s="56">
        <v>165.9609194580969</v>
      </c>
      <c r="AM24" s="59">
        <v>3.3262801575022847</v>
      </c>
      <c r="AP24" s="35"/>
    </row>
    <row r="25" spans="2:42" ht="25.5" x14ac:dyDescent="0.25">
      <c r="B25" s="34" t="s">
        <v>53</v>
      </c>
      <c r="C25" s="4" t="s">
        <v>7</v>
      </c>
      <c r="D25" s="5" t="s">
        <v>2</v>
      </c>
      <c r="E25" s="10">
        <v>42154.625</v>
      </c>
      <c r="F25" s="9" t="s">
        <v>54</v>
      </c>
      <c r="G25" s="48" t="s">
        <v>115</v>
      </c>
      <c r="H25" s="7" t="s">
        <v>24</v>
      </c>
      <c r="I25" s="74" t="s">
        <v>1</v>
      </c>
      <c r="J25" s="21"/>
      <c r="K25" s="21"/>
      <c r="L25" s="21"/>
      <c r="M25" s="21"/>
      <c r="N25" s="21"/>
      <c r="O25" s="21"/>
      <c r="P25" s="21"/>
      <c r="Q25" s="56">
        <f t="shared" si="4"/>
        <v>-34.545454545454362</v>
      </c>
      <c r="R25" s="56">
        <f t="shared" si="4"/>
        <v>11.895161290322353</v>
      </c>
      <c r="S25" s="74" t="s">
        <v>1</v>
      </c>
      <c r="T25" s="74" t="s">
        <v>1</v>
      </c>
      <c r="U25" s="56">
        <f t="shared" si="5"/>
        <v>-32.641509433962263</v>
      </c>
      <c r="V25" s="74" t="s">
        <v>1</v>
      </c>
      <c r="W25" s="74" t="s">
        <v>1</v>
      </c>
      <c r="X25" s="74" t="s">
        <v>1</v>
      </c>
      <c r="Y25" s="74" t="s">
        <v>1</v>
      </c>
      <c r="Z25" s="74" t="s">
        <v>1</v>
      </c>
      <c r="AA25" s="74" t="s">
        <v>1</v>
      </c>
      <c r="AB25" s="74" t="s">
        <v>1</v>
      </c>
      <c r="AC25" s="74" t="s">
        <v>1</v>
      </c>
      <c r="AD25" s="56">
        <v>-3.0423028133473533</v>
      </c>
      <c r="AE25" s="56">
        <v>-14.500352034772359</v>
      </c>
      <c r="AF25" s="56">
        <v>-22.256194272195305</v>
      </c>
      <c r="AG25" s="14" t="s">
        <v>1</v>
      </c>
      <c r="AH25" s="56">
        <v>-11.832401783673559</v>
      </c>
      <c r="AI25" s="56">
        <v>120.66625503531334</v>
      </c>
      <c r="AJ25" s="56">
        <v>28.028665730361588</v>
      </c>
      <c r="AK25" s="56">
        <v>-37.787205687783334</v>
      </c>
      <c r="AL25" s="56">
        <v>16.757174602719598</v>
      </c>
      <c r="AM25" s="59">
        <v>-1.4768234087743954</v>
      </c>
      <c r="AP25" s="35"/>
    </row>
    <row r="26" spans="2:42" ht="25.5" x14ac:dyDescent="0.25">
      <c r="B26" s="34" t="s">
        <v>53</v>
      </c>
      <c r="C26" s="4" t="s">
        <v>9</v>
      </c>
      <c r="D26" s="5">
        <v>424524098255101</v>
      </c>
      <c r="E26" s="10">
        <v>42154.402777777781</v>
      </c>
      <c r="F26" s="9" t="s">
        <v>54</v>
      </c>
      <c r="G26" s="48" t="s">
        <v>115</v>
      </c>
      <c r="H26" s="7" t="s">
        <v>24</v>
      </c>
      <c r="I26" s="74" t="s">
        <v>1</v>
      </c>
      <c r="J26" s="21"/>
      <c r="K26" s="21"/>
      <c r="L26" s="21"/>
      <c r="M26" s="21"/>
      <c r="N26" s="21"/>
      <c r="O26" s="21"/>
      <c r="P26" s="21"/>
      <c r="Q26" s="56">
        <f t="shared" si="4"/>
        <v>-33.134920634920491</v>
      </c>
      <c r="R26" s="56">
        <f t="shared" si="4"/>
        <v>48.787061994608742</v>
      </c>
      <c r="S26" s="74" t="s">
        <v>1</v>
      </c>
      <c r="T26" s="74" t="s">
        <v>1</v>
      </c>
      <c r="U26" s="56">
        <f t="shared" si="5"/>
        <v>-27.866666666666653</v>
      </c>
      <c r="V26" s="74" t="s">
        <v>1</v>
      </c>
      <c r="W26" s="74" t="s">
        <v>1</v>
      </c>
      <c r="X26" s="74" t="s">
        <v>1</v>
      </c>
      <c r="Y26" s="74" t="s">
        <v>1</v>
      </c>
      <c r="Z26" s="74" t="s">
        <v>1</v>
      </c>
      <c r="AA26" s="74" t="s">
        <v>1</v>
      </c>
      <c r="AB26" s="74" t="s">
        <v>1</v>
      </c>
      <c r="AC26" s="74" t="s">
        <v>1</v>
      </c>
      <c r="AD26" s="56">
        <v>-13.258437574517641</v>
      </c>
      <c r="AE26" s="56">
        <v>-14.127207314237308</v>
      </c>
      <c r="AF26" s="56">
        <v>-4.0188312590805548</v>
      </c>
      <c r="AG26" s="14" t="s">
        <v>1</v>
      </c>
      <c r="AH26" s="56">
        <v>-9.0394898061642035</v>
      </c>
      <c r="AI26" s="56">
        <v>413.80846449385194</v>
      </c>
      <c r="AJ26" s="56">
        <v>76.165619649341721</v>
      </c>
      <c r="AK26" s="56">
        <v>-30.493767303644571</v>
      </c>
      <c r="AL26" s="56">
        <v>6.844567492583546</v>
      </c>
      <c r="AM26" s="59">
        <v>-1.2719563900666342</v>
      </c>
      <c r="AP26" s="35"/>
    </row>
    <row r="27" spans="2:42" ht="25.5" x14ac:dyDescent="0.25">
      <c r="B27" s="34" t="s">
        <v>53</v>
      </c>
      <c r="C27" s="4" t="s">
        <v>8</v>
      </c>
      <c r="D27" s="5">
        <v>424353098285601</v>
      </c>
      <c r="E27" s="76">
        <v>42154.347222222219</v>
      </c>
      <c r="F27" s="9" t="s">
        <v>54</v>
      </c>
      <c r="G27" s="48" t="s">
        <v>115</v>
      </c>
      <c r="H27" s="7" t="s">
        <v>24</v>
      </c>
      <c r="I27" s="74" t="s">
        <v>1</v>
      </c>
      <c r="J27" s="21"/>
      <c r="K27" s="21"/>
      <c r="L27" s="21"/>
      <c r="M27" s="21"/>
      <c r="N27" s="21"/>
      <c r="O27" s="21"/>
      <c r="P27" s="21"/>
      <c r="Q27" s="56">
        <f t="shared" si="4"/>
        <v>-38.46153846153846</v>
      </c>
      <c r="R27" s="56">
        <f t="shared" si="4"/>
        <v>40.872374798061401</v>
      </c>
      <c r="S27" s="74" t="s">
        <v>1</v>
      </c>
      <c r="T27" s="74" t="s">
        <v>1</v>
      </c>
      <c r="U27" s="56">
        <f t="shared" si="5"/>
        <v>-25.882352941176475</v>
      </c>
      <c r="V27" s="74" t="s">
        <v>1</v>
      </c>
      <c r="W27" s="74" t="s">
        <v>1</v>
      </c>
      <c r="X27" s="74" t="s">
        <v>1</v>
      </c>
      <c r="Y27" s="74" t="s">
        <v>1</v>
      </c>
      <c r="Z27" s="74" t="s">
        <v>1</v>
      </c>
      <c r="AA27" s="74" t="s">
        <v>1</v>
      </c>
      <c r="AB27" s="74" t="s">
        <v>1</v>
      </c>
      <c r="AC27" s="74" t="s">
        <v>1</v>
      </c>
      <c r="AD27" s="56">
        <v>-14.53869100081962</v>
      </c>
      <c r="AE27" s="56">
        <v>22.769202504159679</v>
      </c>
      <c r="AF27" s="56">
        <v>-89.402423759445838</v>
      </c>
      <c r="AG27" s="14" t="s">
        <v>1</v>
      </c>
      <c r="AH27" s="56">
        <v>299.03871657296543</v>
      </c>
      <c r="AI27" s="56">
        <v>97.98666553707541</v>
      </c>
      <c r="AJ27" s="56">
        <v>38.844892104739912</v>
      </c>
      <c r="AK27" s="56">
        <v>-30.794893628708309</v>
      </c>
      <c r="AL27" s="56">
        <v>52.718298059332369</v>
      </c>
      <c r="AM27" s="14" t="s">
        <v>1</v>
      </c>
      <c r="AP27" s="35"/>
    </row>
    <row r="28" spans="2:42" ht="15" customHeight="1" x14ac:dyDescent="0.25">
      <c r="B28" s="80" t="s">
        <v>113</v>
      </c>
      <c r="C28" s="80"/>
      <c r="D28" s="80"/>
      <c r="E28" s="21"/>
      <c r="F28" s="81" t="s">
        <v>121</v>
      </c>
      <c r="G28" s="81"/>
      <c r="H28" s="81"/>
      <c r="I28" s="70" t="s">
        <v>1</v>
      </c>
      <c r="J28" s="21"/>
      <c r="K28" s="21"/>
      <c r="L28" s="21"/>
      <c r="M28" s="21"/>
      <c r="N28" s="21"/>
      <c r="O28" s="21"/>
      <c r="P28" s="21"/>
      <c r="Q28" s="57">
        <v>26.950846898929896</v>
      </c>
      <c r="R28" s="57">
        <v>42.811829006441528</v>
      </c>
      <c r="S28" s="70" t="s">
        <v>1</v>
      </c>
      <c r="T28" s="70" t="s">
        <v>1</v>
      </c>
      <c r="U28" s="57">
        <v>19.743502051983601</v>
      </c>
      <c r="V28" s="70" t="s">
        <v>1</v>
      </c>
      <c r="W28" s="70" t="s">
        <v>1</v>
      </c>
      <c r="X28" s="70" t="s">
        <v>1</v>
      </c>
      <c r="Y28" s="70" t="s">
        <v>1</v>
      </c>
      <c r="Z28" s="70" t="s">
        <v>1</v>
      </c>
      <c r="AA28" s="70" t="s">
        <v>1</v>
      </c>
      <c r="AB28" s="70" t="s">
        <v>1</v>
      </c>
      <c r="AC28" s="70" t="s">
        <v>1</v>
      </c>
      <c r="AD28" s="57">
        <v>4.2771734845418869</v>
      </c>
      <c r="AE28" s="57">
        <v>10.808279675392299</v>
      </c>
      <c r="AF28" s="57">
        <v>8.4935009155387</v>
      </c>
      <c r="AG28" s="65" t="s">
        <v>1</v>
      </c>
      <c r="AH28" s="57">
        <v>6.5659984875250803</v>
      </c>
      <c r="AI28" s="57">
        <v>120.66625503531334</v>
      </c>
      <c r="AJ28" s="57">
        <v>68.246583450743628</v>
      </c>
      <c r="AK28" s="57">
        <v>26.764634267584839</v>
      </c>
      <c r="AL28" s="57">
        <v>42.457393781288687</v>
      </c>
      <c r="AM28" s="57">
        <v>1.4761496910470353</v>
      </c>
      <c r="AP28" s="35"/>
    </row>
    <row r="29" spans="2:42" ht="25.5" customHeight="1" x14ac:dyDescent="0.25">
      <c r="B29" s="12" t="s">
        <v>81</v>
      </c>
      <c r="AP29" s="35"/>
    </row>
    <row r="30" spans="2:42" ht="114.75" customHeight="1" x14ac:dyDescent="0.25">
      <c r="G30" s="2" t="s">
        <v>82</v>
      </c>
      <c r="H30" s="2" t="s">
        <v>83</v>
      </c>
      <c r="I30" s="2" t="s">
        <v>58</v>
      </c>
      <c r="J30" s="2" t="s">
        <v>84</v>
      </c>
      <c r="K30" s="2" t="s">
        <v>33</v>
      </c>
      <c r="L30" s="2" t="s">
        <v>34</v>
      </c>
      <c r="M30" s="2" t="s">
        <v>35</v>
      </c>
      <c r="N30" s="2" t="s">
        <v>36</v>
      </c>
      <c r="O30" s="2" t="s">
        <v>37</v>
      </c>
      <c r="P30" s="2" t="s">
        <v>38</v>
      </c>
      <c r="Q30" s="2" t="s">
        <v>39</v>
      </c>
      <c r="R30" s="20" t="s">
        <v>13</v>
      </c>
      <c r="S30" s="20" t="s">
        <v>40</v>
      </c>
      <c r="T30" s="20" t="s">
        <v>41</v>
      </c>
      <c r="U30" s="20" t="s">
        <v>42</v>
      </c>
      <c r="V30" s="20" t="s">
        <v>14</v>
      </c>
      <c r="W30" s="20" t="s">
        <v>15</v>
      </c>
      <c r="X30" s="20" t="s">
        <v>16</v>
      </c>
      <c r="Y30" s="20" t="s">
        <v>17</v>
      </c>
      <c r="Z30" s="20" t="s">
        <v>44</v>
      </c>
      <c r="AA30" s="20" t="s">
        <v>18</v>
      </c>
      <c r="AB30" s="20" t="s">
        <v>85</v>
      </c>
      <c r="AC30" s="20" t="s">
        <v>123</v>
      </c>
      <c r="AD30" s="2" t="s">
        <v>19</v>
      </c>
      <c r="AE30" s="2" t="s">
        <v>20</v>
      </c>
      <c r="AF30" s="2" t="s">
        <v>21</v>
      </c>
      <c r="AG30" s="78" t="s">
        <v>1</v>
      </c>
      <c r="AH30" s="29" t="s">
        <v>46</v>
      </c>
      <c r="AI30" s="29" t="s">
        <v>86</v>
      </c>
      <c r="AJ30" s="29" t="s">
        <v>87</v>
      </c>
      <c r="AK30" s="29" t="s">
        <v>88</v>
      </c>
      <c r="AL30" s="29" t="s">
        <v>89</v>
      </c>
      <c r="AM30" s="29" t="s">
        <v>51</v>
      </c>
    </row>
    <row r="31" spans="2:42" ht="8.25" customHeight="1" x14ac:dyDescent="0.25">
      <c r="R31" s="21"/>
      <c r="S31" s="21"/>
      <c r="AG31" s="21"/>
    </row>
    <row r="32" spans="2:42" ht="25.5" x14ac:dyDescent="0.25">
      <c r="B32" s="34" t="s">
        <v>53</v>
      </c>
      <c r="C32" s="4" t="s">
        <v>4</v>
      </c>
      <c r="D32" s="5">
        <v>424723098362001</v>
      </c>
      <c r="E32" s="10">
        <v>42153.489583333336</v>
      </c>
      <c r="F32" s="9" t="s">
        <v>54</v>
      </c>
      <c r="G32" s="58">
        <v>1328.1</v>
      </c>
      <c r="H32" s="58">
        <v>1208.2</v>
      </c>
      <c r="I32" s="35">
        <v>0</v>
      </c>
      <c r="J32" s="35">
        <v>9.0972065356496046E-2</v>
      </c>
      <c r="K32" s="35">
        <v>9.0972065356538678E-2</v>
      </c>
      <c r="L32" s="35">
        <v>0.27291619606958761</v>
      </c>
      <c r="M32" s="35">
        <v>1.8194413071304751</v>
      </c>
      <c r="N32" s="35">
        <v>9.3701227317220201</v>
      </c>
      <c r="O32" s="35">
        <v>11.735396430991642</v>
      </c>
      <c r="P32" s="35">
        <v>15.374279045252621</v>
      </c>
      <c r="Q32" s="59">
        <v>49.579775619305778</v>
      </c>
      <c r="R32" s="59">
        <v>36.479798207966283</v>
      </c>
      <c r="S32" s="59">
        <v>38.572155711166346</v>
      </c>
      <c r="T32" s="50">
        <v>11.666124538814838</v>
      </c>
      <c r="U32" s="50">
        <v>61.245900158120619</v>
      </c>
      <c r="V32" s="50">
        <v>76.62017920337324</v>
      </c>
      <c r="W32" s="50">
        <v>88.355575634364882</v>
      </c>
      <c r="X32" s="50">
        <v>97.725698366086903</v>
      </c>
      <c r="Y32" s="50">
        <v>99.545139673217378</v>
      </c>
      <c r="Z32" s="50">
        <v>99.818055869286965</v>
      </c>
      <c r="AA32" s="50">
        <v>99.909027934643504</v>
      </c>
      <c r="AB32" s="50">
        <v>100</v>
      </c>
      <c r="AC32" s="50">
        <v>100</v>
      </c>
      <c r="AD32" s="42">
        <v>9.8408838610921812E-2</v>
      </c>
      <c r="AE32" s="42">
        <v>0.18115692037376602</v>
      </c>
      <c r="AF32" s="42">
        <v>0.31891005492204</v>
      </c>
      <c r="AG32" s="14" t="s">
        <v>1</v>
      </c>
      <c r="AH32" s="60">
        <v>0.178841886352687</v>
      </c>
      <c r="AI32" s="61">
        <v>1.27994865346329</v>
      </c>
      <c r="AJ32" s="61">
        <v>21.962998679398698</v>
      </c>
      <c r="AK32" s="61">
        <v>53.160819340306901</v>
      </c>
      <c r="AL32" s="61">
        <v>23.4593598630664</v>
      </c>
      <c r="AM32" s="60">
        <v>1.59698558584383</v>
      </c>
    </row>
    <row r="33" spans="2:42" ht="25.5" x14ac:dyDescent="0.25">
      <c r="B33" s="34" t="s">
        <v>53</v>
      </c>
      <c r="C33" s="4" t="s">
        <v>5</v>
      </c>
      <c r="D33" s="5">
        <v>424709098354401</v>
      </c>
      <c r="E33" s="10">
        <v>42153.510416666664</v>
      </c>
      <c r="F33" s="9" t="s">
        <v>56</v>
      </c>
      <c r="G33" s="58">
        <v>1098.9000000000001</v>
      </c>
      <c r="H33" s="58">
        <v>1033.9000000000001</v>
      </c>
      <c r="I33" s="35">
        <v>0</v>
      </c>
      <c r="J33" s="35">
        <v>0</v>
      </c>
      <c r="K33" s="35">
        <v>9.4084994084994378E-2</v>
      </c>
      <c r="L33" s="35">
        <v>9.4084994084980167E-2</v>
      </c>
      <c r="M33" s="35">
        <v>0.65859495859494643</v>
      </c>
      <c r="N33" s="35">
        <v>5.7391846391846428</v>
      </c>
      <c r="O33" s="35">
        <v>11.102029302029308</v>
      </c>
      <c r="P33" s="35">
        <v>18.158403858403858</v>
      </c>
      <c r="Q33" s="59">
        <v>56.639166439166459</v>
      </c>
      <c r="R33" s="59">
        <v>34.999617799617809</v>
      </c>
      <c r="S33" s="59">
        <v>35.752297752297736</v>
      </c>
      <c r="T33" s="50">
        <v>7.5144508144508144</v>
      </c>
      <c r="U33" s="50">
        <v>64.15361725361727</v>
      </c>
      <c r="V33" s="50">
        <v>82.312021112021128</v>
      </c>
      <c r="W33" s="50">
        <v>93.414050414050436</v>
      </c>
      <c r="X33" s="50">
        <v>99.153235053235079</v>
      </c>
      <c r="Y33" s="50">
        <v>99.811830011830025</v>
      </c>
      <c r="Z33" s="50">
        <v>99.905915005915006</v>
      </c>
      <c r="AA33" s="50">
        <v>100</v>
      </c>
      <c r="AB33" s="50">
        <v>100</v>
      </c>
      <c r="AC33" s="50">
        <v>100</v>
      </c>
      <c r="AD33" s="42">
        <v>0.10927384992495599</v>
      </c>
      <c r="AE33" s="42">
        <v>0.17828351088553401</v>
      </c>
      <c r="AF33" s="42">
        <v>0.28364279969407502</v>
      </c>
      <c r="AG33" s="14" t="s">
        <v>1</v>
      </c>
      <c r="AH33" s="60">
        <v>0.17532016008458501</v>
      </c>
      <c r="AI33" s="61">
        <v>0.488905454298669</v>
      </c>
      <c r="AJ33" s="61">
        <v>17.151601357710401</v>
      </c>
      <c r="AK33" s="61">
        <v>61.325161234741799</v>
      </c>
      <c r="AL33" s="61">
        <v>20.986859877279301</v>
      </c>
      <c r="AM33" s="60">
        <v>1.4829960107834199</v>
      </c>
    </row>
    <row r="34" spans="2:42" ht="25.5" x14ac:dyDescent="0.25">
      <c r="B34" s="34" t="s">
        <v>53</v>
      </c>
      <c r="C34" s="4" t="s">
        <v>6</v>
      </c>
      <c r="D34" s="5">
        <v>424655098340601</v>
      </c>
      <c r="E34" s="10">
        <v>42153.53125</v>
      </c>
      <c r="F34" s="9" t="s">
        <v>54</v>
      </c>
      <c r="G34" s="58">
        <v>958.7</v>
      </c>
      <c r="H34" s="58">
        <v>942.6</v>
      </c>
      <c r="I34" s="35">
        <v>0</v>
      </c>
      <c r="J34" s="35">
        <v>9.8320642536762648E-2</v>
      </c>
      <c r="K34" s="35">
        <v>9.8320642536762648E-2</v>
      </c>
      <c r="L34" s="35">
        <v>0.29496192761031637</v>
      </c>
      <c r="M34" s="35">
        <v>1.474809638051525</v>
      </c>
      <c r="N34" s="35">
        <v>8.4555752581620851</v>
      </c>
      <c r="O34" s="35">
        <v>15.043058308125595</v>
      </c>
      <c r="P34" s="35">
        <v>22.613747783456766</v>
      </c>
      <c r="Q34" s="59">
        <v>48.767038698237201</v>
      </c>
      <c r="R34" s="59">
        <v>46.112381349744446</v>
      </c>
      <c r="S34" s="59">
        <v>47.882152915406287</v>
      </c>
      <c r="T34" s="50">
        <v>3.1541671012829897</v>
      </c>
      <c r="U34" s="50">
        <v>51.921205799520187</v>
      </c>
      <c r="V34" s="50">
        <v>74.534953582976954</v>
      </c>
      <c r="W34" s="50">
        <v>89.578011891102548</v>
      </c>
      <c r="X34" s="50">
        <v>98.033587149264633</v>
      </c>
      <c r="Y34" s="50">
        <v>99.508396787316158</v>
      </c>
      <c r="Z34" s="50">
        <v>99.803358714926475</v>
      </c>
      <c r="AA34" s="50">
        <v>99.901679357463237</v>
      </c>
      <c r="AB34" s="50">
        <v>100</v>
      </c>
      <c r="AC34" s="50">
        <v>100</v>
      </c>
      <c r="AD34" s="42">
        <v>0.116832572011594</v>
      </c>
      <c r="AE34" s="42">
        <v>0.20628925597654402</v>
      </c>
      <c r="AF34" s="42">
        <v>0.305260417543742</v>
      </c>
      <c r="AG34" s="14" t="s">
        <v>1</v>
      </c>
      <c r="AH34" s="60">
        <v>0.194511829363997</v>
      </c>
      <c r="AI34" s="61">
        <v>1.1234239685440799</v>
      </c>
      <c r="AJ34" s="61">
        <v>24.193692566368</v>
      </c>
      <c r="AK34" s="61">
        <v>59.780871874350602</v>
      </c>
      <c r="AL34" s="61">
        <v>14.754081708626398</v>
      </c>
      <c r="AM34" s="60">
        <v>1.4696607038651499</v>
      </c>
    </row>
    <row r="35" spans="2:42" ht="25.5" x14ac:dyDescent="0.25">
      <c r="B35" s="34" t="s">
        <v>53</v>
      </c>
      <c r="C35" s="4" t="s">
        <v>7</v>
      </c>
      <c r="D35" s="5" t="s">
        <v>2</v>
      </c>
      <c r="E35" s="10">
        <v>42154.625</v>
      </c>
      <c r="F35" s="9" t="s">
        <v>54</v>
      </c>
      <c r="G35" s="58">
        <v>1619.8</v>
      </c>
      <c r="H35" s="58">
        <v>1554.5</v>
      </c>
      <c r="I35" s="35">
        <v>1.0000000000000142</v>
      </c>
      <c r="J35" s="35">
        <v>1.3435609334485576</v>
      </c>
      <c r="K35" s="35">
        <v>1.9193727620694006</v>
      </c>
      <c r="L35" s="35">
        <v>4.7024632670700015</v>
      </c>
      <c r="M35" s="35">
        <v>13.339640696382261</v>
      </c>
      <c r="N35" s="35">
        <v>25.143783183109022</v>
      </c>
      <c r="O35" s="35">
        <v>15.259013458451655</v>
      </c>
      <c r="P35" s="35">
        <v>12.859797505864925</v>
      </c>
      <c r="Q35" s="59">
        <v>20.729225830349428</v>
      </c>
      <c r="R35" s="59">
        <v>53.262594147425602</v>
      </c>
      <c r="S35" s="59">
        <v>71.304698110877865</v>
      </c>
      <c r="T35" s="50">
        <v>3.7031423632547198</v>
      </c>
      <c r="U35" s="50">
        <v>24.432368193604148</v>
      </c>
      <c r="V35" s="50">
        <v>37.292165699469074</v>
      </c>
      <c r="W35" s="50">
        <v>52.551179157920728</v>
      </c>
      <c r="X35" s="50">
        <v>77.694962341029751</v>
      </c>
      <c r="Y35" s="50">
        <v>91.034603037412012</v>
      </c>
      <c r="Z35" s="50">
        <v>95.737066304482013</v>
      </c>
      <c r="AA35" s="50">
        <v>97.656439066551414</v>
      </c>
      <c r="AB35" s="50">
        <v>98.999999999999972</v>
      </c>
      <c r="AC35" s="50">
        <v>99.999999999999986</v>
      </c>
      <c r="AD35" s="42">
        <v>0.130842515790452</v>
      </c>
      <c r="AE35" s="42">
        <v>0.290993182329293</v>
      </c>
      <c r="AF35" s="42">
        <v>0.584165498813637</v>
      </c>
      <c r="AG35" s="14" t="s">
        <v>1</v>
      </c>
      <c r="AH35" s="60">
        <v>0.285526327135112</v>
      </c>
      <c r="AI35" s="61">
        <v>12.706223982679099</v>
      </c>
      <c r="AJ35" s="61">
        <v>46.689599415719101</v>
      </c>
      <c r="AK35" s="61">
        <v>28.658290285222598</v>
      </c>
      <c r="AL35" s="61">
        <v>8.6338754142464502</v>
      </c>
      <c r="AM35" s="60">
        <v>1.79624016738995</v>
      </c>
    </row>
    <row r="36" spans="2:42" ht="25.5" x14ac:dyDescent="0.25">
      <c r="B36" s="34" t="s">
        <v>53</v>
      </c>
      <c r="C36" s="4" t="s">
        <v>9</v>
      </c>
      <c r="D36" s="5">
        <v>424524098255101</v>
      </c>
      <c r="E36" s="10">
        <v>42154.402777777781</v>
      </c>
      <c r="F36" s="9" t="s">
        <v>54</v>
      </c>
      <c r="G36" s="58">
        <v>1470.3</v>
      </c>
      <c r="H36" s="58">
        <v>1024.5999999999999</v>
      </c>
      <c r="I36" s="35">
        <v>1.0000000000000142</v>
      </c>
      <c r="J36" s="35">
        <v>1.0213674087735285</v>
      </c>
      <c r="K36" s="35">
        <v>0.87545777894875698</v>
      </c>
      <c r="L36" s="35">
        <v>1.3861414833355354</v>
      </c>
      <c r="M36" s="35">
        <v>3.6477407456198137</v>
      </c>
      <c r="N36" s="35">
        <v>13.058911869318919</v>
      </c>
      <c r="O36" s="35">
        <v>13.496640758793319</v>
      </c>
      <c r="P36" s="35">
        <v>13.715505203530483</v>
      </c>
      <c r="Q36" s="59">
        <v>24.585772625477539</v>
      </c>
      <c r="R36" s="59">
        <v>40.271057831642722</v>
      </c>
      <c r="S36" s="59">
        <v>45.304940060598071</v>
      </c>
      <c r="T36" s="50">
        <v>27.212462126202091</v>
      </c>
      <c r="U36" s="50">
        <v>51.79823475167963</v>
      </c>
      <c r="V36" s="50">
        <v>65.513739955210113</v>
      </c>
      <c r="W36" s="50">
        <v>79.010380714003432</v>
      </c>
      <c r="X36" s="50">
        <v>92.069292583322351</v>
      </c>
      <c r="Y36" s="50">
        <v>95.717033328942165</v>
      </c>
      <c r="Z36" s="50">
        <v>97.1031748122777</v>
      </c>
      <c r="AA36" s="50">
        <v>97.978632591226457</v>
      </c>
      <c r="AB36" s="50">
        <v>98.999999999999986</v>
      </c>
      <c r="AC36" s="50">
        <v>100</v>
      </c>
      <c r="AD36" s="42">
        <v>7.6274257428775596E-2</v>
      </c>
      <c r="AE36" s="42">
        <v>0.20151999480482199</v>
      </c>
      <c r="AF36" s="42">
        <v>0.40217893145417499</v>
      </c>
      <c r="AG36" s="14" t="s">
        <v>1</v>
      </c>
      <c r="AH36" s="60">
        <v>0.18077803946988699</v>
      </c>
      <c r="AI36" s="61">
        <v>3.7484801427571601</v>
      </c>
      <c r="AJ36" s="61">
        <v>28.274686385979702</v>
      </c>
      <c r="AK36" s="61">
        <v>32.453211786371497</v>
      </c>
      <c r="AL36" s="61">
        <v>33.060528168838601</v>
      </c>
      <c r="AM36" s="60">
        <v>1.94192756808793</v>
      </c>
    </row>
    <row r="37" spans="2:42" ht="25.5" x14ac:dyDescent="0.25">
      <c r="B37" s="34" t="s">
        <v>53</v>
      </c>
      <c r="C37" s="4" t="s">
        <v>8</v>
      </c>
      <c r="D37" s="5">
        <v>424353098285601</v>
      </c>
      <c r="E37" s="10">
        <v>42154.347222222219</v>
      </c>
      <c r="F37" s="9" t="s">
        <v>54</v>
      </c>
      <c r="G37" s="58">
        <v>1518.2</v>
      </c>
      <c r="H37" s="58">
        <v>1107.5999999999999</v>
      </c>
      <c r="I37" s="35">
        <v>27.000000000000014</v>
      </c>
      <c r="J37" s="35">
        <v>7.7351968985921218</v>
      </c>
      <c r="K37" s="35">
        <v>6.5505271033122625</v>
      </c>
      <c r="L37" s="35">
        <v>7.8745698156838699</v>
      </c>
      <c r="M37" s="35">
        <v>12.891994830986874</v>
      </c>
      <c r="N37" s="35">
        <v>18.327538597565127</v>
      </c>
      <c r="O37" s="35">
        <v>7.5261375229544978</v>
      </c>
      <c r="P37" s="35">
        <v>4.5296198054818744</v>
      </c>
      <c r="Q37" s="59">
        <v>4.1811875127524996</v>
      </c>
      <c r="R37" s="59">
        <v>30.383295926001498</v>
      </c>
      <c r="S37" s="59">
        <v>51.149860572672246</v>
      </c>
      <c r="T37" s="50">
        <v>3.3832279126708871</v>
      </c>
      <c r="U37" s="50">
        <v>7.5644154254233866</v>
      </c>
      <c r="V37" s="50">
        <v>12.094035230905261</v>
      </c>
      <c r="W37" s="50">
        <v>19.620172753859759</v>
      </c>
      <c r="X37" s="50">
        <v>37.947711351424886</v>
      </c>
      <c r="Y37" s="50">
        <v>50.83970618241176</v>
      </c>
      <c r="Z37" s="50">
        <v>58.71427599809563</v>
      </c>
      <c r="AA37" s="50">
        <v>65.264803101407892</v>
      </c>
      <c r="AB37" s="50">
        <v>73.000000000000014</v>
      </c>
      <c r="AC37" s="50">
        <v>100.00000000000003</v>
      </c>
      <c r="AD37" s="42">
        <v>0.23165279136102102</v>
      </c>
      <c r="AE37" s="42">
        <v>0.58667373170394999</v>
      </c>
      <c r="AF37" s="42">
        <v>3.5830517111386397</v>
      </c>
      <c r="AG37" s="14" t="s">
        <v>1</v>
      </c>
      <c r="AH37" s="60">
        <v>0.62412694892231602</v>
      </c>
      <c r="AI37" s="61">
        <v>17.936086428761001</v>
      </c>
      <c r="AJ37" s="61">
        <v>31.9295090992794</v>
      </c>
      <c r="AK37" s="61">
        <v>7.7162540420894192</v>
      </c>
      <c r="AL37" s="61">
        <v>4.3777811888158498</v>
      </c>
      <c r="AM37" s="60">
        <v>2.10537404574066</v>
      </c>
    </row>
    <row r="38" spans="2:42" ht="6" customHeight="1" x14ac:dyDescent="0.25">
      <c r="E38" s="67"/>
    </row>
    <row r="39" spans="2:42" ht="24" customHeight="1" x14ac:dyDescent="0.25">
      <c r="B39" s="12" t="s">
        <v>90</v>
      </c>
      <c r="E39" s="67"/>
    </row>
    <row r="40" spans="2:42" ht="44.25" customHeight="1" x14ac:dyDescent="0.25">
      <c r="B40" s="12"/>
      <c r="E40" s="67"/>
      <c r="Q40" s="85" t="s">
        <v>91</v>
      </c>
      <c r="R40" s="85"/>
      <c r="S40" s="85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82" t="s">
        <v>79</v>
      </c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42" ht="66.75" x14ac:dyDescent="0.25">
      <c r="E41" s="67"/>
      <c r="Q41" s="2" t="s">
        <v>125</v>
      </c>
      <c r="R41" s="20" t="s">
        <v>126</v>
      </c>
      <c r="S41" s="20" t="s">
        <v>127</v>
      </c>
      <c r="T41" s="73" t="s">
        <v>92</v>
      </c>
      <c r="U41" s="73" t="s">
        <v>93</v>
      </c>
      <c r="V41" s="73" t="s">
        <v>94</v>
      </c>
      <c r="W41" s="73" t="s">
        <v>95</v>
      </c>
      <c r="X41" s="73" t="s">
        <v>96</v>
      </c>
      <c r="Y41" s="73" t="s">
        <v>97</v>
      </c>
      <c r="Z41" s="73" t="s">
        <v>98</v>
      </c>
      <c r="AA41" s="73" t="s">
        <v>99</v>
      </c>
      <c r="AB41" s="73" t="s">
        <v>100</v>
      </c>
      <c r="AC41" s="73" t="s">
        <v>120</v>
      </c>
      <c r="AD41" s="2" t="s">
        <v>19</v>
      </c>
      <c r="AE41" s="2" t="s">
        <v>20</v>
      </c>
      <c r="AF41" s="2" t="s">
        <v>21</v>
      </c>
      <c r="AG41" s="79" t="s">
        <v>1</v>
      </c>
      <c r="AH41" s="29" t="s">
        <v>46</v>
      </c>
      <c r="AI41" s="29" t="s">
        <v>86</v>
      </c>
      <c r="AJ41" s="29" t="s">
        <v>87</v>
      </c>
      <c r="AK41" s="29" t="s">
        <v>88</v>
      </c>
      <c r="AL41" s="29" t="s">
        <v>89</v>
      </c>
      <c r="AM41" s="29" t="s">
        <v>51</v>
      </c>
    </row>
    <row r="42" spans="2:42" x14ac:dyDescent="0.25">
      <c r="E42" s="67"/>
      <c r="AG42" s="21"/>
      <c r="AO42" s="54"/>
    </row>
    <row r="43" spans="2:42" ht="25.5" x14ac:dyDescent="0.25">
      <c r="B43" s="34" t="s">
        <v>53</v>
      </c>
      <c r="C43" s="4" t="s">
        <v>4</v>
      </c>
      <c r="D43" s="5">
        <v>424723098362001</v>
      </c>
      <c r="E43" s="10">
        <v>42153.489583333336</v>
      </c>
      <c r="F43" s="9" t="s">
        <v>54</v>
      </c>
      <c r="G43" s="48" t="s">
        <v>115</v>
      </c>
      <c r="H43" s="7" t="s">
        <v>24</v>
      </c>
      <c r="I43" s="49" t="s">
        <v>117</v>
      </c>
      <c r="J43" s="21"/>
      <c r="K43" s="21"/>
      <c r="L43" s="21"/>
      <c r="M43" s="21"/>
      <c r="N43" s="21"/>
      <c r="O43" s="21"/>
      <c r="P43" s="21"/>
      <c r="Q43" s="56">
        <v>-22.893039472308274</v>
      </c>
      <c r="R43" s="56">
        <v>29.360986553071914</v>
      </c>
      <c r="S43" s="14" t="s">
        <v>1</v>
      </c>
      <c r="T43" s="59">
        <v>154.93779999999987</v>
      </c>
      <c r="U43" s="59">
        <v>813.40679999999998</v>
      </c>
      <c r="V43" s="59">
        <v>1017.5925999999999</v>
      </c>
      <c r="W43" s="59">
        <v>1173.4503999999999</v>
      </c>
      <c r="X43" s="59">
        <v>1297.895</v>
      </c>
      <c r="Y43" s="59">
        <v>1322.059</v>
      </c>
      <c r="Z43" s="59">
        <v>1325.6836000000001</v>
      </c>
      <c r="AA43" s="59">
        <v>1326.8918000000001</v>
      </c>
      <c r="AB43" s="59">
        <v>1328.1000000000001</v>
      </c>
      <c r="AC43" s="59">
        <v>0</v>
      </c>
      <c r="AD43" s="56">
        <v>2.9199395849930196</v>
      </c>
      <c r="AE43" s="56">
        <v>-1.1474101609559173</v>
      </c>
      <c r="AF43" s="56">
        <v>-3.8088797638412295</v>
      </c>
      <c r="AG43" s="14" t="s">
        <v>1</v>
      </c>
      <c r="AH43" s="56">
        <v>-0.39737903319417417</v>
      </c>
      <c r="AI43" s="14" t="s">
        <v>1</v>
      </c>
      <c r="AJ43" s="56">
        <v>56.878561995704992</v>
      </c>
      <c r="AK43" s="56">
        <v>-27.176959807798767</v>
      </c>
      <c r="AL43" s="56">
        <v>95.49466552555333</v>
      </c>
      <c r="AM43" s="56">
        <v>6.6250729796999757</v>
      </c>
      <c r="AN43" s="55"/>
      <c r="AP43" s="35"/>
    </row>
    <row r="44" spans="2:42" ht="25.5" x14ac:dyDescent="0.25">
      <c r="B44" s="34" t="s">
        <v>53</v>
      </c>
      <c r="C44" s="4" t="s">
        <v>5</v>
      </c>
      <c r="D44" s="5">
        <v>424709098354401</v>
      </c>
      <c r="E44" s="10">
        <v>42153.510416666664</v>
      </c>
      <c r="F44" s="9" t="s">
        <v>56</v>
      </c>
      <c r="G44" s="48" t="s">
        <v>115</v>
      </c>
      <c r="H44" s="7" t="s">
        <v>24</v>
      </c>
      <c r="I44" s="49" t="s">
        <v>117</v>
      </c>
      <c r="J44" s="21"/>
      <c r="K44" s="21"/>
      <c r="L44" s="21"/>
      <c r="M44" s="21"/>
      <c r="N44" s="21"/>
      <c r="O44" s="21"/>
      <c r="P44" s="21"/>
      <c r="Q44" s="56">
        <v>-20.450608933754978</v>
      </c>
      <c r="R44" s="56">
        <v>49.891296786371811</v>
      </c>
      <c r="S44" s="14" t="s">
        <v>1</v>
      </c>
      <c r="T44" s="59">
        <v>82.576300000000003</v>
      </c>
      <c r="U44" s="59">
        <v>704.98410000000013</v>
      </c>
      <c r="V44" s="59">
        <v>904.52680000000021</v>
      </c>
      <c r="W44" s="59">
        <v>1026.5270000000003</v>
      </c>
      <c r="X44" s="59">
        <v>1089.5949000000003</v>
      </c>
      <c r="Y44" s="59">
        <v>1096.8322000000003</v>
      </c>
      <c r="Z44" s="59">
        <v>1097.8661000000002</v>
      </c>
      <c r="AA44" s="59">
        <v>1098.9000000000001</v>
      </c>
      <c r="AB44" s="59">
        <v>1098.9000000000001</v>
      </c>
      <c r="AC44" s="59">
        <v>0</v>
      </c>
      <c r="AD44" s="56">
        <v>7.3258894042657374</v>
      </c>
      <c r="AE44" s="56">
        <v>-0.25477042591631338</v>
      </c>
      <c r="AF44" s="56">
        <v>-9.6570859874468251</v>
      </c>
      <c r="AG44" s="14" t="s">
        <v>1</v>
      </c>
      <c r="AH44" s="56">
        <v>0.72014689269089471</v>
      </c>
      <c r="AI44" s="14" t="s">
        <v>1</v>
      </c>
      <c r="AJ44" s="56">
        <v>90.573348419004461</v>
      </c>
      <c r="AK44" s="56">
        <v>-26.11426357260024</v>
      </c>
      <c r="AL44" s="56">
        <v>199.81228396113286</v>
      </c>
      <c r="AM44" s="56">
        <v>5.6948553646364823</v>
      </c>
      <c r="AN44" s="55"/>
      <c r="AP44" s="35"/>
    </row>
    <row r="45" spans="2:42" ht="25.5" x14ac:dyDescent="0.25">
      <c r="B45" s="34" t="s">
        <v>53</v>
      </c>
      <c r="C45" s="4" t="s">
        <v>6</v>
      </c>
      <c r="D45" s="5">
        <v>424655098340601</v>
      </c>
      <c r="E45" s="10">
        <v>42153.53125</v>
      </c>
      <c r="F45" s="9" t="s">
        <v>54</v>
      </c>
      <c r="G45" s="48" t="s">
        <v>115</v>
      </c>
      <c r="H45" s="7" t="s">
        <v>24</v>
      </c>
      <c r="I45" s="49" t="s">
        <v>117</v>
      </c>
      <c r="J45" s="21"/>
      <c r="K45" s="21"/>
      <c r="L45" s="21"/>
      <c r="M45" s="21"/>
      <c r="N45" s="21"/>
      <c r="O45" s="21"/>
      <c r="P45" s="21"/>
      <c r="Q45" s="56">
        <v>-22.097382271186589</v>
      </c>
      <c r="R45" s="56">
        <v>41.016456727047228</v>
      </c>
      <c r="S45" s="14" t="s">
        <v>1</v>
      </c>
      <c r="T45" s="59">
        <v>30.239000000000026</v>
      </c>
      <c r="U45" s="59">
        <v>497.76860000000005</v>
      </c>
      <c r="V45" s="59">
        <v>714.56660000000011</v>
      </c>
      <c r="W45" s="59">
        <v>858.78440000000012</v>
      </c>
      <c r="X45" s="59">
        <v>939.84800000000007</v>
      </c>
      <c r="Y45" s="59">
        <v>953.98700000000008</v>
      </c>
      <c r="Z45" s="59">
        <v>956.8148000000001</v>
      </c>
      <c r="AA45" s="59">
        <v>957.75740000000008</v>
      </c>
      <c r="AB45" s="59">
        <v>958.7</v>
      </c>
      <c r="AC45" s="59">
        <v>0</v>
      </c>
      <c r="AD45" s="56">
        <v>5.035970303665942</v>
      </c>
      <c r="AE45" s="56">
        <v>-6.7845581545500195</v>
      </c>
      <c r="AF45" s="56">
        <v>2.7188253543596379</v>
      </c>
      <c r="AG45" s="14" t="s">
        <v>1</v>
      </c>
      <c r="AH45" s="56">
        <v>-3.314225032779146</v>
      </c>
      <c r="AI45" s="14" t="s">
        <v>1</v>
      </c>
      <c r="AJ45" s="56">
        <v>61.29128377578666</v>
      </c>
      <c r="AK45" s="56">
        <v>-24.32801028563215</v>
      </c>
      <c r="AL45" s="56">
        <v>195.08163417252794</v>
      </c>
      <c r="AM45" s="56">
        <v>4.0635599231311454</v>
      </c>
      <c r="AN45" s="55"/>
      <c r="AP45" s="35"/>
    </row>
    <row r="46" spans="2:42" ht="25.5" x14ac:dyDescent="0.25">
      <c r="B46" s="34" t="s">
        <v>53</v>
      </c>
      <c r="C46" s="4" t="s">
        <v>7</v>
      </c>
      <c r="D46" s="5" t="s">
        <v>2</v>
      </c>
      <c r="E46" s="10">
        <v>42154.625</v>
      </c>
      <c r="F46" s="9" t="s">
        <v>54</v>
      </c>
      <c r="G46" s="48" t="s">
        <v>115</v>
      </c>
      <c r="H46" s="7" t="s">
        <v>24</v>
      </c>
      <c r="I46" s="49" t="s">
        <v>117</v>
      </c>
      <c r="J46" s="21"/>
      <c r="K46" s="21"/>
      <c r="L46" s="21"/>
      <c r="M46" s="21"/>
      <c r="N46" s="21"/>
      <c r="O46" s="21"/>
      <c r="P46" s="21"/>
      <c r="Q46" s="56">
        <v>-37.184164150456105</v>
      </c>
      <c r="R46" s="56">
        <v>7.3842623940030112</v>
      </c>
      <c r="S46" s="14" t="s">
        <v>1</v>
      </c>
      <c r="T46" s="59">
        <v>59.98349999999995</v>
      </c>
      <c r="U46" s="59">
        <v>395.75549999999998</v>
      </c>
      <c r="V46" s="59">
        <v>604.05849999999998</v>
      </c>
      <c r="W46" s="59">
        <v>851.22399999999993</v>
      </c>
      <c r="X46" s="59">
        <v>1258.5029999999999</v>
      </c>
      <c r="Y46" s="59">
        <v>1474.5784999999998</v>
      </c>
      <c r="Z46" s="59">
        <v>1550.7489999999998</v>
      </c>
      <c r="AA46" s="59">
        <v>1581.8389999999997</v>
      </c>
      <c r="AB46" s="59">
        <v>1603.6019999999996</v>
      </c>
      <c r="AC46" s="59">
        <v>16.198</v>
      </c>
      <c r="AD46" s="56">
        <v>1.3366650940336655</v>
      </c>
      <c r="AE46" s="56">
        <v>-13.651467910311174</v>
      </c>
      <c r="AF46" s="56">
        <v>-24.425345079469125</v>
      </c>
      <c r="AG46" s="14" t="s">
        <v>1</v>
      </c>
      <c r="AH46" s="56">
        <v>-9.8483852846321156</v>
      </c>
      <c r="AI46" s="56">
        <v>111.7703997113183</v>
      </c>
      <c r="AJ46" s="56">
        <v>22.86736688347132</v>
      </c>
      <c r="AK46" s="56">
        <v>-40.29522857245292</v>
      </c>
      <c r="AL46" s="56">
        <v>72.677508284929004</v>
      </c>
      <c r="AM46" s="56">
        <v>3.1136720660132013</v>
      </c>
      <c r="AN46" s="55"/>
      <c r="AP46" s="35"/>
    </row>
    <row r="47" spans="2:42" ht="25.5" x14ac:dyDescent="0.25">
      <c r="B47" s="34" t="s">
        <v>53</v>
      </c>
      <c r="C47" s="4" t="s">
        <v>9</v>
      </c>
      <c r="D47" s="5">
        <v>424524098255101</v>
      </c>
      <c r="E47" s="10">
        <v>42154.402777777781</v>
      </c>
      <c r="F47" s="9" t="s">
        <v>54</v>
      </c>
      <c r="G47" s="48" t="s">
        <v>115</v>
      </c>
      <c r="H47" s="7" t="s">
        <v>24</v>
      </c>
      <c r="I47" s="49" t="s">
        <v>117</v>
      </c>
      <c r="J47" s="21"/>
      <c r="K47" s="21"/>
      <c r="L47" s="21"/>
      <c r="M47" s="21"/>
      <c r="N47" s="21"/>
      <c r="O47" s="21"/>
      <c r="P47" s="21"/>
      <c r="Q47" s="56">
        <v>-51.218705108179392</v>
      </c>
      <c r="R47" s="56">
        <v>8.5473256917590419</v>
      </c>
      <c r="S47" s="14" t="s">
        <v>1</v>
      </c>
      <c r="T47" s="59">
        <v>413.13960000000014</v>
      </c>
      <c r="U47" s="59">
        <v>786.40080000000012</v>
      </c>
      <c r="V47" s="59">
        <v>994.6296000000001</v>
      </c>
      <c r="W47" s="59">
        <v>1199.5356000000002</v>
      </c>
      <c r="X47" s="59">
        <v>1397.796</v>
      </c>
      <c r="Y47" s="59">
        <v>1453.1760000000002</v>
      </c>
      <c r="Z47" s="59">
        <v>1474.2204000000002</v>
      </c>
      <c r="AA47" s="59">
        <v>1487.5116</v>
      </c>
      <c r="AB47" s="59">
        <v>1503.018</v>
      </c>
      <c r="AC47" s="59">
        <v>15.182</v>
      </c>
      <c r="AD47" s="56">
        <v>19.319079251750679</v>
      </c>
      <c r="AE47" s="56">
        <v>-3.3304347015076998</v>
      </c>
      <c r="AF47" s="56">
        <v>-0.32126123390935635</v>
      </c>
      <c r="AG47" s="14" t="s">
        <v>1</v>
      </c>
      <c r="AH47" s="56">
        <v>7.238697410475627</v>
      </c>
      <c r="AI47" s="56">
        <v>274.84801427571603</v>
      </c>
      <c r="AJ47" s="56">
        <v>28.521301754453191</v>
      </c>
      <c r="AK47" s="56">
        <v>-49.291856583794534</v>
      </c>
      <c r="AL47" s="56">
        <v>267.33920187598443</v>
      </c>
      <c r="AM47" s="56">
        <v>17.62129425123743</v>
      </c>
      <c r="AN47" s="55"/>
      <c r="AP47" s="35"/>
    </row>
    <row r="48" spans="2:42" ht="25.5" x14ac:dyDescent="0.25">
      <c r="B48" s="34" t="s">
        <v>53</v>
      </c>
      <c r="C48" s="4" t="s">
        <v>8</v>
      </c>
      <c r="D48" s="5">
        <v>424353098285601</v>
      </c>
      <c r="E48" s="10">
        <v>42154.347222222219</v>
      </c>
      <c r="F48" s="9" t="s">
        <v>54</v>
      </c>
      <c r="G48" s="48" t="s">
        <v>115</v>
      </c>
      <c r="H48" s="7" t="s">
        <v>24</v>
      </c>
      <c r="I48" s="49" t="s">
        <v>117</v>
      </c>
      <c r="J48" s="21"/>
      <c r="K48" s="21"/>
      <c r="L48" s="21"/>
      <c r="M48" s="21"/>
      <c r="N48" s="21"/>
      <c r="O48" s="21"/>
      <c r="P48" s="21"/>
      <c r="Q48" s="56">
        <v>-57.116025510230777</v>
      </c>
      <c r="R48" s="56">
        <v>-1.8310309337592932</v>
      </c>
      <c r="S48" s="15" t="s">
        <v>1</v>
      </c>
      <c r="T48" s="59">
        <v>49.74360000000005</v>
      </c>
      <c r="U48" s="59">
        <v>111.21960000000004</v>
      </c>
      <c r="V48" s="59">
        <v>177.81860000000003</v>
      </c>
      <c r="W48" s="59">
        <v>288.47540000000004</v>
      </c>
      <c r="X48" s="59">
        <v>557.94520000000011</v>
      </c>
      <c r="Y48" s="59">
        <v>747.49620000000004</v>
      </c>
      <c r="Z48" s="59">
        <v>863.27600000000007</v>
      </c>
      <c r="AA48" s="59">
        <v>959.58840000000009</v>
      </c>
      <c r="AB48" s="59">
        <v>1073.3190000000002</v>
      </c>
      <c r="AC48" s="59">
        <v>396.98099999999999</v>
      </c>
      <c r="AD48" s="56">
        <v>-13.438280255656752</v>
      </c>
      <c r="AE48" s="56">
        <v>-23.063030194746037</v>
      </c>
      <c r="AF48" s="56">
        <v>-34.667349435603235</v>
      </c>
      <c r="AG48" s="14" t="s">
        <v>1</v>
      </c>
      <c r="AH48" s="56">
        <v>158.3358090850767</v>
      </c>
      <c r="AI48" s="56">
        <v>37.969895605853857</v>
      </c>
      <c r="AJ48" s="56">
        <v>-3.243911820365454</v>
      </c>
      <c r="AK48" s="56">
        <v>-51.773412236941127</v>
      </c>
      <c r="AL48" s="56">
        <v>337.77811888158499</v>
      </c>
      <c r="AM48" s="14" t="s">
        <v>1</v>
      </c>
      <c r="AN48" s="55"/>
      <c r="AP48" s="35"/>
    </row>
    <row r="49" spans="1:42" x14ac:dyDescent="0.25">
      <c r="B49" s="80" t="s">
        <v>113</v>
      </c>
      <c r="C49" s="80"/>
      <c r="D49" s="80"/>
      <c r="E49" s="77"/>
      <c r="F49" s="80" t="s">
        <v>122</v>
      </c>
      <c r="G49" s="80"/>
      <c r="H49" s="80"/>
      <c r="I49" s="70" t="s">
        <v>1</v>
      </c>
      <c r="J49" s="21"/>
      <c r="K49" s="21"/>
      <c r="L49" s="21"/>
      <c r="M49" s="21"/>
      <c r="N49" s="21"/>
      <c r="O49" s="21"/>
      <c r="P49" s="21"/>
      <c r="Q49" s="57">
        <v>-30.03860181138219</v>
      </c>
      <c r="R49" s="57">
        <v>18.954156122415476</v>
      </c>
      <c r="S49" s="14" t="s">
        <v>1</v>
      </c>
      <c r="T49" s="14" t="s">
        <v>1</v>
      </c>
      <c r="U49" s="14" t="s">
        <v>1</v>
      </c>
      <c r="V49" s="14" t="s">
        <v>1</v>
      </c>
      <c r="W49" s="14" t="s">
        <v>1</v>
      </c>
      <c r="X49" s="14" t="s">
        <v>1</v>
      </c>
      <c r="Y49" s="14" t="s">
        <v>1</v>
      </c>
      <c r="Z49" s="14" t="s">
        <v>1</v>
      </c>
      <c r="AA49" s="14" t="s">
        <v>1</v>
      </c>
      <c r="AB49" s="34" t="s">
        <v>113</v>
      </c>
      <c r="AC49" s="46" t="s">
        <v>121</v>
      </c>
      <c r="AD49" s="57">
        <v>6.1809298539658393</v>
      </c>
      <c r="AE49" s="57">
        <v>5.0574964280288599</v>
      </c>
      <c r="AF49" s="57">
        <v>6.7329828756440273</v>
      </c>
      <c r="AG49" s="70" t="s">
        <v>1</v>
      </c>
      <c r="AH49" s="57">
        <v>5.2764612216273861</v>
      </c>
      <c r="AI49" s="57">
        <v>111.7703997113183</v>
      </c>
      <c r="AJ49" s="57">
        <v>42.699931875079088</v>
      </c>
      <c r="AK49" s="57">
        <v>33.73609419012584</v>
      </c>
      <c r="AL49" s="57">
        <v>197.4469590668304</v>
      </c>
      <c r="AM49" s="57">
        <v>5.6948553646364823</v>
      </c>
      <c r="AN49" s="55"/>
      <c r="AP49" s="35"/>
    </row>
    <row r="50" spans="1:42" ht="3" customHeight="1" x14ac:dyDescent="0.25">
      <c r="B50" s="13"/>
      <c r="C50" s="13"/>
      <c r="D50" s="13"/>
      <c r="E50" s="13"/>
      <c r="F50" s="13"/>
      <c r="G50" s="13"/>
      <c r="H50" s="13"/>
      <c r="I50" s="13"/>
      <c r="J50" s="86"/>
      <c r="K50" s="86"/>
      <c r="L50" s="86"/>
      <c r="M50" s="86"/>
      <c r="N50" s="86"/>
      <c r="O50" s="86"/>
      <c r="P50" s="86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P50" s="35"/>
    </row>
    <row r="51" spans="1:42" ht="15.75" x14ac:dyDescent="0.25">
      <c r="A51" s="62" t="s">
        <v>101</v>
      </c>
      <c r="B51" s="63" t="s">
        <v>102</v>
      </c>
    </row>
    <row r="52" spans="1:42" ht="15.75" x14ac:dyDescent="0.25">
      <c r="A52" s="62" t="s">
        <v>103</v>
      </c>
      <c r="B52" s="63" t="s">
        <v>104</v>
      </c>
    </row>
    <row r="53" spans="1:42" ht="15.75" x14ac:dyDescent="0.25">
      <c r="A53" s="62" t="s">
        <v>105</v>
      </c>
      <c r="B53" s="63" t="s">
        <v>106</v>
      </c>
    </row>
    <row r="54" spans="1:42" ht="15.75" x14ac:dyDescent="0.25">
      <c r="A54" s="62" t="s">
        <v>107</v>
      </c>
      <c r="B54" s="63" t="s">
        <v>108</v>
      </c>
    </row>
    <row r="55" spans="1:42" ht="15.75" x14ac:dyDescent="0.25">
      <c r="A55" s="62" t="s">
        <v>118</v>
      </c>
      <c r="B55" s="63" t="s">
        <v>119</v>
      </c>
    </row>
    <row r="60" spans="1:42" x14ac:dyDescent="0.25">
      <c r="AK60" t="s">
        <v>80</v>
      </c>
    </row>
  </sheetData>
  <mergeCells count="10">
    <mergeCell ref="B2:AA2"/>
    <mergeCell ref="T4:AA4"/>
    <mergeCell ref="Q40:S40"/>
    <mergeCell ref="AD40:AM40"/>
    <mergeCell ref="AD4:AM4"/>
    <mergeCell ref="F49:H49"/>
    <mergeCell ref="B49:D49"/>
    <mergeCell ref="B28:D28"/>
    <mergeCell ref="F28:H28"/>
    <mergeCell ref="AD21:AM21"/>
  </mergeCells>
  <pageMargins left="0.7" right="0.7" top="0.75" bottom="0.75" header="0.3" footer="0.3"/>
  <pageSetup scale="65" orientation="landscape" horizontalDpi="1200" verticalDpi="1200" r:id="rId1"/>
  <rowBreaks count="1" manualBreakCount="1">
    <brk id="28" max="40" man="1"/>
  </rowBreaks>
  <colBreaks count="2" manualBreakCount="2">
    <brk id="27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</vt:lpstr>
      <vt:lpstr>'Table 5'!Print_Area</vt:lpstr>
      <vt:lpstr>'Table 5'!Print_Titles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Zelt, Ronald B.</dc:creator>
  <cp:lastModifiedBy>Hobza, Christopher M.</cp:lastModifiedBy>
  <cp:lastPrinted>2016-12-21T17:43:29Z</cp:lastPrinted>
  <dcterms:created xsi:type="dcterms:W3CDTF">2015-12-09T21:00:06Z</dcterms:created>
  <dcterms:modified xsi:type="dcterms:W3CDTF">2017-11-16T20:07:25Z</dcterms:modified>
</cp:coreProperties>
</file>