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gs-do-wawsc-spn/Shared Documents/Reports/OREGON/ORWSC/tac22-1438_SiskiyouChloride/Web/"/>
    </mc:Choice>
  </mc:AlternateContent>
  <xr:revisionPtr revIDLastSave="0" documentId="8_{3AA1E17B-F3B9-A247-960E-DB2EC739922D}" xr6:coauthVersionLast="47" xr6:coauthVersionMax="47" xr10:uidLastSave="{00000000-0000-0000-0000-000000000000}"/>
  <bookViews>
    <workbookView xWindow="9300" yWindow="2400" windowWidth="28040" windowHeight="17440" activeTab="3" xr2:uid="{670B78DE-20F8-2F46-BCBC-7252976E75D7}"/>
  </bookViews>
  <sheets>
    <sheet name="Table 3" sheetId="2" r:id="rId1"/>
    <sheet name="Table 10" sheetId="1" r:id="rId2"/>
    <sheet name="Table 17" sheetId="3" r:id="rId3"/>
    <sheet name="Table 26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4" l="1"/>
  <c r="W32" i="4"/>
  <c r="V32" i="4"/>
  <c r="U32" i="4"/>
  <c r="T32" i="4"/>
  <c r="S32" i="4"/>
  <c r="Q32" i="4"/>
  <c r="P32" i="4"/>
  <c r="O32" i="4"/>
  <c r="N32" i="4"/>
  <c r="M32" i="4"/>
  <c r="L32" i="4"/>
  <c r="J32" i="4"/>
  <c r="I32" i="4"/>
  <c r="H32" i="4"/>
  <c r="G32" i="4"/>
  <c r="F32" i="4"/>
  <c r="E32" i="4"/>
  <c r="X29" i="4"/>
  <c r="W29" i="4"/>
  <c r="V29" i="4"/>
  <c r="U29" i="4"/>
  <c r="T29" i="4"/>
  <c r="S29" i="4"/>
  <c r="Q29" i="4"/>
  <c r="P29" i="4"/>
  <c r="O29" i="4"/>
  <c r="N29" i="4"/>
  <c r="M29" i="4"/>
  <c r="L29" i="4"/>
  <c r="J29" i="4"/>
  <c r="I29" i="4"/>
  <c r="H29" i="4"/>
  <c r="G29" i="4"/>
  <c r="F29" i="4"/>
  <c r="E29" i="4"/>
  <c r="X26" i="4"/>
  <c r="W26" i="4"/>
  <c r="V26" i="4"/>
  <c r="U26" i="4"/>
  <c r="T26" i="4"/>
  <c r="S26" i="4"/>
  <c r="Q26" i="4"/>
  <c r="P26" i="4"/>
  <c r="O26" i="4"/>
  <c r="N26" i="4"/>
  <c r="M26" i="4"/>
  <c r="L26" i="4"/>
  <c r="J26" i="4"/>
  <c r="I26" i="4"/>
  <c r="H26" i="4"/>
  <c r="G26" i="4"/>
  <c r="F26" i="4"/>
  <c r="E26" i="4"/>
  <c r="X23" i="4"/>
  <c r="W23" i="4"/>
  <c r="V23" i="4"/>
  <c r="U23" i="4"/>
  <c r="T23" i="4"/>
  <c r="S23" i="4"/>
  <c r="Q23" i="4"/>
  <c r="P23" i="4"/>
  <c r="O23" i="4"/>
  <c r="N23" i="4"/>
  <c r="M23" i="4"/>
  <c r="L23" i="4"/>
  <c r="J23" i="4"/>
  <c r="I23" i="4"/>
  <c r="H23" i="4"/>
  <c r="G23" i="4"/>
  <c r="F23" i="4"/>
  <c r="E23" i="4"/>
  <c r="X20" i="4"/>
  <c r="W20" i="4"/>
  <c r="V20" i="4"/>
  <c r="U20" i="4"/>
  <c r="T20" i="4"/>
  <c r="S20" i="4"/>
  <c r="Q20" i="4"/>
  <c r="P20" i="4"/>
  <c r="O20" i="4"/>
  <c r="N20" i="4"/>
  <c r="M20" i="4"/>
  <c r="L20" i="4"/>
  <c r="J20" i="4"/>
  <c r="I20" i="4"/>
  <c r="H20" i="4"/>
  <c r="G20" i="4"/>
  <c r="F20" i="4"/>
  <c r="E20" i="4"/>
  <c r="X17" i="4"/>
  <c r="W17" i="4"/>
  <c r="V17" i="4"/>
  <c r="U17" i="4"/>
  <c r="T17" i="4"/>
  <c r="S17" i="4"/>
  <c r="Q17" i="4"/>
  <c r="P17" i="4"/>
  <c r="O17" i="4"/>
  <c r="N17" i="4"/>
  <c r="M17" i="4"/>
  <c r="L17" i="4"/>
  <c r="J17" i="4"/>
  <c r="I17" i="4"/>
  <c r="H17" i="4"/>
  <c r="G17" i="4"/>
  <c r="F17" i="4"/>
  <c r="E17" i="4"/>
  <c r="X14" i="4"/>
  <c r="W14" i="4"/>
  <c r="V14" i="4"/>
  <c r="U14" i="4"/>
  <c r="T14" i="4"/>
  <c r="S14" i="4"/>
  <c r="Q14" i="4"/>
  <c r="P14" i="4"/>
  <c r="O14" i="4"/>
  <c r="N14" i="4"/>
  <c r="M14" i="4"/>
  <c r="L14" i="4"/>
  <c r="J14" i="4"/>
  <c r="I14" i="4"/>
  <c r="H14" i="4"/>
  <c r="G14" i="4"/>
  <c r="F14" i="4"/>
  <c r="E14" i="4"/>
  <c r="X11" i="4"/>
  <c r="W11" i="4"/>
  <c r="V11" i="4"/>
  <c r="U11" i="4"/>
  <c r="T11" i="4"/>
  <c r="S11" i="4"/>
  <c r="Q11" i="4"/>
  <c r="P11" i="4"/>
  <c r="O11" i="4"/>
  <c r="N11" i="4"/>
  <c r="M11" i="4"/>
  <c r="L11" i="4"/>
  <c r="J11" i="4"/>
  <c r="I11" i="4"/>
  <c r="H11" i="4"/>
  <c r="G11" i="4"/>
  <c r="F11" i="4"/>
  <c r="E11" i="4"/>
  <c r="X8" i="4"/>
  <c r="W8" i="4"/>
  <c r="V8" i="4"/>
  <c r="U8" i="4"/>
  <c r="T8" i="4"/>
  <c r="S8" i="4"/>
  <c r="Q8" i="4"/>
  <c r="P8" i="4"/>
  <c r="O8" i="4"/>
  <c r="N8" i="4"/>
  <c r="M8" i="4"/>
  <c r="L8" i="4"/>
  <c r="J8" i="4"/>
  <c r="I8" i="4"/>
  <c r="H8" i="4"/>
  <c r="G8" i="4"/>
  <c r="F8" i="4"/>
  <c r="E8" i="4"/>
  <c r="P13" i="1"/>
  <c r="O13" i="1"/>
  <c r="N13" i="1"/>
  <c r="M13" i="1"/>
  <c r="L13" i="1"/>
  <c r="K13" i="1"/>
  <c r="J13" i="1"/>
  <c r="I13" i="1"/>
  <c r="H13" i="1"/>
  <c r="G13" i="1"/>
  <c r="F13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<sst xmlns="http://schemas.openxmlformats.org/spreadsheetml/2006/main" count="886" uniqueCount="163">
  <si>
    <r>
      <rPr>
        <b/>
        <sz val="11"/>
        <color theme="1"/>
        <rFont val="Calibri"/>
        <family val="2"/>
        <scheme val="minor"/>
      </rPr>
      <t>Table 3.</t>
    </r>
    <r>
      <rPr>
        <sz val="12"/>
        <color theme="1"/>
        <rFont val="Calibri"/>
        <family val="2"/>
        <scheme val="minor"/>
      </rPr>
      <t xml:space="preserve"> List of Stochastic Empirical Loading and Dilution Model (SELDM) scenarios  and input short names for Carter and Wall Creek watersheds, in the Siskiyou Pass area, southern Oregon.</t>
    </r>
  </si>
  <si>
    <t>[Avg, average; BMP, Best Management Practices; NA, Not Applicable;  @, at; Precip, precipitation; VR, Volumetric Runoff]</t>
  </si>
  <si>
    <t>SELDM input series</t>
  </si>
  <si>
    <t>Chloride</t>
  </si>
  <si>
    <t>Magnesium</t>
  </si>
  <si>
    <t>Sodium</t>
  </si>
  <si>
    <t>Specific Conductance</t>
  </si>
  <si>
    <t>SELDM scenario</t>
  </si>
  <si>
    <t>Location</t>
  </si>
  <si>
    <t>Scenario abbreviation</t>
  </si>
  <si>
    <t>Highway site</t>
  </si>
  <si>
    <t xml:space="preserve">Upstream basin characteristics </t>
  </si>
  <si>
    <t xml:space="preserve">Precipitation statistics </t>
  </si>
  <si>
    <t xml:space="preserve">Streamflow statistics </t>
  </si>
  <si>
    <t xml:space="preserve">Volumetric runoff coefficient statistics- highway </t>
  </si>
  <si>
    <t xml:space="preserve">Volumetric runoff coefficient statistics- upstream </t>
  </si>
  <si>
    <t xml:space="preserve">Water quality- Highway random </t>
  </si>
  <si>
    <t xml:space="preserve">Water quality- Highway dependent </t>
  </si>
  <si>
    <t xml:space="preserve">Water quality- Upstream random </t>
  </si>
  <si>
    <t xml:space="preserve">Water quality- Upstream dependent </t>
  </si>
  <si>
    <t>Water Quality- Highway Random</t>
  </si>
  <si>
    <t>Water Quality- Highway Dependent</t>
  </si>
  <si>
    <t>Water Quality- Upstream Random</t>
  </si>
  <si>
    <t>Water Quality- Upstream Dependent</t>
  </si>
  <si>
    <t>BMP</t>
  </si>
  <si>
    <t>Scenario goal</t>
  </si>
  <si>
    <t>(level of anaysis on top row, SELDM "current selection" name on bottom row)</t>
  </si>
  <si>
    <t>Carter Creek Branch 1</t>
  </si>
  <si>
    <t>CarterLvl1</t>
  </si>
  <si>
    <t>Level-1</t>
  </si>
  <si>
    <t>Level-2</t>
  </si>
  <si>
    <t>NA</t>
  </si>
  <si>
    <t>Level-3</t>
  </si>
  <si>
    <t>None</t>
  </si>
  <si>
    <t>Evaluate accuracy of planning level simulations</t>
  </si>
  <si>
    <t>Carter @ I-5 Level-1</t>
  </si>
  <si>
    <t>Avg of Rain Zone 14</t>
  </si>
  <si>
    <t>Avg of Ecoregion 78</t>
  </si>
  <si>
    <t>Carter @ I-5 1st order</t>
  </si>
  <si>
    <t>Carter Creek 1st Order</t>
  </si>
  <si>
    <t>Regional_hwy_Cl</t>
  </si>
  <si>
    <t>Regional_upst_Cl</t>
  </si>
  <si>
    <t>Siskiyou_SC_Hwy</t>
  </si>
  <si>
    <t>Mg_Sisk_Hwy</t>
  </si>
  <si>
    <t>Upstr_Carter</t>
  </si>
  <si>
    <t>Up_Carter_Mg</t>
  </si>
  <si>
    <t>Na_Sisk_Hwy</t>
  </si>
  <si>
    <t>Up_Carter_Na</t>
  </si>
  <si>
    <t>CarterLvl2</t>
  </si>
  <si>
    <t>Evaluate accuracy of level 2 analysis</t>
  </si>
  <si>
    <t>Carter @ I-5; Risley &amp; Granato Precip Stats; Level-2</t>
  </si>
  <si>
    <t>Carter @ I-5 Level-2</t>
  </si>
  <si>
    <t>CarterLvl2VR3</t>
  </si>
  <si>
    <t>Evaluate value of Level-3 highway information</t>
  </si>
  <si>
    <t>Carter @ I-5 Level-3 VR3</t>
  </si>
  <si>
    <t>CarterLvl2Pcp1</t>
  </si>
  <si>
    <t>Evaluate value of regional precipitation data</t>
  </si>
  <si>
    <t>CarterLvl2Pcp3</t>
  </si>
  <si>
    <t>Evaluate value of local precipitation data</t>
  </si>
  <si>
    <t>2.5 order - precip gage + regional</t>
  </si>
  <si>
    <t>CarterLvl2Q1</t>
  </si>
  <si>
    <t>Evaluate value of regional streamflow data</t>
  </si>
  <si>
    <t>CarterLvl2Q3</t>
  </si>
  <si>
    <t>Evaluate value of local streamflow data</t>
  </si>
  <si>
    <t>Carter @ I-5 Level-3</t>
  </si>
  <si>
    <t>CarterLvl2UpstrConcLoc2</t>
  </si>
  <si>
    <t>Evaluate value of regional stream concentrations of Cl</t>
  </si>
  <si>
    <t>local_upstr_CL</t>
  </si>
  <si>
    <t>CarterLvl2UpstrConcLoc3</t>
  </si>
  <si>
    <t>Evaluate value of local stream concentrations of Cl</t>
  </si>
  <si>
    <t>Up_Carter_Cl</t>
  </si>
  <si>
    <t>CarterLvl2HwyConcLvl3</t>
  </si>
  <si>
    <t>Evaluate value of local highway runoff concentrations of Cl</t>
  </si>
  <si>
    <t>Cl_Sisk_Hwy</t>
  </si>
  <si>
    <t>CarterLvl3</t>
  </si>
  <si>
    <t>Best estimate based on all local data available</t>
  </si>
  <si>
    <t>CarterLvl3BMP</t>
  </si>
  <si>
    <t>Hydrograph extension</t>
  </si>
  <si>
    <t>Evaluate effect of BMP</t>
  </si>
  <si>
    <t>Wall Creek</t>
  </si>
  <si>
    <t>WallLvl1</t>
  </si>
  <si>
    <t>Wall Creek @ I-5 Level-1</t>
  </si>
  <si>
    <t>Wall @ I-5 Level-1</t>
  </si>
  <si>
    <t>WallLvl3</t>
  </si>
  <si>
    <t>Wall Creek @ I-5 Level-3</t>
  </si>
  <si>
    <t>Wall @ I-5 Level-3</t>
  </si>
  <si>
    <t>Carter Creek Branch 6</t>
  </si>
  <si>
    <t>GrCarterLvl3</t>
  </si>
  <si>
    <t>Carter @ 273 Level-3</t>
  </si>
  <si>
    <t>Carter @273 Level-3</t>
  </si>
  <si>
    <t xml:space="preserve">Note: "Current selections" for each series of SELDM inputs are developed and given specific names. In this manner, a user can recreate a specific series of inputs from a dropdown menu. Current seletion names are listed in this table as they were used in SELDM for this study. </t>
  </si>
  <si>
    <r>
      <rPr>
        <b/>
        <sz val="12"/>
        <color theme="1"/>
        <rFont val="Arial Narrow"/>
        <family val="2"/>
      </rPr>
      <t>Table 10.</t>
    </r>
    <r>
      <rPr>
        <b/>
        <sz val="7"/>
        <color theme="1"/>
        <rFont val="Times New Roman"/>
        <family val="1"/>
      </rPr>
      <t> </t>
    </r>
    <r>
      <rPr>
        <sz val="7"/>
        <color theme="1"/>
        <rFont val="Times New Roman"/>
        <family val="1"/>
      </rPr>
      <t xml:space="preserve">  </t>
    </r>
    <r>
      <rPr>
        <sz val="12"/>
        <color theme="1"/>
        <rFont val="Arial Narrow"/>
        <family val="2"/>
      </rPr>
      <t>Streamgages used for Stochastic Empirical Loading and Dilution Model level-2 analysis of streamflow statistics.</t>
    </r>
  </si>
  <si>
    <r>
      <t>[BLW, below; NAD 83, North American Datum of 1983; OR, Oregon;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/s/mi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, cubic feet per second per square mile]</t>
    </r>
  </si>
  <si>
    <t>Station number</t>
  </si>
  <si>
    <t>Station name</t>
  </si>
  <si>
    <t>Longitude</t>
  </si>
  <si>
    <t>Lattitude</t>
  </si>
  <si>
    <t>Drainage area</t>
  </si>
  <si>
    <t>discharge_count_nu</t>
  </si>
  <si>
    <t>discharge_zeroprop_va</t>
  </si>
  <si>
    <t>discharge_LMean_va</t>
  </si>
  <si>
    <t>discharge_LSDEV_va</t>
  </si>
  <si>
    <t>discharge_LSkew_va</t>
  </si>
  <si>
    <t>discharge_LMed_va</t>
  </si>
  <si>
    <t>discharge_AMean_va</t>
  </si>
  <si>
    <t>discharge_ASDEV_va</t>
  </si>
  <si>
    <t>discharge_ASkew_va</t>
  </si>
  <si>
    <t>discharge_AMed_va</t>
  </si>
  <si>
    <t>(NAD 83)</t>
  </si>
  <si>
    <t>(square miles)</t>
  </si>
  <si>
    <t>(no units)</t>
  </si>
  <si>
    <r>
      <t>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/s/mi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</si>
  <si>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WEST FORK ASHLAND CREEK NEAR ASHLAND, OR</t>
  </si>
  <si>
    <t>EAST FORK ASHLAND CREEK NEAR ASHLAND, OR</t>
  </si>
  <si>
    <t>BEAR CREEK BLW ASHLAND CREEK AT ASHLAND, OR</t>
  </si>
  <si>
    <t>ELK CREEK NEAR TRAIL, OR</t>
  </si>
  <si>
    <t>LITTLE WOLF CREEK NEAR TYEE, OR</t>
  </si>
  <si>
    <t>Mean</t>
  </si>
  <si>
    <t>Median</t>
  </si>
  <si>
    <r>
      <rPr>
        <b/>
        <sz val="11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For a map view of these sites, visit https://maps.waterdata.usgs.gov/mapper/nwisquery.html?URL=https://waterdata.usgs.gov/usa/nwis/inventory?multiple_site_no=14353000%2C14353500%2C14354200%2C14338000%2C14320934&amp;format=sitefile_output&amp;sitefile_output_format=xml&amp;column_name=agency_cd&amp;column_name=site_no&amp;column_name=station_nm&amp;list_of_search_criteria=multiple_site_no&amp;column_name=site_tp_cd&amp;column_name=dec_lat_va&amp;column_name=dec_long_va&amp;column_name=agency_use_cd</t>
    </r>
  </si>
  <si>
    <r>
      <rPr>
        <b/>
        <sz val="11"/>
        <color theme="1"/>
        <rFont val="Calibri"/>
        <family val="2"/>
        <scheme val="minor"/>
      </rPr>
      <t>Table 17.</t>
    </r>
    <r>
      <rPr>
        <sz val="12"/>
        <color theme="1"/>
        <rFont val="Calibri"/>
        <family val="2"/>
        <scheme val="minor"/>
      </rPr>
      <t xml:space="preserve"> Water-quality constituent statistics used in Stochastic Empirical Loading and Dilution Model analyses of selected streams in the Siskiyou Pass, southern Oregon</t>
    </r>
  </si>
  <si>
    <t>[SD, standard deviation; Cl, chloride; mg/L, milligrams per liter; SC, specific conductance; μS/cm, microsiemens per centimeter at 25 degrees Celsius; MAD, Median Absolute Deviation of the residuals; MaxX, Maximum X value; Mg, magnesium; Na, sodium]</t>
  </si>
  <si>
    <t>Water-quality definition short name</t>
  </si>
  <si>
    <t>Parameter</t>
  </si>
  <si>
    <t>Units</t>
  </si>
  <si>
    <t>SD</t>
  </si>
  <si>
    <t>Skew</t>
  </si>
  <si>
    <t>Analysis level</t>
  </si>
  <si>
    <t>Description</t>
  </si>
  <si>
    <t>Highway random</t>
  </si>
  <si>
    <t>Cl</t>
  </si>
  <si>
    <t>mg/L</t>
  </si>
  <si>
    <t>–0.330</t>
  </si>
  <si>
    <t>Regional estimate using highways from South Summit of Lake Tahoe</t>
  </si>
  <si>
    <t>SC</t>
  </si>
  <si>
    <t>μS/cm</t>
  </si>
  <si>
    <t>–0.201</t>
  </si>
  <si>
    <t>Statistics derived from local USGS station 420425122361700</t>
  </si>
  <si>
    <t>Upstream random</t>
  </si>
  <si>
    <t>local_upstr_Cl</t>
  </si>
  <si>
    <t>Statistics derived from regional data collected for study (see table 1 for list)</t>
  </si>
  <si>
    <t>Regional_upstr_Cl</t>
  </si>
  <si>
    <t>Statistics derived from regional USGS streamgages (see table 14 for list)</t>
  </si>
  <si>
    <t>Statistics derived from local USGS station 420423122363100</t>
  </si>
  <si>
    <t>Dependent variable</t>
  </si>
  <si>
    <t>Intercept</t>
  </si>
  <si>
    <t>Slope</t>
  </si>
  <si>
    <t>MAD</t>
  </si>
  <si>
    <t>MaxX</t>
  </si>
  <si>
    <t>Highway dependent</t>
  </si>
  <si>
    <t>Mg</t>
  </si>
  <si>
    <t>Na</t>
  </si>
  <si>
    <t>Upstream dependent</t>
  </si>
  <si>
    <r>
      <rPr>
        <b/>
        <sz val="11"/>
        <color theme="1"/>
        <rFont val="Calibri"/>
        <family val="2"/>
        <scheme val="minor"/>
      </rPr>
      <t xml:space="preserve">Table 26.  </t>
    </r>
    <r>
      <rPr>
        <sz val="12"/>
        <color theme="1"/>
        <rFont val="Calibri"/>
        <family val="2"/>
        <scheme val="minor"/>
      </rPr>
      <t>Results from Stochastic Empirical Loading and Dilution Model (SELDM) sensitivity analyses, scenarios 2–11, Carter Creek Branch 1 in the Siskiyou Pass, southern Oregon.</t>
    </r>
  </si>
  <si>
    <t>[EMC, event mean concentration; CMC, criterion maximum concentration; mg/L, milligrams per liter; %, percent]</t>
  </si>
  <si>
    <t>Mean highway-runoff EMC
(mg/L)</t>
  </si>
  <si>
    <t>Mean upstream EMC
(mg/L)</t>
  </si>
  <si>
    <t>Mean downstream EMC
(mg/L)</t>
  </si>
  <si>
    <t>CMC exceedance rate
(percent)</t>
  </si>
  <si>
    <t>Mean annual highway-runoff load (pounds)</t>
  </si>
  <si>
    <t>Mean annual concurrent runoff load (pounds)</t>
  </si>
  <si>
    <t>----------</t>
  </si>
  <si>
    <t>(Percentage difference from scenario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</si>
</sst>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 indent="1"/>
    </xf>
    <xf numFmtId="164" fontId="10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0" fontId="0" fillId="2" borderId="0" xfId="1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9" fontId="0" fillId="2" borderId="0" xfId="1" applyFon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9" fontId="0" fillId="3" borderId="0" xfId="1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18</xdr:row>
      <xdr:rowOff>0</xdr:rowOff>
    </xdr:from>
    <xdr:to>
      <xdr:col>26</xdr:col>
      <xdr:colOff>1584325</xdr:colOff>
      <xdr:row>18</xdr:row>
      <xdr:rowOff>187325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23F60-EF24-AC4F-B5A9-78E925F1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1200" y="4495800"/>
          <a:ext cx="1889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0</xdr:colOff>
      <xdr:row>18</xdr:row>
      <xdr:rowOff>0</xdr:rowOff>
    </xdr:from>
    <xdr:ext cx="1657350" cy="200025"/>
    <xdr:pic>
      <xdr:nvPicPr>
        <xdr:cNvPr id="3" name="Picture 2">
          <a:extLst>
            <a:ext uri="{FF2B5EF4-FFF2-40B4-BE49-F238E27FC236}">
              <a16:creationId xmlns:a16="http://schemas.microsoft.com/office/drawing/2014/main" id="{7EB6DF3F-BB96-C14A-8DAD-843EFD775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3900" y="4495800"/>
          <a:ext cx="16573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0</xdr:colOff>
      <xdr:row>18</xdr:row>
      <xdr:rowOff>0</xdr:rowOff>
    </xdr:from>
    <xdr:ext cx="1657350" cy="200025"/>
    <xdr:pic>
      <xdr:nvPicPr>
        <xdr:cNvPr id="4" name="Picture 3">
          <a:extLst>
            <a:ext uri="{FF2B5EF4-FFF2-40B4-BE49-F238E27FC236}">
              <a16:creationId xmlns:a16="http://schemas.microsoft.com/office/drawing/2014/main" id="{96DA5423-7F35-844C-96C3-D8AB72E0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7000" y="4495800"/>
          <a:ext cx="16573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6FB4-0965-5947-8AF1-C5B73B42C056}">
  <dimension ref="A1:AE56"/>
  <sheetViews>
    <sheetView workbookViewId="0">
      <selection sqref="A1:XFD1048576"/>
    </sheetView>
  </sheetViews>
  <sheetFormatPr baseColWidth="10" defaultColWidth="8.83203125" defaultRowHeight="16" x14ac:dyDescent="0.2"/>
  <cols>
    <col min="2" max="10" width="24.6640625" style="1" customWidth="1"/>
    <col min="11" max="11" width="5.33203125" customWidth="1"/>
    <col min="12" max="15" width="24.6640625" customWidth="1"/>
    <col min="17" max="20" width="24.6640625" style="1" customWidth="1"/>
    <col min="21" max="21" width="9.1640625" customWidth="1"/>
    <col min="22" max="25" width="24.6640625" customWidth="1"/>
    <col min="26" max="26" width="9.1640625" customWidth="1"/>
    <col min="27" max="27" width="24.6640625" customWidth="1"/>
    <col min="28" max="28" width="24.6640625" style="1" customWidth="1"/>
    <col min="30" max="31" width="24.6640625" customWidth="1"/>
  </cols>
  <sheetData>
    <row r="1" spans="1:31" x14ac:dyDescent="0.2">
      <c r="A1" t="s">
        <v>0</v>
      </c>
    </row>
    <row r="2" spans="1:31" x14ac:dyDescent="0.2">
      <c r="A2" t="s">
        <v>1</v>
      </c>
    </row>
    <row r="4" spans="1:31" x14ac:dyDescent="0.2">
      <c r="E4" s="2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6" spans="1:31" x14ac:dyDescent="0.2">
      <c r="L6" s="2" t="s">
        <v>3</v>
      </c>
      <c r="M6" s="2"/>
      <c r="N6" s="2"/>
      <c r="O6" s="2"/>
      <c r="Q6" s="2" t="s">
        <v>4</v>
      </c>
      <c r="R6" s="2"/>
      <c r="S6" s="2"/>
      <c r="T6" s="2"/>
      <c r="V6" s="2" t="s">
        <v>5</v>
      </c>
      <c r="W6" s="2"/>
      <c r="X6" s="2"/>
      <c r="Y6" s="2"/>
      <c r="AA6" s="2" t="s">
        <v>6</v>
      </c>
      <c r="AB6" s="2"/>
    </row>
    <row r="7" spans="1:31" ht="51" x14ac:dyDescent="0.2"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V7" s="3" t="s">
        <v>20</v>
      </c>
      <c r="W7" s="3" t="s">
        <v>21</v>
      </c>
      <c r="X7" s="3" t="s">
        <v>22</v>
      </c>
      <c r="Y7" s="3" t="s">
        <v>23</v>
      </c>
      <c r="AA7" s="3" t="s">
        <v>16</v>
      </c>
      <c r="AB7" s="3" t="s">
        <v>18</v>
      </c>
      <c r="AD7" t="s">
        <v>24</v>
      </c>
      <c r="AE7" t="s">
        <v>25</v>
      </c>
    </row>
    <row r="8" spans="1:31" ht="51" x14ac:dyDescent="0.2">
      <c r="E8" s="3" t="s">
        <v>26</v>
      </c>
      <c r="F8" s="3" t="s">
        <v>26</v>
      </c>
      <c r="G8" s="3" t="s">
        <v>26</v>
      </c>
      <c r="H8" s="3" t="s">
        <v>26</v>
      </c>
      <c r="I8" s="3" t="s">
        <v>26</v>
      </c>
      <c r="J8" s="3" t="s">
        <v>26</v>
      </c>
      <c r="L8" s="3" t="s">
        <v>26</v>
      </c>
      <c r="M8" s="3" t="s">
        <v>26</v>
      </c>
      <c r="N8" s="3" t="s">
        <v>26</v>
      </c>
      <c r="O8" s="3" t="s">
        <v>26</v>
      </c>
      <c r="Q8" s="3" t="s">
        <v>26</v>
      </c>
      <c r="R8" s="3" t="s">
        <v>26</v>
      </c>
      <c r="S8" s="3" t="s">
        <v>26</v>
      </c>
      <c r="T8" s="3" t="s">
        <v>26</v>
      </c>
      <c r="V8" s="3" t="s">
        <v>26</v>
      </c>
      <c r="W8" s="3" t="s">
        <v>26</v>
      </c>
      <c r="X8" s="3" t="s">
        <v>26</v>
      </c>
      <c r="Y8" s="3" t="s">
        <v>26</v>
      </c>
      <c r="AA8" s="3" t="s">
        <v>26</v>
      </c>
      <c r="AB8" s="3" t="s">
        <v>26</v>
      </c>
      <c r="AD8" s="3" t="s">
        <v>26</v>
      </c>
      <c r="AE8" s="3" t="s">
        <v>26</v>
      </c>
    </row>
    <row r="9" spans="1:31" x14ac:dyDescent="0.2">
      <c r="L9" s="1"/>
      <c r="M9" s="1"/>
      <c r="N9" s="1"/>
      <c r="O9" s="1"/>
      <c r="V9" s="1"/>
      <c r="W9" s="1"/>
      <c r="X9" s="1"/>
      <c r="Y9" s="1"/>
      <c r="AA9" s="1"/>
    </row>
    <row r="10" spans="1:31" x14ac:dyDescent="0.2">
      <c r="B10" s="1">
        <v>1</v>
      </c>
      <c r="C10" s="1" t="s">
        <v>27</v>
      </c>
      <c r="D10" s="1" t="s">
        <v>28</v>
      </c>
      <c r="E10" s="1" t="s">
        <v>29</v>
      </c>
      <c r="F10" s="1" t="s">
        <v>29</v>
      </c>
      <c r="G10" s="1" t="s">
        <v>29</v>
      </c>
      <c r="H10" s="1" t="s">
        <v>29</v>
      </c>
      <c r="I10" s="1" t="s">
        <v>29</v>
      </c>
      <c r="J10" s="1" t="s">
        <v>29</v>
      </c>
      <c r="L10" s="1" t="s">
        <v>30</v>
      </c>
      <c r="M10" s="1" t="s">
        <v>31</v>
      </c>
      <c r="N10" s="1" t="s">
        <v>30</v>
      </c>
      <c r="O10" s="1" t="s">
        <v>31</v>
      </c>
      <c r="Q10" s="1" t="s">
        <v>32</v>
      </c>
      <c r="R10" s="1" t="s">
        <v>32</v>
      </c>
      <c r="S10" s="1" t="s">
        <v>32</v>
      </c>
      <c r="T10" s="1" t="s">
        <v>32</v>
      </c>
      <c r="V10" s="1" t="s">
        <v>32</v>
      </c>
      <c r="W10" s="1" t="s">
        <v>32</v>
      </c>
      <c r="X10" s="1" t="s">
        <v>32</v>
      </c>
      <c r="Y10" s="1" t="s">
        <v>32</v>
      </c>
      <c r="AA10" s="1" t="s">
        <v>32</v>
      </c>
      <c r="AB10" s="1" t="s">
        <v>32</v>
      </c>
      <c r="AD10" t="s">
        <v>33</v>
      </c>
      <c r="AE10" t="s">
        <v>34</v>
      </c>
    </row>
    <row r="11" spans="1:31" x14ac:dyDescent="0.2">
      <c r="E11" s="1" t="s">
        <v>35</v>
      </c>
      <c r="F11" s="1" t="s">
        <v>35</v>
      </c>
      <c r="G11" s="1" t="s">
        <v>36</v>
      </c>
      <c r="H11" s="1" t="s">
        <v>37</v>
      </c>
      <c r="I11" s="1" t="s">
        <v>38</v>
      </c>
      <c r="J11" s="1" t="s">
        <v>39</v>
      </c>
      <c r="L11" s="1" t="s">
        <v>40</v>
      </c>
      <c r="M11" s="1" t="s">
        <v>31</v>
      </c>
      <c r="N11" s="1" t="s">
        <v>41</v>
      </c>
      <c r="O11" s="1" t="s">
        <v>31</v>
      </c>
      <c r="Q11" s="1" t="s">
        <v>42</v>
      </c>
      <c r="R11" s="1" t="s">
        <v>43</v>
      </c>
      <c r="S11" s="1" t="s">
        <v>44</v>
      </c>
      <c r="T11" s="1" t="s">
        <v>45</v>
      </c>
      <c r="V11" s="1" t="s">
        <v>42</v>
      </c>
      <c r="W11" s="1" t="s">
        <v>46</v>
      </c>
      <c r="X11" s="1" t="s">
        <v>44</v>
      </c>
      <c r="Y11" s="1" t="s">
        <v>47</v>
      </c>
      <c r="AA11" s="1" t="s">
        <v>42</v>
      </c>
      <c r="AB11" s="1" t="s">
        <v>44</v>
      </c>
    </row>
    <row r="13" spans="1:31" x14ac:dyDescent="0.2">
      <c r="B13" s="1">
        <v>2</v>
      </c>
      <c r="C13" s="1" t="s">
        <v>27</v>
      </c>
      <c r="D13" s="1" t="s">
        <v>48</v>
      </c>
      <c r="E13" s="1" t="s">
        <v>29</v>
      </c>
      <c r="F13" s="1" t="s">
        <v>29</v>
      </c>
      <c r="G13" s="1" t="s">
        <v>30</v>
      </c>
      <c r="H13" s="1" t="s">
        <v>30</v>
      </c>
      <c r="I13" s="1" t="s">
        <v>29</v>
      </c>
      <c r="J13" s="1" t="s">
        <v>29</v>
      </c>
      <c r="L13" s="1" t="s">
        <v>30</v>
      </c>
      <c r="M13" s="1" t="s">
        <v>31</v>
      </c>
      <c r="N13" s="1" t="s">
        <v>30</v>
      </c>
      <c r="O13" s="1" t="s">
        <v>31</v>
      </c>
      <c r="Q13" s="1" t="s">
        <v>32</v>
      </c>
      <c r="R13" s="1" t="s">
        <v>32</v>
      </c>
      <c r="S13" s="1" t="s">
        <v>32</v>
      </c>
      <c r="T13" s="1" t="s">
        <v>32</v>
      </c>
      <c r="V13" s="1" t="s">
        <v>32</v>
      </c>
      <c r="W13" s="1" t="s">
        <v>32</v>
      </c>
      <c r="X13" s="1" t="s">
        <v>32</v>
      </c>
      <c r="Y13" s="1" t="s">
        <v>32</v>
      </c>
      <c r="AA13" s="1" t="s">
        <v>32</v>
      </c>
      <c r="AB13" s="1" t="s">
        <v>32</v>
      </c>
      <c r="AD13" t="s">
        <v>33</v>
      </c>
      <c r="AE13" t="s">
        <v>49</v>
      </c>
    </row>
    <row r="14" spans="1:31" ht="51" x14ac:dyDescent="0.2">
      <c r="C14"/>
      <c r="E14" s="1" t="s">
        <v>35</v>
      </c>
      <c r="F14" s="1" t="s">
        <v>35</v>
      </c>
      <c r="G14" s="3" t="s">
        <v>50</v>
      </c>
      <c r="H14" s="1" t="s">
        <v>51</v>
      </c>
      <c r="I14" s="1" t="s">
        <v>35</v>
      </c>
      <c r="J14" s="1" t="s">
        <v>35</v>
      </c>
      <c r="L14" s="1" t="s">
        <v>40</v>
      </c>
      <c r="M14" s="1" t="s">
        <v>31</v>
      </c>
      <c r="N14" s="1" t="s">
        <v>41</v>
      </c>
      <c r="O14" s="1" t="s">
        <v>31</v>
      </c>
      <c r="Q14" s="1" t="s">
        <v>42</v>
      </c>
      <c r="R14" s="1" t="s">
        <v>43</v>
      </c>
      <c r="S14" s="1" t="s">
        <v>44</v>
      </c>
      <c r="T14" s="1" t="s">
        <v>45</v>
      </c>
      <c r="V14" s="1" t="s">
        <v>42</v>
      </c>
      <c r="W14" s="1" t="s">
        <v>46</v>
      </c>
      <c r="X14" s="1" t="s">
        <v>44</v>
      </c>
      <c r="Y14" s="1" t="s">
        <v>47</v>
      </c>
      <c r="AA14" s="1" t="s">
        <v>42</v>
      </c>
      <c r="AB14" s="1" t="s">
        <v>44</v>
      </c>
    </row>
    <row r="16" spans="1:31" x14ac:dyDescent="0.2">
      <c r="B16" s="1">
        <v>3</v>
      </c>
      <c r="C16" s="1" t="s">
        <v>27</v>
      </c>
      <c r="D16" s="1" t="s">
        <v>52</v>
      </c>
      <c r="E16" s="1" t="s">
        <v>32</v>
      </c>
      <c r="F16" s="1" t="s">
        <v>32</v>
      </c>
      <c r="G16" s="1" t="s">
        <v>30</v>
      </c>
      <c r="H16" s="1" t="s">
        <v>30</v>
      </c>
      <c r="I16" s="1" t="s">
        <v>32</v>
      </c>
      <c r="J16" s="1" t="s">
        <v>32</v>
      </c>
      <c r="L16" s="1" t="s">
        <v>30</v>
      </c>
      <c r="M16" s="1" t="s">
        <v>31</v>
      </c>
      <c r="N16" s="1" t="s">
        <v>30</v>
      </c>
      <c r="O16" s="1" t="s">
        <v>31</v>
      </c>
      <c r="Q16" s="1" t="s">
        <v>32</v>
      </c>
      <c r="R16" s="1" t="s">
        <v>32</v>
      </c>
      <c r="S16" s="1" t="s">
        <v>32</v>
      </c>
      <c r="T16" s="1" t="s">
        <v>32</v>
      </c>
      <c r="V16" s="1" t="s">
        <v>32</v>
      </c>
      <c r="W16" s="1" t="s">
        <v>32</v>
      </c>
      <c r="X16" s="1" t="s">
        <v>32</v>
      </c>
      <c r="Y16" s="1" t="s">
        <v>32</v>
      </c>
      <c r="AA16" s="1" t="s">
        <v>32</v>
      </c>
      <c r="AB16" s="1" t="s">
        <v>32</v>
      </c>
      <c r="AD16" t="s">
        <v>33</v>
      </c>
      <c r="AE16" t="s">
        <v>53</v>
      </c>
    </row>
    <row r="17" spans="2:31" ht="51" x14ac:dyDescent="0.2">
      <c r="C17"/>
      <c r="E17" s="1" t="s">
        <v>54</v>
      </c>
      <c r="F17" s="1" t="s">
        <v>54</v>
      </c>
      <c r="G17" s="3" t="s">
        <v>50</v>
      </c>
      <c r="H17" s="1" t="s">
        <v>51</v>
      </c>
      <c r="I17" s="1" t="s">
        <v>54</v>
      </c>
      <c r="J17" s="1" t="s">
        <v>54</v>
      </c>
      <c r="L17" s="1" t="s">
        <v>40</v>
      </c>
      <c r="M17" s="1" t="s">
        <v>31</v>
      </c>
      <c r="N17" s="1" t="s">
        <v>41</v>
      </c>
      <c r="O17" s="1" t="s">
        <v>31</v>
      </c>
      <c r="Q17" s="1" t="s">
        <v>42</v>
      </c>
      <c r="R17" s="1" t="s">
        <v>43</v>
      </c>
      <c r="S17" s="1" t="s">
        <v>44</v>
      </c>
      <c r="T17" s="1" t="s">
        <v>45</v>
      </c>
      <c r="V17" s="1" t="s">
        <v>42</v>
      </c>
      <c r="W17" s="1" t="s">
        <v>46</v>
      </c>
      <c r="X17" s="1" t="s">
        <v>44</v>
      </c>
      <c r="Y17" s="1" t="s">
        <v>47</v>
      </c>
      <c r="AA17" s="1" t="s">
        <v>42</v>
      </c>
      <c r="AB17" s="1" t="s">
        <v>44</v>
      </c>
    </row>
    <row r="19" spans="2:31" x14ac:dyDescent="0.2">
      <c r="B19" s="1">
        <v>4</v>
      </c>
      <c r="C19" s="1" t="s">
        <v>27</v>
      </c>
      <c r="D19" s="1" t="s">
        <v>55</v>
      </c>
      <c r="E19" s="1" t="s">
        <v>29</v>
      </c>
      <c r="F19" s="1" t="s">
        <v>29</v>
      </c>
      <c r="G19" s="1" t="s">
        <v>29</v>
      </c>
      <c r="H19" s="1" t="s">
        <v>30</v>
      </c>
      <c r="I19" s="1" t="s">
        <v>29</v>
      </c>
      <c r="J19" s="1" t="s">
        <v>29</v>
      </c>
      <c r="L19" s="1" t="s">
        <v>30</v>
      </c>
      <c r="M19" s="1" t="s">
        <v>31</v>
      </c>
      <c r="N19" s="1" t="s">
        <v>30</v>
      </c>
      <c r="O19" s="1" t="s">
        <v>31</v>
      </c>
      <c r="Q19" s="1" t="s">
        <v>32</v>
      </c>
      <c r="R19" s="1" t="s">
        <v>32</v>
      </c>
      <c r="S19" s="1" t="s">
        <v>32</v>
      </c>
      <c r="T19" s="1" t="s">
        <v>32</v>
      </c>
      <c r="V19" s="1" t="s">
        <v>32</v>
      </c>
      <c r="W19" s="1" t="s">
        <v>32</v>
      </c>
      <c r="X19" s="1" t="s">
        <v>32</v>
      </c>
      <c r="Y19" s="1" t="s">
        <v>32</v>
      </c>
      <c r="AA19" s="1">
        <v>3</v>
      </c>
      <c r="AB19" s="1" t="s">
        <v>32</v>
      </c>
      <c r="AD19" t="s">
        <v>33</v>
      </c>
      <c r="AE19" t="s">
        <v>56</v>
      </c>
    </row>
    <row r="20" spans="2:31" x14ac:dyDescent="0.2">
      <c r="C20"/>
      <c r="E20" s="1" t="s">
        <v>35</v>
      </c>
      <c r="F20" s="1" t="s">
        <v>35</v>
      </c>
      <c r="G20" s="1" t="s">
        <v>36</v>
      </c>
      <c r="H20" s="1" t="s">
        <v>51</v>
      </c>
      <c r="I20" s="1" t="s">
        <v>35</v>
      </c>
      <c r="J20" s="1" t="s">
        <v>35</v>
      </c>
      <c r="L20" s="1" t="s">
        <v>40</v>
      </c>
      <c r="M20" s="1" t="s">
        <v>31</v>
      </c>
      <c r="N20" s="1" t="s">
        <v>41</v>
      </c>
      <c r="O20" s="1" t="s">
        <v>31</v>
      </c>
      <c r="Q20" s="1" t="s">
        <v>42</v>
      </c>
      <c r="R20" s="1" t="s">
        <v>43</v>
      </c>
      <c r="S20" s="1" t="s">
        <v>44</v>
      </c>
      <c r="T20" s="1" t="s">
        <v>45</v>
      </c>
      <c r="V20" s="1" t="s">
        <v>42</v>
      </c>
      <c r="W20" s="1" t="s">
        <v>46</v>
      </c>
      <c r="X20" s="1" t="s">
        <v>44</v>
      </c>
      <c r="Y20" s="1" t="s">
        <v>47</v>
      </c>
      <c r="AA20" s="1" t="s">
        <v>42</v>
      </c>
      <c r="AB20" s="1" t="s">
        <v>44</v>
      </c>
    </row>
    <row r="22" spans="2:31" x14ac:dyDescent="0.2">
      <c r="B22" s="1">
        <v>5</v>
      </c>
      <c r="C22" s="1" t="s">
        <v>27</v>
      </c>
      <c r="D22" s="1" t="s">
        <v>57</v>
      </c>
      <c r="E22" s="1" t="s">
        <v>29</v>
      </c>
      <c r="F22" s="1" t="s">
        <v>29</v>
      </c>
      <c r="G22" s="1" t="s">
        <v>32</v>
      </c>
      <c r="H22" s="1" t="s">
        <v>30</v>
      </c>
      <c r="I22" s="1" t="s">
        <v>29</v>
      </c>
      <c r="J22" s="1" t="s">
        <v>29</v>
      </c>
      <c r="L22" s="1" t="s">
        <v>30</v>
      </c>
      <c r="M22" s="1" t="s">
        <v>31</v>
      </c>
      <c r="N22" s="1" t="s">
        <v>30</v>
      </c>
      <c r="O22" s="1" t="s">
        <v>31</v>
      </c>
      <c r="Q22" s="1" t="s">
        <v>32</v>
      </c>
      <c r="R22" s="1" t="s">
        <v>32</v>
      </c>
      <c r="S22" s="1" t="s">
        <v>32</v>
      </c>
      <c r="T22" s="1" t="s">
        <v>32</v>
      </c>
      <c r="V22" s="1" t="s">
        <v>32</v>
      </c>
      <c r="W22" s="1" t="s">
        <v>32</v>
      </c>
      <c r="X22" s="1" t="s">
        <v>32</v>
      </c>
      <c r="Y22" s="1" t="s">
        <v>32</v>
      </c>
      <c r="AA22" s="1" t="s">
        <v>32</v>
      </c>
      <c r="AB22" s="1" t="s">
        <v>32</v>
      </c>
      <c r="AD22" t="s">
        <v>33</v>
      </c>
      <c r="AE22" t="s">
        <v>58</v>
      </c>
    </row>
    <row r="23" spans="2:31" ht="34" x14ac:dyDescent="0.2">
      <c r="E23" s="1" t="s">
        <v>35</v>
      </c>
      <c r="F23" s="1" t="s">
        <v>35</v>
      </c>
      <c r="G23" s="3" t="s">
        <v>59</v>
      </c>
      <c r="H23" s="1" t="s">
        <v>51</v>
      </c>
      <c r="I23" s="1" t="s">
        <v>35</v>
      </c>
      <c r="J23" s="1" t="s">
        <v>35</v>
      </c>
      <c r="L23" s="1" t="s">
        <v>40</v>
      </c>
      <c r="M23" s="1" t="s">
        <v>31</v>
      </c>
      <c r="N23" s="1" t="s">
        <v>41</v>
      </c>
      <c r="O23" s="1" t="s">
        <v>31</v>
      </c>
      <c r="Q23" s="1" t="s">
        <v>42</v>
      </c>
      <c r="R23" s="1" t="s">
        <v>43</v>
      </c>
      <c r="S23" s="1" t="s">
        <v>44</v>
      </c>
      <c r="T23" s="1" t="s">
        <v>45</v>
      </c>
      <c r="V23" s="1" t="s">
        <v>42</v>
      </c>
      <c r="W23" s="1" t="s">
        <v>46</v>
      </c>
      <c r="X23" s="1" t="s">
        <v>44</v>
      </c>
      <c r="Y23" s="1" t="s">
        <v>47</v>
      </c>
      <c r="AA23" s="1" t="s">
        <v>42</v>
      </c>
      <c r="AB23" s="1" t="s">
        <v>44</v>
      </c>
    </row>
    <row r="25" spans="2:31" x14ac:dyDescent="0.2">
      <c r="B25" s="1">
        <v>6</v>
      </c>
      <c r="C25" s="1" t="s">
        <v>27</v>
      </c>
      <c r="D25" s="1" t="s">
        <v>60</v>
      </c>
      <c r="E25" s="1" t="s">
        <v>29</v>
      </c>
      <c r="F25" s="1" t="s">
        <v>29</v>
      </c>
      <c r="G25" s="1" t="s">
        <v>30</v>
      </c>
      <c r="H25" s="1" t="s">
        <v>29</v>
      </c>
      <c r="I25" s="1" t="s">
        <v>29</v>
      </c>
      <c r="J25" s="1" t="s">
        <v>29</v>
      </c>
      <c r="L25" s="1" t="s">
        <v>30</v>
      </c>
      <c r="M25" s="1" t="s">
        <v>31</v>
      </c>
      <c r="N25" s="1" t="s">
        <v>30</v>
      </c>
      <c r="O25" s="1" t="s">
        <v>31</v>
      </c>
      <c r="Q25" s="1" t="s">
        <v>32</v>
      </c>
      <c r="R25" s="1" t="s">
        <v>32</v>
      </c>
      <c r="S25" s="1" t="s">
        <v>32</v>
      </c>
      <c r="T25" s="1" t="s">
        <v>32</v>
      </c>
      <c r="V25" s="1" t="s">
        <v>32</v>
      </c>
      <c r="W25" s="1" t="s">
        <v>32</v>
      </c>
      <c r="X25" s="1" t="s">
        <v>32</v>
      </c>
      <c r="Y25" s="1" t="s">
        <v>32</v>
      </c>
      <c r="AA25" s="1" t="s">
        <v>32</v>
      </c>
      <c r="AB25" s="1" t="s">
        <v>32</v>
      </c>
      <c r="AD25" t="s">
        <v>33</v>
      </c>
      <c r="AE25" t="s">
        <v>61</v>
      </c>
    </row>
    <row r="26" spans="2:31" ht="51" x14ac:dyDescent="0.2">
      <c r="E26" s="1" t="s">
        <v>35</v>
      </c>
      <c r="F26" s="1" t="s">
        <v>35</v>
      </c>
      <c r="G26" s="3" t="s">
        <v>50</v>
      </c>
      <c r="H26" s="1" t="s">
        <v>37</v>
      </c>
      <c r="I26" s="1" t="s">
        <v>35</v>
      </c>
      <c r="J26" s="1" t="s">
        <v>35</v>
      </c>
      <c r="L26" s="1" t="s">
        <v>40</v>
      </c>
      <c r="M26" s="1" t="s">
        <v>31</v>
      </c>
      <c r="N26" s="1" t="s">
        <v>41</v>
      </c>
      <c r="O26" s="1" t="s">
        <v>31</v>
      </c>
      <c r="Q26" s="1" t="s">
        <v>42</v>
      </c>
      <c r="R26" s="1" t="s">
        <v>43</v>
      </c>
      <c r="S26" s="1" t="s">
        <v>44</v>
      </c>
      <c r="T26" s="1" t="s">
        <v>45</v>
      </c>
      <c r="V26" s="1" t="s">
        <v>42</v>
      </c>
      <c r="W26" s="1" t="s">
        <v>46</v>
      </c>
      <c r="X26" s="1" t="s">
        <v>44</v>
      </c>
      <c r="Y26" s="1" t="s">
        <v>47</v>
      </c>
      <c r="AA26" s="1" t="s">
        <v>42</v>
      </c>
      <c r="AB26" s="1" t="s">
        <v>44</v>
      </c>
    </row>
    <row r="28" spans="2:31" x14ac:dyDescent="0.2">
      <c r="B28" s="1">
        <v>7</v>
      </c>
      <c r="C28" s="1" t="s">
        <v>27</v>
      </c>
      <c r="D28" s="1" t="s">
        <v>62</v>
      </c>
      <c r="E28" s="1" t="s">
        <v>29</v>
      </c>
      <c r="F28" s="1" t="s">
        <v>29</v>
      </c>
      <c r="G28" s="1" t="s">
        <v>30</v>
      </c>
      <c r="H28" s="1" t="s">
        <v>32</v>
      </c>
      <c r="I28" s="1" t="s">
        <v>29</v>
      </c>
      <c r="J28" s="1" t="s">
        <v>29</v>
      </c>
      <c r="L28" s="1" t="s">
        <v>30</v>
      </c>
      <c r="M28" s="1" t="s">
        <v>31</v>
      </c>
      <c r="N28" s="1" t="s">
        <v>30</v>
      </c>
      <c r="O28" s="1" t="s">
        <v>31</v>
      </c>
      <c r="Q28" s="1" t="s">
        <v>32</v>
      </c>
      <c r="R28" s="1" t="s">
        <v>32</v>
      </c>
      <c r="S28" s="1" t="s">
        <v>32</v>
      </c>
      <c r="T28" s="1" t="s">
        <v>32</v>
      </c>
      <c r="V28" s="1" t="s">
        <v>32</v>
      </c>
      <c r="W28" s="1" t="s">
        <v>32</v>
      </c>
      <c r="X28" s="1" t="s">
        <v>32</v>
      </c>
      <c r="Y28" s="1" t="s">
        <v>32</v>
      </c>
      <c r="AA28" s="1" t="s">
        <v>32</v>
      </c>
      <c r="AB28" s="1" t="s">
        <v>32</v>
      </c>
      <c r="AD28" t="s">
        <v>33</v>
      </c>
      <c r="AE28" t="s">
        <v>63</v>
      </c>
    </row>
    <row r="29" spans="2:31" ht="51" x14ac:dyDescent="0.2">
      <c r="E29" s="1" t="s">
        <v>35</v>
      </c>
      <c r="F29" s="1" t="s">
        <v>35</v>
      </c>
      <c r="G29" s="3" t="s">
        <v>50</v>
      </c>
      <c r="H29" s="1" t="s">
        <v>64</v>
      </c>
      <c r="I29" s="1" t="s">
        <v>35</v>
      </c>
      <c r="J29" s="1" t="s">
        <v>35</v>
      </c>
      <c r="L29" s="1" t="s">
        <v>40</v>
      </c>
      <c r="M29" s="1" t="s">
        <v>31</v>
      </c>
      <c r="N29" s="1" t="s">
        <v>41</v>
      </c>
      <c r="O29" s="1" t="s">
        <v>31</v>
      </c>
      <c r="Q29" s="1" t="s">
        <v>42</v>
      </c>
      <c r="R29" s="1" t="s">
        <v>43</v>
      </c>
      <c r="S29" s="1" t="s">
        <v>44</v>
      </c>
      <c r="T29" s="1" t="s">
        <v>45</v>
      </c>
      <c r="V29" s="1" t="s">
        <v>42</v>
      </c>
      <c r="W29" s="1" t="s">
        <v>46</v>
      </c>
      <c r="X29" s="1" t="s">
        <v>44</v>
      </c>
      <c r="Y29" s="1" t="s">
        <v>47</v>
      </c>
      <c r="AA29" s="1" t="s">
        <v>42</v>
      </c>
      <c r="AB29" s="1" t="s">
        <v>44</v>
      </c>
    </row>
    <row r="31" spans="2:31" x14ac:dyDescent="0.2">
      <c r="B31" s="1">
        <v>8</v>
      </c>
      <c r="C31" s="1" t="s">
        <v>27</v>
      </c>
      <c r="D31" s="1" t="s">
        <v>65</v>
      </c>
      <c r="E31" s="1" t="s">
        <v>29</v>
      </c>
      <c r="F31" s="1" t="s">
        <v>29</v>
      </c>
      <c r="G31" s="1" t="s">
        <v>30</v>
      </c>
      <c r="H31" s="1" t="s">
        <v>30</v>
      </c>
      <c r="I31" s="1" t="s">
        <v>29</v>
      </c>
      <c r="J31" s="1" t="s">
        <v>29</v>
      </c>
      <c r="L31" s="1" t="s">
        <v>30</v>
      </c>
      <c r="M31" s="1" t="s">
        <v>31</v>
      </c>
      <c r="N31" s="1" t="s">
        <v>30</v>
      </c>
      <c r="O31" s="1" t="s">
        <v>31</v>
      </c>
      <c r="Q31" s="1" t="s">
        <v>32</v>
      </c>
      <c r="R31" s="1" t="s">
        <v>32</v>
      </c>
      <c r="S31" s="1" t="s">
        <v>32</v>
      </c>
      <c r="T31" s="1" t="s">
        <v>32</v>
      </c>
      <c r="V31" s="1" t="s">
        <v>32</v>
      </c>
      <c r="W31" s="1" t="s">
        <v>32</v>
      </c>
      <c r="X31" s="1" t="s">
        <v>32</v>
      </c>
      <c r="Y31" s="1" t="s">
        <v>32</v>
      </c>
      <c r="AA31" s="1" t="s">
        <v>32</v>
      </c>
      <c r="AB31" s="1" t="s">
        <v>32</v>
      </c>
      <c r="AD31" t="s">
        <v>33</v>
      </c>
      <c r="AE31" t="s">
        <v>66</v>
      </c>
    </row>
    <row r="32" spans="2:31" ht="51" x14ac:dyDescent="0.2">
      <c r="E32" s="1" t="s">
        <v>35</v>
      </c>
      <c r="F32" s="1" t="s">
        <v>35</v>
      </c>
      <c r="G32" s="3" t="s">
        <v>50</v>
      </c>
      <c r="H32" s="1" t="s">
        <v>51</v>
      </c>
      <c r="I32" s="1" t="s">
        <v>35</v>
      </c>
      <c r="J32" s="1" t="s">
        <v>35</v>
      </c>
      <c r="L32" s="1" t="s">
        <v>40</v>
      </c>
      <c r="M32" s="1" t="s">
        <v>31</v>
      </c>
      <c r="N32" s="1" t="s">
        <v>67</v>
      </c>
      <c r="O32" s="1" t="s">
        <v>31</v>
      </c>
      <c r="Q32" s="1" t="s">
        <v>42</v>
      </c>
      <c r="R32" s="1" t="s">
        <v>43</v>
      </c>
      <c r="S32" s="1" t="s">
        <v>44</v>
      </c>
      <c r="T32" s="1" t="s">
        <v>45</v>
      </c>
      <c r="V32" s="1" t="s">
        <v>42</v>
      </c>
      <c r="W32" s="1" t="s">
        <v>46</v>
      </c>
      <c r="X32" s="1" t="s">
        <v>44</v>
      </c>
      <c r="Y32" s="1" t="s">
        <v>47</v>
      </c>
      <c r="AA32" s="1" t="s">
        <v>42</v>
      </c>
      <c r="AB32" s="1" t="s">
        <v>44</v>
      </c>
    </row>
    <row r="34" spans="2:31" x14ac:dyDescent="0.2">
      <c r="B34" s="1">
        <v>9</v>
      </c>
      <c r="C34" s="1" t="s">
        <v>27</v>
      </c>
      <c r="D34" s="1" t="s">
        <v>68</v>
      </c>
      <c r="E34" s="1" t="s">
        <v>29</v>
      </c>
      <c r="F34" s="1" t="s">
        <v>29</v>
      </c>
      <c r="G34" s="1" t="s">
        <v>30</v>
      </c>
      <c r="H34" s="1" t="s">
        <v>30</v>
      </c>
      <c r="I34" s="1" t="s">
        <v>29</v>
      </c>
      <c r="J34" s="1" t="s">
        <v>29</v>
      </c>
      <c r="L34" s="1" t="s">
        <v>30</v>
      </c>
      <c r="M34" s="1" t="s">
        <v>31</v>
      </c>
      <c r="N34" s="1" t="s">
        <v>32</v>
      </c>
      <c r="O34" s="1" t="s">
        <v>32</v>
      </c>
      <c r="Q34" s="1" t="s">
        <v>32</v>
      </c>
      <c r="R34" s="1" t="s">
        <v>32</v>
      </c>
      <c r="S34" s="1" t="s">
        <v>32</v>
      </c>
      <c r="T34" s="1" t="s">
        <v>32</v>
      </c>
      <c r="V34" s="1" t="s">
        <v>32</v>
      </c>
      <c r="W34" s="1" t="s">
        <v>32</v>
      </c>
      <c r="X34" s="1" t="s">
        <v>32</v>
      </c>
      <c r="Y34" s="1" t="s">
        <v>32</v>
      </c>
      <c r="AA34" s="1" t="s">
        <v>32</v>
      </c>
      <c r="AB34" s="1" t="s">
        <v>32</v>
      </c>
      <c r="AD34" t="s">
        <v>33</v>
      </c>
      <c r="AE34" t="s">
        <v>69</v>
      </c>
    </row>
    <row r="35" spans="2:31" ht="51" x14ac:dyDescent="0.2">
      <c r="E35" s="1" t="s">
        <v>35</v>
      </c>
      <c r="F35" s="1" t="s">
        <v>35</v>
      </c>
      <c r="G35" s="3" t="s">
        <v>50</v>
      </c>
      <c r="H35" s="1" t="s">
        <v>51</v>
      </c>
      <c r="I35" s="1" t="s">
        <v>35</v>
      </c>
      <c r="J35" s="1" t="s">
        <v>35</v>
      </c>
      <c r="L35" s="1" t="s">
        <v>40</v>
      </c>
      <c r="M35" s="1" t="s">
        <v>31</v>
      </c>
      <c r="N35" s="1" t="s">
        <v>44</v>
      </c>
      <c r="O35" s="1" t="s">
        <v>70</v>
      </c>
      <c r="Q35" s="1" t="s">
        <v>42</v>
      </c>
      <c r="R35" s="1" t="s">
        <v>43</v>
      </c>
      <c r="S35" s="1" t="s">
        <v>44</v>
      </c>
      <c r="T35" s="1" t="s">
        <v>45</v>
      </c>
      <c r="V35" s="1" t="s">
        <v>42</v>
      </c>
      <c r="W35" s="1" t="s">
        <v>46</v>
      </c>
      <c r="X35" s="1" t="s">
        <v>44</v>
      </c>
      <c r="Y35" s="1" t="s">
        <v>47</v>
      </c>
      <c r="AA35" s="1" t="s">
        <v>42</v>
      </c>
      <c r="AB35" s="1" t="s">
        <v>44</v>
      </c>
    </row>
    <row r="37" spans="2:31" x14ac:dyDescent="0.2">
      <c r="B37" s="1">
        <v>10</v>
      </c>
      <c r="C37" s="1" t="s">
        <v>27</v>
      </c>
      <c r="D37" s="1" t="s">
        <v>71</v>
      </c>
      <c r="E37" s="1" t="s">
        <v>29</v>
      </c>
      <c r="F37" s="1" t="s">
        <v>29</v>
      </c>
      <c r="G37" s="1" t="s">
        <v>30</v>
      </c>
      <c r="H37" s="1" t="s">
        <v>30</v>
      </c>
      <c r="I37" s="1" t="s">
        <v>29</v>
      </c>
      <c r="J37" s="1" t="s">
        <v>29</v>
      </c>
      <c r="L37" s="1" t="s">
        <v>32</v>
      </c>
      <c r="M37" s="1" t="s">
        <v>32</v>
      </c>
      <c r="N37" s="1" t="s">
        <v>30</v>
      </c>
      <c r="O37" s="1" t="s">
        <v>31</v>
      </c>
      <c r="Q37" s="1" t="s">
        <v>32</v>
      </c>
      <c r="R37" s="1" t="s">
        <v>32</v>
      </c>
      <c r="S37" s="1" t="s">
        <v>32</v>
      </c>
      <c r="T37" s="1" t="s">
        <v>32</v>
      </c>
      <c r="V37" s="1" t="s">
        <v>32</v>
      </c>
      <c r="W37" s="1" t="s">
        <v>32</v>
      </c>
      <c r="X37" s="1" t="s">
        <v>32</v>
      </c>
      <c r="Y37" s="1" t="s">
        <v>32</v>
      </c>
      <c r="AA37" s="1" t="s">
        <v>32</v>
      </c>
      <c r="AB37" s="1" t="s">
        <v>32</v>
      </c>
      <c r="AD37" t="s">
        <v>33</v>
      </c>
      <c r="AE37" t="s">
        <v>72</v>
      </c>
    </row>
    <row r="38" spans="2:31" ht="51" x14ac:dyDescent="0.2">
      <c r="E38" s="1" t="s">
        <v>35</v>
      </c>
      <c r="F38" s="1" t="s">
        <v>35</v>
      </c>
      <c r="G38" s="3" t="s">
        <v>50</v>
      </c>
      <c r="H38" s="1" t="s">
        <v>51</v>
      </c>
      <c r="I38" s="1" t="s">
        <v>35</v>
      </c>
      <c r="J38" s="1" t="s">
        <v>35</v>
      </c>
      <c r="L38" s="1" t="s">
        <v>42</v>
      </c>
      <c r="M38" s="1" t="s">
        <v>73</v>
      </c>
      <c r="N38" s="1" t="s">
        <v>41</v>
      </c>
      <c r="O38" s="1" t="s">
        <v>31</v>
      </c>
      <c r="Q38" s="1" t="s">
        <v>42</v>
      </c>
      <c r="R38" s="1" t="s">
        <v>43</v>
      </c>
      <c r="S38" s="1" t="s">
        <v>44</v>
      </c>
      <c r="T38" s="1" t="s">
        <v>45</v>
      </c>
      <c r="V38" s="1" t="s">
        <v>42</v>
      </c>
      <c r="W38" s="1" t="s">
        <v>46</v>
      </c>
      <c r="X38" s="1" t="s">
        <v>44</v>
      </c>
      <c r="Y38" s="1" t="s">
        <v>47</v>
      </c>
      <c r="AA38" s="1" t="s">
        <v>42</v>
      </c>
      <c r="AB38" s="1" t="s">
        <v>44</v>
      </c>
    </row>
    <row r="40" spans="2:31" x14ac:dyDescent="0.2">
      <c r="B40" s="1">
        <v>11</v>
      </c>
      <c r="C40" s="1" t="s">
        <v>27</v>
      </c>
      <c r="D40" s="1" t="s">
        <v>74</v>
      </c>
      <c r="E40" s="1" t="s">
        <v>32</v>
      </c>
      <c r="F40" s="1" t="s">
        <v>32</v>
      </c>
      <c r="G40" s="1" t="s">
        <v>32</v>
      </c>
      <c r="H40" s="1" t="s">
        <v>32</v>
      </c>
      <c r="I40" s="1" t="s">
        <v>32</v>
      </c>
      <c r="J40" s="1" t="s">
        <v>32</v>
      </c>
      <c r="L40" s="1" t="s">
        <v>32</v>
      </c>
      <c r="M40" s="1" t="s">
        <v>32</v>
      </c>
      <c r="N40" s="1" t="s">
        <v>32</v>
      </c>
      <c r="O40" s="1" t="s">
        <v>32</v>
      </c>
      <c r="Q40" s="1" t="s">
        <v>32</v>
      </c>
      <c r="R40" s="1" t="s">
        <v>32</v>
      </c>
      <c r="S40" s="1" t="s">
        <v>32</v>
      </c>
      <c r="T40" s="1" t="s">
        <v>32</v>
      </c>
      <c r="V40" s="1" t="s">
        <v>32</v>
      </c>
      <c r="W40" s="1" t="s">
        <v>32</v>
      </c>
      <c r="X40" s="1" t="s">
        <v>32</v>
      </c>
      <c r="Y40" s="1" t="s">
        <v>32</v>
      </c>
      <c r="AA40" s="1" t="s">
        <v>32</v>
      </c>
      <c r="AB40" s="1" t="s">
        <v>32</v>
      </c>
      <c r="AD40" t="s">
        <v>33</v>
      </c>
      <c r="AE40" t="s">
        <v>75</v>
      </c>
    </row>
    <row r="41" spans="2:31" ht="34" x14ac:dyDescent="0.2">
      <c r="E41" s="1" t="s">
        <v>64</v>
      </c>
      <c r="F41" s="1" t="s">
        <v>64</v>
      </c>
      <c r="G41" s="3" t="s">
        <v>59</v>
      </c>
      <c r="H41" s="1" t="s">
        <v>64</v>
      </c>
      <c r="I41" s="1" t="s">
        <v>64</v>
      </c>
      <c r="J41" s="1" t="s">
        <v>64</v>
      </c>
      <c r="L41" s="1" t="s">
        <v>42</v>
      </c>
      <c r="M41" s="1" t="s">
        <v>73</v>
      </c>
      <c r="N41" s="1" t="s">
        <v>44</v>
      </c>
      <c r="O41" s="1" t="s">
        <v>70</v>
      </c>
      <c r="Q41" s="1" t="s">
        <v>42</v>
      </c>
      <c r="R41" s="1" t="s">
        <v>43</v>
      </c>
      <c r="S41" s="1" t="s">
        <v>44</v>
      </c>
      <c r="T41" s="1" t="s">
        <v>45</v>
      </c>
      <c r="V41" s="1" t="s">
        <v>42</v>
      </c>
      <c r="W41" s="1" t="s">
        <v>46</v>
      </c>
      <c r="X41" s="1" t="s">
        <v>44</v>
      </c>
      <c r="Y41" s="1" t="s">
        <v>47</v>
      </c>
      <c r="AA41" s="1" t="s">
        <v>42</v>
      </c>
      <c r="AB41" s="1" t="s">
        <v>44</v>
      </c>
    </row>
    <row r="43" spans="2:31" x14ac:dyDescent="0.2">
      <c r="B43" s="1">
        <v>12</v>
      </c>
      <c r="C43" s="1" t="s">
        <v>27</v>
      </c>
      <c r="D43" s="1" t="s">
        <v>76</v>
      </c>
      <c r="E43" s="1" t="s">
        <v>32</v>
      </c>
      <c r="F43" s="1" t="s">
        <v>32</v>
      </c>
      <c r="G43" s="1" t="s">
        <v>32</v>
      </c>
      <c r="H43" s="1" t="s">
        <v>32</v>
      </c>
      <c r="I43" s="1" t="s">
        <v>32</v>
      </c>
      <c r="J43" s="1" t="s">
        <v>32</v>
      </c>
      <c r="L43" s="1" t="s">
        <v>32</v>
      </c>
      <c r="M43" s="1" t="s">
        <v>32</v>
      </c>
      <c r="N43" s="1" t="s">
        <v>32</v>
      </c>
      <c r="O43" s="1" t="s">
        <v>32</v>
      </c>
      <c r="Q43" s="1" t="s">
        <v>32</v>
      </c>
      <c r="R43" s="1" t="s">
        <v>32</v>
      </c>
      <c r="S43" s="1" t="s">
        <v>32</v>
      </c>
      <c r="T43" s="1" t="s">
        <v>32</v>
      </c>
      <c r="V43" s="1" t="s">
        <v>32</v>
      </c>
      <c r="W43" s="1" t="s">
        <v>32</v>
      </c>
      <c r="X43" s="1" t="s">
        <v>32</v>
      </c>
      <c r="Y43" s="1" t="s">
        <v>32</v>
      </c>
      <c r="AA43" s="1" t="s">
        <v>32</v>
      </c>
      <c r="AB43" s="1" t="s">
        <v>32</v>
      </c>
      <c r="AD43" t="s">
        <v>77</v>
      </c>
      <c r="AE43" t="s">
        <v>78</v>
      </c>
    </row>
    <row r="44" spans="2:31" ht="34" x14ac:dyDescent="0.2">
      <c r="E44" s="1" t="s">
        <v>64</v>
      </c>
      <c r="F44" s="1" t="s">
        <v>64</v>
      </c>
      <c r="G44" s="3" t="s">
        <v>59</v>
      </c>
      <c r="H44" s="1" t="s">
        <v>64</v>
      </c>
      <c r="I44" s="1" t="s">
        <v>64</v>
      </c>
      <c r="J44" s="1" t="s">
        <v>64</v>
      </c>
      <c r="L44" s="1" t="s">
        <v>42</v>
      </c>
      <c r="M44" s="1" t="s">
        <v>73</v>
      </c>
      <c r="N44" s="1" t="s">
        <v>44</v>
      </c>
      <c r="O44" s="1" t="s">
        <v>70</v>
      </c>
      <c r="Q44" s="1" t="s">
        <v>42</v>
      </c>
      <c r="R44" s="1" t="s">
        <v>43</v>
      </c>
      <c r="S44" s="1" t="s">
        <v>44</v>
      </c>
      <c r="T44" s="1" t="s">
        <v>45</v>
      </c>
      <c r="V44" s="1" t="s">
        <v>42</v>
      </c>
      <c r="W44" s="1" t="s">
        <v>46</v>
      </c>
      <c r="X44" s="1" t="s">
        <v>44</v>
      </c>
      <c r="Y44" s="1" t="s">
        <v>47</v>
      </c>
      <c r="AA44" s="1" t="s">
        <v>42</v>
      </c>
      <c r="AB44" s="1" t="s">
        <v>44</v>
      </c>
    </row>
    <row r="46" spans="2:31" x14ac:dyDescent="0.2">
      <c r="B46" s="1">
        <v>13</v>
      </c>
      <c r="C46" s="1" t="s">
        <v>79</v>
      </c>
      <c r="D46" s="1" t="s">
        <v>80</v>
      </c>
      <c r="E46" s="1" t="s">
        <v>29</v>
      </c>
      <c r="F46" s="1" t="s">
        <v>29</v>
      </c>
      <c r="G46" s="1" t="s">
        <v>29</v>
      </c>
      <c r="H46" s="1" t="s">
        <v>29</v>
      </c>
      <c r="I46" s="1" t="s">
        <v>29</v>
      </c>
      <c r="J46" s="1" t="s">
        <v>29</v>
      </c>
      <c r="L46" s="1" t="s">
        <v>30</v>
      </c>
      <c r="M46" s="1" t="s">
        <v>31</v>
      </c>
      <c r="N46" s="1" t="s">
        <v>30</v>
      </c>
      <c r="O46" s="1" t="s">
        <v>31</v>
      </c>
      <c r="Q46" s="1" t="s">
        <v>32</v>
      </c>
      <c r="R46" s="1" t="s">
        <v>32</v>
      </c>
      <c r="S46" s="1" t="s">
        <v>32</v>
      </c>
      <c r="T46" s="1" t="s">
        <v>32</v>
      </c>
      <c r="V46" s="1" t="s">
        <v>32</v>
      </c>
      <c r="W46" s="1" t="s">
        <v>32</v>
      </c>
      <c r="X46" s="1" t="s">
        <v>32</v>
      </c>
      <c r="Y46" s="1" t="s">
        <v>32</v>
      </c>
      <c r="AA46" s="1" t="s">
        <v>32</v>
      </c>
      <c r="AB46" s="1" t="s">
        <v>32</v>
      </c>
      <c r="AD46" t="s">
        <v>33</v>
      </c>
      <c r="AE46" t="s">
        <v>34</v>
      </c>
    </row>
    <row r="47" spans="2:31" x14ac:dyDescent="0.2">
      <c r="E47" s="1" t="s">
        <v>81</v>
      </c>
      <c r="F47" s="1" t="s">
        <v>82</v>
      </c>
      <c r="G47" s="1" t="s">
        <v>36</v>
      </c>
      <c r="H47" s="1" t="s">
        <v>37</v>
      </c>
      <c r="I47" s="1" t="s">
        <v>81</v>
      </c>
      <c r="J47" s="1" t="s">
        <v>82</v>
      </c>
      <c r="L47" s="1" t="s">
        <v>40</v>
      </c>
      <c r="M47" s="1" t="s">
        <v>31</v>
      </c>
      <c r="N47" s="1" t="s">
        <v>41</v>
      </c>
      <c r="O47" s="1" t="s">
        <v>31</v>
      </c>
      <c r="Q47" s="1" t="s">
        <v>42</v>
      </c>
      <c r="R47" s="1" t="s">
        <v>43</v>
      </c>
      <c r="S47" s="1" t="s">
        <v>44</v>
      </c>
      <c r="T47" s="1" t="s">
        <v>45</v>
      </c>
      <c r="V47" s="1" t="s">
        <v>42</v>
      </c>
      <c r="W47" s="1" t="s">
        <v>46</v>
      </c>
      <c r="X47" s="1" t="s">
        <v>44</v>
      </c>
      <c r="Y47" s="1" t="s">
        <v>47</v>
      </c>
      <c r="AA47" s="1" t="s">
        <v>42</v>
      </c>
      <c r="AB47" s="1" t="s">
        <v>44</v>
      </c>
    </row>
    <row r="49" spans="1:31" x14ac:dyDescent="0.2">
      <c r="B49" s="1">
        <v>14</v>
      </c>
      <c r="C49" s="1" t="s">
        <v>79</v>
      </c>
      <c r="D49" s="1" t="s">
        <v>83</v>
      </c>
      <c r="E49" s="1" t="s">
        <v>32</v>
      </c>
      <c r="F49" s="1" t="s">
        <v>32</v>
      </c>
      <c r="G49" s="1" t="s">
        <v>32</v>
      </c>
      <c r="H49" s="1" t="s">
        <v>32</v>
      </c>
      <c r="I49" s="1" t="s">
        <v>32</v>
      </c>
      <c r="J49" s="1" t="s">
        <v>32</v>
      </c>
      <c r="L49" s="1" t="s">
        <v>32</v>
      </c>
      <c r="M49" s="1" t="s">
        <v>32</v>
      </c>
      <c r="N49" s="1" t="s">
        <v>32</v>
      </c>
      <c r="O49" s="1" t="s">
        <v>32</v>
      </c>
      <c r="Q49" s="1" t="s">
        <v>32</v>
      </c>
      <c r="R49" s="1" t="s">
        <v>32</v>
      </c>
      <c r="S49" s="1" t="s">
        <v>32</v>
      </c>
      <c r="T49" s="1" t="s">
        <v>32</v>
      </c>
      <c r="V49" s="1" t="s">
        <v>32</v>
      </c>
      <c r="W49" s="1" t="s">
        <v>32</v>
      </c>
      <c r="X49" s="1" t="s">
        <v>32</v>
      </c>
      <c r="Y49" s="1" t="s">
        <v>32</v>
      </c>
      <c r="AA49" s="1" t="s">
        <v>32</v>
      </c>
      <c r="AB49" s="1" t="s">
        <v>32</v>
      </c>
      <c r="AD49" t="s">
        <v>33</v>
      </c>
      <c r="AE49" t="s">
        <v>75</v>
      </c>
    </row>
    <row r="50" spans="1:31" ht="34" x14ac:dyDescent="0.2">
      <c r="E50" s="1" t="s">
        <v>84</v>
      </c>
      <c r="F50" s="1" t="s">
        <v>85</v>
      </c>
      <c r="G50" s="3" t="s">
        <v>59</v>
      </c>
      <c r="H50" s="1" t="s">
        <v>64</v>
      </c>
      <c r="I50" s="1" t="s">
        <v>84</v>
      </c>
      <c r="J50" s="1" t="s">
        <v>85</v>
      </c>
      <c r="L50" s="1" t="s">
        <v>42</v>
      </c>
      <c r="M50" s="1" t="s">
        <v>73</v>
      </c>
      <c r="N50" s="1" t="s">
        <v>44</v>
      </c>
      <c r="O50" s="1" t="s">
        <v>70</v>
      </c>
      <c r="Q50" s="1" t="s">
        <v>42</v>
      </c>
      <c r="R50" s="1" t="s">
        <v>43</v>
      </c>
      <c r="S50" s="1" t="s">
        <v>44</v>
      </c>
      <c r="T50" s="1" t="s">
        <v>45</v>
      </c>
      <c r="V50" s="1" t="s">
        <v>42</v>
      </c>
      <c r="W50" s="1" t="s">
        <v>46</v>
      </c>
      <c r="X50" s="1" t="s">
        <v>44</v>
      </c>
      <c r="Y50" s="1" t="s">
        <v>47</v>
      </c>
      <c r="AA50" s="1" t="s">
        <v>42</v>
      </c>
      <c r="AB50" s="1" t="s">
        <v>44</v>
      </c>
    </row>
    <row r="51" spans="1:31" x14ac:dyDescent="0.2">
      <c r="G51" s="3"/>
      <c r="L51" s="1"/>
      <c r="M51" s="1"/>
      <c r="N51" s="1"/>
      <c r="O51" s="1"/>
      <c r="V51" s="1"/>
      <c r="W51" s="1"/>
      <c r="X51" s="1"/>
      <c r="Y51" s="1"/>
      <c r="AA51" s="1"/>
    </row>
    <row r="52" spans="1:31" x14ac:dyDescent="0.2">
      <c r="B52" s="1">
        <v>15</v>
      </c>
      <c r="C52" s="1" t="s">
        <v>86</v>
      </c>
      <c r="D52" s="1" t="s">
        <v>87</v>
      </c>
      <c r="E52" s="1" t="s">
        <v>32</v>
      </c>
      <c r="F52" s="1" t="s">
        <v>32</v>
      </c>
      <c r="G52" s="1" t="s">
        <v>32</v>
      </c>
      <c r="H52" s="1" t="s">
        <v>32</v>
      </c>
      <c r="I52" s="1" t="s">
        <v>32</v>
      </c>
      <c r="J52" s="1" t="s">
        <v>32</v>
      </c>
      <c r="L52" s="1" t="s">
        <v>32</v>
      </c>
      <c r="M52" s="1" t="s">
        <v>32</v>
      </c>
      <c r="N52" s="1" t="s">
        <v>32</v>
      </c>
      <c r="O52" s="1" t="s">
        <v>32</v>
      </c>
      <c r="Q52" s="1" t="s">
        <v>32</v>
      </c>
      <c r="R52" s="1" t="s">
        <v>32</v>
      </c>
      <c r="S52" s="1" t="s">
        <v>32</v>
      </c>
      <c r="T52" s="1" t="s">
        <v>32</v>
      </c>
      <c r="V52" s="1" t="s">
        <v>32</v>
      </c>
      <c r="W52" s="1" t="s">
        <v>32</v>
      </c>
      <c r="X52" s="1" t="s">
        <v>32</v>
      </c>
      <c r="Y52" s="1" t="s">
        <v>32</v>
      </c>
      <c r="AA52" s="1" t="s">
        <v>32</v>
      </c>
      <c r="AB52" s="1" t="s">
        <v>32</v>
      </c>
      <c r="AD52" t="s">
        <v>33</v>
      </c>
      <c r="AE52" t="s">
        <v>75</v>
      </c>
    </row>
    <row r="53" spans="1:31" ht="34" x14ac:dyDescent="0.2">
      <c r="E53" s="1" t="s">
        <v>88</v>
      </c>
      <c r="F53" s="1" t="s">
        <v>89</v>
      </c>
      <c r="G53" s="3" t="s">
        <v>59</v>
      </c>
      <c r="H53" s="1" t="s">
        <v>64</v>
      </c>
      <c r="I53" s="1" t="s">
        <v>64</v>
      </c>
      <c r="J53" s="1" t="s">
        <v>64</v>
      </c>
      <c r="L53" s="1" t="s">
        <v>42</v>
      </c>
      <c r="M53" s="1" t="s">
        <v>73</v>
      </c>
      <c r="N53" s="1" t="s">
        <v>44</v>
      </c>
      <c r="O53" s="1" t="s">
        <v>70</v>
      </c>
      <c r="Q53" s="1" t="s">
        <v>42</v>
      </c>
      <c r="R53" s="1" t="s">
        <v>43</v>
      </c>
      <c r="S53" s="1" t="s">
        <v>44</v>
      </c>
      <c r="T53" s="1" t="s">
        <v>45</v>
      </c>
      <c r="V53" s="1" t="s">
        <v>42</v>
      </c>
      <c r="W53" s="1" t="s">
        <v>46</v>
      </c>
      <c r="X53" s="1" t="s">
        <v>44</v>
      </c>
      <c r="Y53" s="1" t="s">
        <v>47</v>
      </c>
      <c r="AA53" s="1" t="s">
        <v>42</v>
      </c>
      <c r="AB53" s="1" t="s">
        <v>44</v>
      </c>
    </row>
    <row r="56" spans="1:31" x14ac:dyDescent="0.2">
      <c r="A56" s="4"/>
      <c r="B56" s="5" t="s">
        <v>90</v>
      </c>
    </row>
  </sheetData>
  <mergeCells count="5">
    <mergeCell ref="E4:AB4"/>
    <mergeCell ref="L6:O6"/>
    <mergeCell ref="Q6:T6"/>
    <mergeCell ref="V6:Y6"/>
    <mergeCell ref="AA6:A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C21E1-1EFB-B94D-9740-0FFE0A5C9C71}">
  <dimension ref="A1:P17"/>
  <sheetViews>
    <sheetView workbookViewId="0">
      <selection activeCell="D12" sqref="D12"/>
    </sheetView>
  </sheetViews>
  <sheetFormatPr baseColWidth="10" defaultColWidth="8.83203125" defaultRowHeight="16" x14ac:dyDescent="0.2"/>
  <cols>
    <col min="2" max="2" width="14.83203125" bestFit="1" customWidth="1"/>
    <col min="3" max="3" width="46.83203125" bestFit="1" customWidth="1"/>
    <col min="4" max="4" width="9.83203125" style="1" bestFit="1" customWidth="1"/>
    <col min="5" max="5" width="9" style="1" bestFit="1" customWidth="1"/>
    <col min="6" max="6" width="13.83203125" style="1" bestFit="1" customWidth="1"/>
    <col min="7" max="7" width="19" style="1" bestFit="1" customWidth="1"/>
    <col min="8" max="8" width="21.83203125" style="1" bestFit="1" customWidth="1"/>
    <col min="9" max="9" width="19.5" style="1" bestFit="1" customWidth="1"/>
    <col min="10" max="10" width="19.1640625" style="1" bestFit="1" customWidth="1"/>
    <col min="11" max="11" width="19.33203125" style="1" bestFit="1" customWidth="1"/>
    <col min="12" max="12" width="18.5" style="1" bestFit="1" customWidth="1"/>
    <col min="13" max="13" width="20" style="1" bestFit="1" customWidth="1"/>
    <col min="14" max="14" width="19.5" style="1" bestFit="1" customWidth="1"/>
    <col min="15" max="15" width="19.6640625" style="1" bestFit="1" customWidth="1"/>
    <col min="16" max="16" width="19" style="1" bestFit="1" customWidth="1"/>
  </cols>
  <sheetData>
    <row r="1" spans="1:16" x14ac:dyDescent="0.2">
      <c r="A1" s="6" t="s">
        <v>91</v>
      </c>
    </row>
    <row r="2" spans="1:16" ht="17" x14ac:dyDescent="0.2">
      <c r="B2" t="s">
        <v>92</v>
      </c>
    </row>
    <row r="4" spans="1:16" x14ac:dyDescent="0.2">
      <c r="B4" t="s">
        <v>93</v>
      </c>
      <c r="C4" t="s">
        <v>94</v>
      </c>
      <c r="D4" s="1" t="s">
        <v>95</v>
      </c>
      <c r="E4" s="1" t="s">
        <v>96</v>
      </c>
      <c r="F4" s="1" t="s">
        <v>97</v>
      </c>
      <c r="G4" s="1" t="s">
        <v>98</v>
      </c>
      <c r="H4" s="1" t="s">
        <v>99</v>
      </c>
      <c r="I4" s="1" t="s">
        <v>100</v>
      </c>
      <c r="J4" s="1" t="s">
        <v>101</v>
      </c>
      <c r="K4" s="1" t="s">
        <v>102</v>
      </c>
      <c r="L4" s="1" t="s">
        <v>103</v>
      </c>
      <c r="M4" s="1" t="s">
        <v>104</v>
      </c>
      <c r="N4" s="1" t="s">
        <v>105</v>
      </c>
      <c r="O4" s="1" t="s">
        <v>106</v>
      </c>
      <c r="P4" s="1" t="s">
        <v>107</v>
      </c>
    </row>
    <row r="5" spans="1:16" ht="17" x14ac:dyDescent="0.2">
      <c r="D5" s="1" t="s">
        <v>108</v>
      </c>
      <c r="E5" s="1" t="s">
        <v>108</v>
      </c>
      <c r="F5" s="1" t="s">
        <v>109</v>
      </c>
      <c r="G5" s="1" t="s">
        <v>110</v>
      </c>
      <c r="H5" s="1" t="s">
        <v>110</v>
      </c>
      <c r="I5" s="1" t="s">
        <v>111</v>
      </c>
      <c r="J5" s="1" t="s">
        <v>110</v>
      </c>
      <c r="K5" s="1" t="s">
        <v>110</v>
      </c>
      <c r="L5" s="1" t="s">
        <v>111</v>
      </c>
      <c r="M5" s="1" t="s">
        <v>111</v>
      </c>
      <c r="N5" s="1" t="s">
        <v>111</v>
      </c>
      <c r="O5" s="1" t="s">
        <v>110</v>
      </c>
      <c r="P5" s="1" t="s">
        <v>111</v>
      </c>
    </row>
    <row r="6" spans="1:16" x14ac:dyDescent="0.2">
      <c r="B6">
        <v>14353000</v>
      </c>
      <c r="C6" t="s">
        <v>112</v>
      </c>
      <c r="D6" s="7">
        <v>-122.7166989</v>
      </c>
      <c r="E6" s="7">
        <v>42.148743359999997</v>
      </c>
      <c r="F6" s="1">
        <v>10.7</v>
      </c>
      <c r="G6" s="1">
        <v>8036</v>
      </c>
      <c r="H6" s="1">
        <v>0</v>
      </c>
      <c r="I6" s="7">
        <v>0.62029800000000002</v>
      </c>
      <c r="J6" s="7">
        <v>2.377869</v>
      </c>
      <c r="K6" s="7">
        <v>0.33560800000000002</v>
      </c>
      <c r="L6" s="7">
        <v>0.55233600000000005</v>
      </c>
      <c r="M6" s="7">
        <v>0.91694699999999996</v>
      </c>
      <c r="N6" s="7">
        <v>0.92884699999999998</v>
      </c>
      <c r="O6" s="7">
        <v>2.8641369999999999</v>
      </c>
      <c r="P6" s="7">
        <v>0.55233600000000005</v>
      </c>
    </row>
    <row r="7" spans="1:16" x14ac:dyDescent="0.2">
      <c r="B7">
        <v>14353500</v>
      </c>
      <c r="C7" t="s">
        <v>113</v>
      </c>
      <c r="D7" s="7">
        <v>-122.7094764</v>
      </c>
      <c r="E7" s="7">
        <v>42.1526323</v>
      </c>
      <c r="F7" s="1">
        <v>8.14</v>
      </c>
      <c r="G7" s="1">
        <v>8036</v>
      </c>
      <c r="H7" s="1">
        <v>0</v>
      </c>
      <c r="I7" s="7">
        <v>0.82233400000000001</v>
      </c>
      <c r="J7" s="7">
        <v>2.3235830000000002</v>
      </c>
      <c r="K7" s="7">
        <v>0.39826899999999998</v>
      </c>
      <c r="L7" s="7">
        <v>0.73464399999999996</v>
      </c>
      <c r="M7" s="7">
        <v>1.1998679999999999</v>
      </c>
      <c r="N7" s="7">
        <v>1.219292</v>
      </c>
      <c r="O7" s="7">
        <v>2.7084280000000001</v>
      </c>
      <c r="P7" s="7">
        <v>0.73464399999999996</v>
      </c>
    </row>
    <row r="8" spans="1:16" x14ac:dyDescent="0.2">
      <c r="B8">
        <v>14354200</v>
      </c>
      <c r="C8" t="s">
        <v>114</v>
      </c>
      <c r="D8" s="7">
        <v>-122.722255</v>
      </c>
      <c r="E8" s="7">
        <v>42.215964100000001</v>
      </c>
      <c r="F8" s="1">
        <v>168</v>
      </c>
      <c r="G8" s="1">
        <v>10227</v>
      </c>
      <c r="H8" s="1">
        <v>0</v>
      </c>
      <c r="I8" s="7">
        <v>0.28643999999999997</v>
      </c>
      <c r="J8" s="7">
        <v>2.6034839999999999</v>
      </c>
      <c r="K8" s="7">
        <v>0.48305100000000001</v>
      </c>
      <c r="L8" s="7">
        <v>0.266071</v>
      </c>
      <c r="M8" s="7">
        <v>0.49557400000000001</v>
      </c>
      <c r="N8" s="7">
        <v>0.89443300000000003</v>
      </c>
      <c r="O8" s="7">
        <v>14.082072999999999</v>
      </c>
      <c r="P8" s="7">
        <v>0.266071</v>
      </c>
    </row>
    <row r="9" spans="1:16" x14ac:dyDescent="0.2">
      <c r="B9">
        <v>14338000</v>
      </c>
      <c r="C9" t="s">
        <v>115</v>
      </c>
      <c r="D9" s="7">
        <v>-122.7419867</v>
      </c>
      <c r="E9" s="7">
        <v>42.678736399999998</v>
      </c>
      <c r="F9" s="1">
        <v>129</v>
      </c>
      <c r="G9" s="1">
        <v>20454</v>
      </c>
      <c r="H9" s="1">
        <v>0</v>
      </c>
      <c r="I9" s="7">
        <v>0.403447</v>
      </c>
      <c r="J9" s="7">
        <v>6.5557790000000002</v>
      </c>
      <c r="K9" s="7">
        <v>-0.21407599999999999</v>
      </c>
      <c r="L9" s="7">
        <v>0.48061999999999999</v>
      </c>
      <c r="M9" s="7">
        <v>1.5911379999999999</v>
      </c>
      <c r="N9" s="7">
        <v>3.1950799999999999</v>
      </c>
      <c r="O9" s="7">
        <v>7.0601409999999998</v>
      </c>
      <c r="P9" s="7">
        <v>0.48061999999999999</v>
      </c>
    </row>
    <row r="10" spans="1:16" x14ac:dyDescent="0.2">
      <c r="B10">
        <v>14320934</v>
      </c>
      <c r="C10" t="s">
        <v>116</v>
      </c>
      <c r="D10" s="7">
        <v>-123.5867573</v>
      </c>
      <c r="E10" s="7">
        <v>43.431226649999999</v>
      </c>
      <c r="F10" s="1">
        <v>9.0500000000000007</v>
      </c>
      <c r="G10" s="1">
        <v>3653</v>
      </c>
      <c r="H10" s="7">
        <v>1.6150999999999999E-2</v>
      </c>
      <c r="I10" s="7">
        <v>0.50586900000000001</v>
      </c>
      <c r="J10" s="7">
        <v>7.949147</v>
      </c>
      <c r="K10" s="7">
        <v>-0.37564599999999998</v>
      </c>
      <c r="L10" s="7">
        <v>0.70552499999999996</v>
      </c>
      <c r="M10" s="7">
        <v>2.3441730000000001</v>
      </c>
      <c r="N10" s="7">
        <v>4.866511</v>
      </c>
      <c r="O10" s="7">
        <v>5.0485389999999999</v>
      </c>
      <c r="P10" s="7">
        <v>0.66298299999999999</v>
      </c>
    </row>
    <row r="11" spans="1:16" x14ac:dyDescent="0.2">
      <c r="I11" s="7"/>
      <c r="J11" s="7"/>
      <c r="K11" s="7"/>
      <c r="L11" s="7"/>
      <c r="M11" s="7"/>
      <c r="N11" s="7"/>
      <c r="O11" s="7"/>
      <c r="P11" s="7"/>
    </row>
    <row r="12" spans="1:16" x14ac:dyDescent="0.2">
      <c r="E12" s="8" t="s">
        <v>117</v>
      </c>
      <c r="F12" s="9">
        <f t="shared" ref="F12:P12" si="0">+AVERAGE(F6:F10)</f>
        <v>64.978000000000009</v>
      </c>
      <c r="G12" s="1">
        <f t="shared" si="0"/>
        <v>10081.200000000001</v>
      </c>
      <c r="H12" s="7">
        <f t="shared" si="0"/>
        <v>3.2301999999999999E-3</v>
      </c>
      <c r="I12" s="7">
        <f t="shared" si="0"/>
        <v>0.52767760000000008</v>
      </c>
      <c r="J12" s="7">
        <f t="shared" si="0"/>
        <v>4.3619724</v>
      </c>
      <c r="K12" s="7">
        <f t="shared" si="0"/>
        <v>0.12544120000000003</v>
      </c>
      <c r="L12" s="7">
        <f t="shared" si="0"/>
        <v>0.54783919999999997</v>
      </c>
      <c r="M12" s="7">
        <f t="shared" si="0"/>
        <v>1.3095399999999997</v>
      </c>
      <c r="N12" s="7">
        <f t="shared" si="0"/>
        <v>2.2208326</v>
      </c>
      <c r="O12" s="7">
        <f t="shared" si="0"/>
        <v>6.3526635999999996</v>
      </c>
      <c r="P12" s="7">
        <f t="shared" si="0"/>
        <v>0.5393308</v>
      </c>
    </row>
    <row r="13" spans="1:16" x14ac:dyDescent="0.2">
      <c r="E13" s="8" t="s">
        <v>118</v>
      </c>
      <c r="F13" s="1">
        <f t="shared" ref="F13:P13" si="1">+MEDIAN(F6:F10)</f>
        <v>10.7</v>
      </c>
      <c r="G13" s="1">
        <f t="shared" si="1"/>
        <v>8036</v>
      </c>
      <c r="H13" s="1">
        <f t="shared" si="1"/>
        <v>0</v>
      </c>
      <c r="I13" s="7">
        <f t="shared" si="1"/>
        <v>0.50586900000000001</v>
      </c>
      <c r="J13" s="7">
        <f t="shared" si="1"/>
        <v>2.6034839999999999</v>
      </c>
      <c r="K13" s="7">
        <f t="shared" si="1"/>
        <v>0.33560800000000002</v>
      </c>
      <c r="L13" s="7">
        <f t="shared" si="1"/>
        <v>0.55233600000000005</v>
      </c>
      <c r="M13" s="7">
        <f t="shared" si="1"/>
        <v>1.1998679999999999</v>
      </c>
      <c r="N13" s="7">
        <f t="shared" si="1"/>
        <v>1.219292</v>
      </c>
      <c r="O13" s="7">
        <f t="shared" si="1"/>
        <v>5.0485389999999999</v>
      </c>
      <c r="P13" s="7">
        <f t="shared" si="1"/>
        <v>0.55233600000000005</v>
      </c>
    </row>
    <row r="17" spans="2:2" x14ac:dyDescent="0.2">
      <c r="B1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BE13-63FF-DD43-AA83-8409CE4C8DD3}">
  <dimension ref="A1:I24"/>
  <sheetViews>
    <sheetView workbookViewId="0">
      <selection sqref="A1:XFD1048576"/>
    </sheetView>
  </sheetViews>
  <sheetFormatPr baseColWidth="10" defaultColWidth="8.83203125" defaultRowHeight="16" x14ac:dyDescent="0.2"/>
  <cols>
    <col min="1" max="1" width="28.1640625" customWidth="1"/>
    <col min="2" max="2" width="34.5" bestFit="1" customWidth="1"/>
    <col min="3" max="3" width="10.33203125" bestFit="1" customWidth="1"/>
    <col min="4" max="4" width="17" bestFit="1" customWidth="1"/>
    <col min="5" max="5" width="18.83203125" style="1" bestFit="1" customWidth="1"/>
    <col min="6" max="7" width="12" style="1" bestFit="1" customWidth="1"/>
    <col min="8" max="8" width="60.83203125" style="1" bestFit="1" customWidth="1"/>
    <col min="9" max="9" width="11.6640625" customWidth="1"/>
    <col min="10" max="10" width="13.5" bestFit="1" customWidth="1"/>
  </cols>
  <sheetData>
    <row r="1" spans="1:9" x14ac:dyDescent="0.2">
      <c r="A1" t="s">
        <v>120</v>
      </c>
    </row>
    <row r="2" spans="1:9" x14ac:dyDescent="0.2">
      <c r="A2" t="s">
        <v>121</v>
      </c>
    </row>
    <row r="3" spans="1:9" ht="17" thickBot="1" x14ac:dyDescent="0.25"/>
    <row r="4" spans="1:9" ht="17" thickBot="1" x14ac:dyDescent="0.25">
      <c r="A4" s="10" t="s">
        <v>122</v>
      </c>
      <c r="B4" s="10" t="s">
        <v>123</v>
      </c>
      <c r="C4" s="10" t="s">
        <v>124</v>
      </c>
      <c r="D4" s="10" t="s">
        <v>117</v>
      </c>
      <c r="E4" s="10" t="s">
        <v>125</v>
      </c>
      <c r="F4" s="10" t="s">
        <v>126</v>
      </c>
      <c r="G4" s="10" t="s">
        <v>127</v>
      </c>
      <c r="H4" s="10" t="s">
        <v>128</v>
      </c>
    </row>
    <row r="5" spans="1:9" ht="17" thickBot="1" x14ac:dyDescent="0.25"/>
    <row r="6" spans="1:9" ht="17" thickBot="1" x14ac:dyDescent="0.25">
      <c r="A6" s="11" t="s">
        <v>129</v>
      </c>
      <c r="B6" s="11"/>
      <c r="C6" s="11"/>
      <c r="D6" s="11"/>
      <c r="E6" s="11"/>
      <c r="F6" s="11"/>
      <c r="G6" s="11"/>
      <c r="H6" s="11"/>
    </row>
    <row r="7" spans="1:9" x14ac:dyDescent="0.2">
      <c r="A7" s="12" t="s">
        <v>40</v>
      </c>
      <c r="B7" s="13" t="s">
        <v>130</v>
      </c>
      <c r="C7" s="13" t="s">
        <v>131</v>
      </c>
      <c r="D7" s="14">
        <v>1.78</v>
      </c>
      <c r="E7" s="14">
        <v>1.1100000000000001</v>
      </c>
      <c r="F7" s="13" t="s">
        <v>132</v>
      </c>
      <c r="G7" s="13">
        <v>2</v>
      </c>
      <c r="H7" s="12" t="s">
        <v>133</v>
      </c>
    </row>
    <row r="8" spans="1:9" ht="17" thickBot="1" x14ac:dyDescent="0.25">
      <c r="A8" s="15" t="s">
        <v>42</v>
      </c>
      <c r="B8" s="16" t="s">
        <v>134</v>
      </c>
      <c r="C8" s="17" t="s">
        <v>135</v>
      </c>
      <c r="D8" s="18">
        <v>3.0430000000000001</v>
      </c>
      <c r="E8" s="16">
        <v>0.40799999999999997</v>
      </c>
      <c r="F8" s="16" t="s">
        <v>136</v>
      </c>
      <c r="G8" s="16">
        <v>3</v>
      </c>
      <c r="H8" s="15" t="s">
        <v>137</v>
      </c>
    </row>
    <row r="9" spans="1:9" ht="17" thickBot="1" x14ac:dyDescent="0.25">
      <c r="A9" s="11" t="s">
        <v>138</v>
      </c>
      <c r="B9" s="11"/>
      <c r="C9" s="11"/>
      <c r="D9" s="11"/>
      <c r="E9" s="11"/>
      <c r="F9" s="11"/>
      <c r="G9" s="11"/>
      <c r="H9" s="11"/>
    </row>
    <row r="10" spans="1:9" x14ac:dyDescent="0.2">
      <c r="A10" s="12" t="s">
        <v>139</v>
      </c>
      <c r="B10" s="13" t="s">
        <v>130</v>
      </c>
      <c r="C10" s="13" t="s">
        <v>131</v>
      </c>
      <c r="D10" s="14">
        <v>0.88315999999999995</v>
      </c>
      <c r="E10" s="14">
        <v>0.54559999999999997</v>
      </c>
      <c r="F10" s="14">
        <v>-0.15290000000000001</v>
      </c>
      <c r="G10" s="13">
        <v>2</v>
      </c>
      <c r="H10" s="12" t="s">
        <v>140</v>
      </c>
    </row>
    <row r="11" spans="1:9" x14ac:dyDescent="0.2">
      <c r="A11" s="12" t="s">
        <v>141</v>
      </c>
      <c r="B11" s="13" t="s">
        <v>130</v>
      </c>
      <c r="C11" s="13" t="s">
        <v>131</v>
      </c>
      <c r="D11" s="14">
        <v>0.50874335299999995</v>
      </c>
      <c r="E11" s="14">
        <v>0.33706511700000003</v>
      </c>
      <c r="F11" s="14">
        <v>1.227011861</v>
      </c>
      <c r="G11" s="13">
        <v>2</v>
      </c>
      <c r="H11" s="12" t="s">
        <v>142</v>
      </c>
    </row>
    <row r="12" spans="1:9" ht="17" thickBot="1" x14ac:dyDescent="0.25">
      <c r="A12" s="15" t="s">
        <v>44</v>
      </c>
      <c r="B12" s="16" t="s">
        <v>134</v>
      </c>
      <c r="C12" s="17" t="s">
        <v>135</v>
      </c>
      <c r="D12" s="18">
        <v>2.420391</v>
      </c>
      <c r="E12" s="18">
        <v>9.2260410000000001E-2</v>
      </c>
      <c r="F12" s="18">
        <v>-1.5219119999999999</v>
      </c>
      <c r="G12" s="16">
        <v>3</v>
      </c>
      <c r="H12" s="15" t="s">
        <v>143</v>
      </c>
    </row>
    <row r="13" spans="1:9" x14ac:dyDescent="0.2">
      <c r="A13" s="19"/>
      <c r="E13"/>
      <c r="F13"/>
      <c r="G13"/>
      <c r="H13"/>
    </row>
    <row r="14" spans="1:9" ht="17" thickBot="1" x14ac:dyDescent="0.25">
      <c r="A14" s="19"/>
      <c r="E14"/>
      <c r="F14"/>
      <c r="G14"/>
      <c r="H14"/>
    </row>
    <row r="15" spans="1:9" ht="17" thickBot="1" x14ac:dyDescent="0.25">
      <c r="A15" s="10" t="s">
        <v>122</v>
      </c>
      <c r="B15" s="10" t="s">
        <v>123</v>
      </c>
      <c r="C15" s="10" t="s">
        <v>124</v>
      </c>
      <c r="D15" s="10" t="s">
        <v>144</v>
      </c>
      <c r="E15" s="10" t="s">
        <v>145</v>
      </c>
      <c r="F15" s="10" t="s">
        <v>146</v>
      </c>
      <c r="G15" s="10" t="s">
        <v>147</v>
      </c>
      <c r="H15" s="10" t="s">
        <v>148</v>
      </c>
      <c r="I15" s="10" t="s">
        <v>127</v>
      </c>
    </row>
    <row r="16" spans="1:9" ht="17" thickBot="1" x14ac:dyDescent="0.25">
      <c r="A16" s="11" t="s">
        <v>149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2">
      <c r="A17" s="20" t="s">
        <v>73</v>
      </c>
      <c r="B17" s="13" t="s">
        <v>130</v>
      </c>
      <c r="C17" s="13" t="s">
        <v>131</v>
      </c>
      <c r="D17" s="13" t="s">
        <v>134</v>
      </c>
      <c r="E17" s="13">
        <v>-0.91900000000000004</v>
      </c>
      <c r="F17" s="14">
        <v>1.1096999999999999</v>
      </c>
      <c r="G17" s="13">
        <v>0.01</v>
      </c>
      <c r="H17" s="13">
        <v>10</v>
      </c>
      <c r="I17" s="13">
        <v>3</v>
      </c>
    </row>
    <row r="18" spans="1:9" x14ac:dyDescent="0.2">
      <c r="A18" s="20" t="s">
        <v>43</v>
      </c>
      <c r="B18" s="13" t="s">
        <v>150</v>
      </c>
      <c r="C18" s="13" t="s">
        <v>131</v>
      </c>
      <c r="D18" s="13" t="s">
        <v>134</v>
      </c>
      <c r="E18" s="13">
        <v>-1.784</v>
      </c>
      <c r="F18" s="13">
        <v>1.784</v>
      </c>
      <c r="G18" s="13">
        <v>0.09</v>
      </c>
      <c r="H18" s="13">
        <v>10</v>
      </c>
      <c r="I18" s="13">
        <v>3</v>
      </c>
    </row>
    <row r="19" spans="1:9" ht="17" thickBot="1" x14ac:dyDescent="0.25">
      <c r="A19" s="21" t="s">
        <v>46</v>
      </c>
      <c r="B19" s="16" t="s">
        <v>151</v>
      </c>
      <c r="C19" s="16" t="s">
        <v>131</v>
      </c>
      <c r="D19" s="16" t="s">
        <v>134</v>
      </c>
      <c r="E19" s="18">
        <v>-1.7645999999999999</v>
      </c>
      <c r="F19" s="18">
        <v>1.2042999999999999</v>
      </c>
      <c r="G19" s="16">
        <v>0.08</v>
      </c>
      <c r="H19" s="16">
        <v>10</v>
      </c>
      <c r="I19" s="16">
        <v>3</v>
      </c>
    </row>
    <row r="20" spans="1:9" ht="17" thickBot="1" x14ac:dyDescent="0.25">
      <c r="A20" s="11" t="s">
        <v>152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20" t="s">
        <v>70</v>
      </c>
      <c r="B21" s="13" t="s">
        <v>130</v>
      </c>
      <c r="C21" s="13" t="s">
        <v>131</v>
      </c>
      <c r="D21" s="13" t="s">
        <v>134</v>
      </c>
      <c r="E21" s="14">
        <v>-3.05</v>
      </c>
      <c r="F21" s="14">
        <v>1.5509999999999999</v>
      </c>
      <c r="G21" s="14">
        <v>0.23</v>
      </c>
      <c r="H21" s="13">
        <v>10</v>
      </c>
      <c r="I21" s="13">
        <v>3</v>
      </c>
    </row>
    <row r="22" spans="1:9" x14ac:dyDescent="0.2">
      <c r="A22" s="20" t="s">
        <v>45</v>
      </c>
      <c r="B22" s="13" t="s">
        <v>150</v>
      </c>
      <c r="C22" s="13" t="s">
        <v>131</v>
      </c>
      <c r="D22" s="13" t="s">
        <v>134</v>
      </c>
      <c r="E22" s="14">
        <v>-2.2155999999999998</v>
      </c>
      <c r="F22" s="14">
        <v>1.3048999999999999</v>
      </c>
      <c r="G22" s="14">
        <v>5.6450976E-2</v>
      </c>
      <c r="H22" s="13">
        <v>10</v>
      </c>
      <c r="I22" s="13">
        <v>3</v>
      </c>
    </row>
    <row r="23" spans="1:9" ht="17" thickBot="1" x14ac:dyDescent="0.25">
      <c r="A23" s="21" t="s">
        <v>47</v>
      </c>
      <c r="B23" s="16" t="s">
        <v>151</v>
      </c>
      <c r="C23" s="16" t="s">
        <v>131</v>
      </c>
      <c r="D23" s="16" t="s">
        <v>134</v>
      </c>
      <c r="E23" s="18">
        <v>-1.0524</v>
      </c>
      <c r="F23" s="18">
        <v>0.89580000000000004</v>
      </c>
      <c r="G23" s="18">
        <v>0.128755068</v>
      </c>
      <c r="H23" s="16">
        <v>10</v>
      </c>
      <c r="I23" s="16">
        <v>3</v>
      </c>
    </row>
    <row r="24" spans="1:9" x14ac:dyDescent="0.2">
      <c r="A24" s="22"/>
      <c r="E24"/>
      <c r="F24"/>
      <c r="G24"/>
      <c r="H24"/>
    </row>
  </sheetData>
  <mergeCells count="4">
    <mergeCell ref="A6:H6"/>
    <mergeCell ref="A9:H9"/>
    <mergeCell ref="A16:I16"/>
    <mergeCell ref="A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8C4D-31A8-994F-9ABE-12948FC1B3C5}">
  <dimension ref="A1:X35"/>
  <sheetViews>
    <sheetView tabSelected="1" workbookViewId="0">
      <selection sqref="A1:XFD1048576"/>
    </sheetView>
  </sheetViews>
  <sheetFormatPr baseColWidth="10" defaultColWidth="8.83203125" defaultRowHeight="16" x14ac:dyDescent="0.2"/>
  <cols>
    <col min="2" max="2" width="15.5" customWidth="1"/>
    <col min="3" max="3" width="23.1640625" bestFit="1" customWidth="1"/>
    <col min="5" max="6" width="15.6640625" style="1" customWidth="1"/>
    <col min="7" max="7" width="17.83203125" style="1" customWidth="1"/>
    <col min="8" max="9" width="15.6640625" style="1" customWidth="1"/>
    <col min="10" max="10" width="16.83203125" style="1" customWidth="1"/>
    <col min="12" max="17" width="12.83203125" customWidth="1"/>
    <col min="19" max="24" width="13.5" customWidth="1"/>
  </cols>
  <sheetData>
    <row r="1" spans="1:24" x14ac:dyDescent="0.2">
      <c r="A1" t="s">
        <v>153</v>
      </c>
    </row>
    <row r="2" spans="1:24" x14ac:dyDescent="0.2">
      <c r="A2" t="s">
        <v>154</v>
      </c>
    </row>
    <row r="4" spans="1:24" x14ac:dyDescent="0.2">
      <c r="B4" s="23" t="s">
        <v>3</v>
      </c>
      <c r="C4" s="23"/>
      <c r="D4" s="23"/>
      <c r="E4" s="23"/>
      <c r="F4" s="23"/>
      <c r="G4" s="23"/>
      <c r="H4" s="23"/>
      <c r="I4" s="23"/>
      <c r="J4" s="23"/>
      <c r="L4" s="24" t="s">
        <v>4</v>
      </c>
      <c r="M4" s="24"/>
      <c r="N4" s="24"/>
      <c r="O4" s="24"/>
      <c r="P4" s="24"/>
      <c r="Q4" s="24"/>
      <c r="S4" s="24" t="s">
        <v>5</v>
      </c>
      <c r="T4" s="24"/>
      <c r="U4" s="24"/>
      <c r="V4" s="24"/>
      <c r="W4" s="24"/>
      <c r="X4" s="24"/>
    </row>
    <row r="5" spans="1:24" ht="64" x14ac:dyDescent="0.2">
      <c r="B5" s="25" t="s">
        <v>7</v>
      </c>
      <c r="C5" s="25" t="s">
        <v>9</v>
      </c>
      <c r="D5" s="26"/>
      <c r="E5" s="27" t="s">
        <v>155</v>
      </c>
      <c r="F5" s="27" t="s">
        <v>156</v>
      </c>
      <c r="G5" s="27" t="s">
        <v>157</v>
      </c>
      <c r="H5" s="27" t="s">
        <v>158</v>
      </c>
      <c r="I5" s="27" t="s">
        <v>159</v>
      </c>
      <c r="J5" s="27" t="s">
        <v>160</v>
      </c>
      <c r="L5" s="27" t="s">
        <v>155</v>
      </c>
      <c r="M5" s="27" t="s">
        <v>156</v>
      </c>
      <c r="N5" s="27" t="s">
        <v>157</v>
      </c>
      <c r="O5" s="27" t="s">
        <v>158</v>
      </c>
      <c r="P5" s="27" t="s">
        <v>159</v>
      </c>
      <c r="Q5" s="27" t="s">
        <v>160</v>
      </c>
      <c r="S5" s="27" t="s">
        <v>155</v>
      </c>
      <c r="T5" s="27" t="s">
        <v>156</v>
      </c>
      <c r="U5" s="27" t="s">
        <v>157</v>
      </c>
      <c r="V5" s="27" t="s">
        <v>158</v>
      </c>
      <c r="W5" s="27" t="s">
        <v>159</v>
      </c>
      <c r="X5" s="27" t="s">
        <v>160</v>
      </c>
    </row>
    <row r="6" spans="1:24" ht="15" customHeight="1" x14ac:dyDescent="0.2">
      <c r="B6" s="28" t="s">
        <v>161</v>
      </c>
      <c r="C6" s="28" t="s">
        <v>161</v>
      </c>
      <c r="D6" s="28" t="s">
        <v>161</v>
      </c>
      <c r="E6" s="28" t="s">
        <v>161</v>
      </c>
      <c r="F6" s="28" t="s">
        <v>161</v>
      </c>
      <c r="G6" s="28" t="s">
        <v>161</v>
      </c>
      <c r="H6" s="28" t="s">
        <v>161</v>
      </c>
      <c r="I6" s="28" t="s">
        <v>161</v>
      </c>
      <c r="J6" s="28" t="s">
        <v>161</v>
      </c>
      <c r="L6" s="28" t="s">
        <v>161</v>
      </c>
      <c r="M6" s="28" t="s">
        <v>161</v>
      </c>
      <c r="N6" s="28" t="s">
        <v>161</v>
      </c>
      <c r="O6" s="28" t="s">
        <v>161</v>
      </c>
      <c r="P6" s="28" t="s">
        <v>161</v>
      </c>
      <c r="Q6" s="28" t="s">
        <v>161</v>
      </c>
      <c r="S6" s="28" t="s">
        <v>161</v>
      </c>
      <c r="T6" s="28" t="s">
        <v>161</v>
      </c>
      <c r="U6" s="28" t="s">
        <v>161</v>
      </c>
      <c r="V6" s="28" t="s">
        <v>161</v>
      </c>
      <c r="W6" s="28" t="s">
        <v>161</v>
      </c>
      <c r="X6" s="28" t="s">
        <v>161</v>
      </c>
    </row>
    <row r="7" spans="1:24" x14ac:dyDescent="0.2">
      <c r="A7" s="29"/>
      <c r="B7" s="30">
        <v>2</v>
      </c>
      <c r="C7" s="30" t="s">
        <v>48</v>
      </c>
      <c r="D7" s="29"/>
      <c r="E7" s="30">
        <v>682</v>
      </c>
      <c r="F7" s="30">
        <v>4.96</v>
      </c>
      <c r="G7" s="30">
        <v>52.6</v>
      </c>
      <c r="H7" s="31">
        <v>0.01</v>
      </c>
      <c r="I7" s="30">
        <v>4700</v>
      </c>
      <c r="J7" s="30">
        <v>5100</v>
      </c>
      <c r="L7" s="32">
        <v>57</v>
      </c>
      <c r="M7" s="30">
        <v>9.1300000000000008</v>
      </c>
      <c r="N7" s="30">
        <v>12.9</v>
      </c>
      <c r="O7" s="31">
        <v>2.2000000000000001E-3</v>
      </c>
      <c r="P7" s="30">
        <v>540</v>
      </c>
      <c r="Q7" s="30">
        <v>1700</v>
      </c>
      <c r="S7" s="30">
        <v>149</v>
      </c>
      <c r="T7" s="30">
        <v>13.7</v>
      </c>
      <c r="U7" s="30">
        <v>24.2</v>
      </c>
      <c r="V7" s="33">
        <v>0.18</v>
      </c>
      <c r="W7" s="30">
        <v>1400</v>
      </c>
      <c r="X7" s="30">
        <v>3200</v>
      </c>
    </row>
    <row r="8" spans="1:24" x14ac:dyDescent="0.2">
      <c r="A8" s="29"/>
      <c r="B8" s="30"/>
      <c r="C8" s="30" t="s">
        <v>162</v>
      </c>
      <c r="D8" s="29"/>
      <c r="E8" s="34">
        <f>(E7-E$34)/E$34</f>
        <v>0.40909090909090912</v>
      </c>
      <c r="F8" s="34">
        <f>(F7-F$34)/F$34</f>
        <v>-0.1882160392798691</v>
      </c>
      <c r="G8" s="34">
        <f>(G7-G$34)/G$34</f>
        <v>9.8121085594989624E-2</v>
      </c>
      <c r="H8" s="31">
        <f>H7-H$34</f>
        <v>9.3799999999999994E-3</v>
      </c>
      <c r="I8" s="34">
        <f>(I7-I$34)/I$34</f>
        <v>-0.25396825396825395</v>
      </c>
      <c r="J8" s="34">
        <f>(J7-J$34)/J$34</f>
        <v>-0.32</v>
      </c>
      <c r="L8" s="34">
        <f>(L7-L$34)/L$34</f>
        <v>-1.7513134851138603E-3</v>
      </c>
      <c r="M8" s="34">
        <f>(M7-M$34)/M$34</f>
        <v>0</v>
      </c>
      <c r="N8" s="34">
        <f>(N7-N$34)/N$34</f>
        <v>-3.0075187969924838E-2</v>
      </c>
      <c r="O8" s="31">
        <f>O7-O$34</f>
        <v>1.5800000000000002E-3</v>
      </c>
      <c r="P8" s="34">
        <f>(P7-P$34)/P$34</f>
        <v>-0.23943661971830985</v>
      </c>
      <c r="Q8" s="34">
        <f>(Q7-Q$34)/Q$34</f>
        <v>-0.32</v>
      </c>
      <c r="S8" s="34">
        <f>(S7-S$34)/S$34</f>
        <v>0</v>
      </c>
      <c r="T8" s="34">
        <f>(T7-T$34)/T$34</f>
        <v>0</v>
      </c>
      <c r="U8" s="34">
        <f>(U7-U$34)/U$34</f>
        <v>-5.0980392156862772E-2</v>
      </c>
      <c r="V8" s="33">
        <f>V7-V$34</f>
        <v>-2.0000000000000018E-2</v>
      </c>
      <c r="W8" s="34">
        <f>(W7-W$34)/W$34</f>
        <v>-0.26315789473684209</v>
      </c>
      <c r="X8" s="34">
        <f>(X7-X$34)/X$34</f>
        <v>-0.28888888888888886</v>
      </c>
    </row>
    <row r="9" spans="1:24" x14ac:dyDescent="0.2">
      <c r="B9" s="1"/>
      <c r="C9" s="1"/>
      <c r="I9"/>
      <c r="L9" s="1"/>
      <c r="M9" s="1"/>
      <c r="N9" s="1"/>
      <c r="O9" s="1"/>
      <c r="Q9" s="1"/>
      <c r="S9" s="1"/>
      <c r="T9" s="1"/>
      <c r="U9" s="1"/>
      <c r="V9" s="35"/>
      <c r="X9" s="1"/>
    </row>
    <row r="10" spans="1:24" x14ac:dyDescent="0.2">
      <c r="A10" s="36"/>
      <c r="B10" s="37">
        <v>3</v>
      </c>
      <c r="C10" s="37" t="s">
        <v>52</v>
      </c>
      <c r="D10" s="36"/>
      <c r="E10" s="37">
        <v>682</v>
      </c>
      <c r="F10" s="37">
        <v>4.96</v>
      </c>
      <c r="G10" s="37">
        <v>63.8</v>
      </c>
      <c r="H10" s="38">
        <v>0.01</v>
      </c>
      <c r="I10" s="37">
        <v>4300</v>
      </c>
      <c r="J10" s="37">
        <v>5100</v>
      </c>
      <c r="L10" s="39">
        <v>57</v>
      </c>
      <c r="M10" s="37">
        <v>9.1300000000000008</v>
      </c>
      <c r="N10" s="37">
        <v>12.8</v>
      </c>
      <c r="O10" s="38">
        <v>1.5E-3</v>
      </c>
      <c r="P10" s="37">
        <v>440</v>
      </c>
      <c r="Q10" s="37">
        <v>1600</v>
      </c>
      <c r="S10" s="37">
        <v>149</v>
      </c>
      <c r="T10" s="37">
        <v>13.7</v>
      </c>
      <c r="U10" s="37">
        <v>24.3</v>
      </c>
      <c r="V10" s="40">
        <v>0.18</v>
      </c>
      <c r="W10" s="37">
        <v>1200</v>
      </c>
      <c r="X10" s="37">
        <v>2900</v>
      </c>
    </row>
    <row r="11" spans="1:24" x14ac:dyDescent="0.2">
      <c r="A11" s="36"/>
      <c r="B11" s="37"/>
      <c r="C11" s="37" t="s">
        <v>162</v>
      </c>
      <c r="D11" s="36"/>
      <c r="E11" s="41">
        <f>(E10-E$34)/E$34</f>
        <v>0.40909090909090912</v>
      </c>
      <c r="F11" s="41">
        <f>(F10-F$34)/F$34</f>
        <v>-0.1882160392798691</v>
      </c>
      <c r="G11" s="41">
        <f>(G10-G$34)/G$34</f>
        <v>0.33194154488517741</v>
      </c>
      <c r="H11" s="38">
        <f>H10-H$34</f>
        <v>9.3799999999999994E-3</v>
      </c>
      <c r="I11" s="41">
        <f>(I10-I$34)/I$34</f>
        <v>-0.31746031746031744</v>
      </c>
      <c r="J11" s="41">
        <f>(J10-J$34)/J$34</f>
        <v>-0.32</v>
      </c>
      <c r="L11" s="41">
        <f>(L10-L$34)/L$34</f>
        <v>-1.7513134851138603E-3</v>
      </c>
      <c r="M11" s="41">
        <f>(M10-M$34)/M$34</f>
        <v>0</v>
      </c>
      <c r="N11" s="41">
        <f>(N10-N$34)/N$34</f>
        <v>-3.7593984962406013E-2</v>
      </c>
      <c r="O11" s="38">
        <f>O10-O$34</f>
        <v>8.8000000000000003E-4</v>
      </c>
      <c r="P11" s="41">
        <f>(P10-P$34)/P$34</f>
        <v>-0.38028169014084506</v>
      </c>
      <c r="Q11" s="41">
        <f>(Q10-Q$34)/Q$34</f>
        <v>-0.36</v>
      </c>
      <c r="S11" s="41">
        <f>(S10-S$34)/S$34</f>
        <v>0</v>
      </c>
      <c r="T11" s="41">
        <f>(T10-T$34)/T$34</f>
        <v>0</v>
      </c>
      <c r="U11" s="41">
        <f>(U10-U$34)/U$34</f>
        <v>-4.7058823529411736E-2</v>
      </c>
      <c r="V11" s="40">
        <f>V10-V$34</f>
        <v>-2.0000000000000018E-2</v>
      </c>
      <c r="W11" s="41">
        <f>(W10-W$34)/W$34</f>
        <v>-0.36842105263157893</v>
      </c>
      <c r="X11" s="41">
        <f>(X10-X$34)/X$34</f>
        <v>-0.35555555555555557</v>
      </c>
    </row>
    <row r="12" spans="1:24" x14ac:dyDescent="0.2">
      <c r="B12" s="1"/>
      <c r="C12" s="1"/>
      <c r="I12"/>
      <c r="L12" s="1"/>
      <c r="M12" s="1"/>
      <c r="N12" s="1"/>
      <c r="O12" s="1"/>
      <c r="Q12" s="1"/>
      <c r="S12" s="1"/>
      <c r="T12" s="1"/>
      <c r="U12" s="1"/>
      <c r="V12" s="35"/>
      <c r="X12" s="1"/>
    </row>
    <row r="13" spans="1:24" x14ac:dyDescent="0.2">
      <c r="A13" s="29"/>
      <c r="B13" s="30">
        <v>4</v>
      </c>
      <c r="C13" s="30" t="s">
        <v>55</v>
      </c>
      <c r="D13" s="29"/>
      <c r="E13" s="30">
        <v>696</v>
      </c>
      <c r="F13" s="30">
        <v>4.74</v>
      </c>
      <c r="G13" s="30">
        <v>60</v>
      </c>
      <c r="H13" s="31">
        <v>1.2999999999999999E-2</v>
      </c>
      <c r="I13" s="30">
        <v>6400</v>
      </c>
      <c r="J13" s="30">
        <v>7200</v>
      </c>
      <c r="L13" s="32">
        <v>57</v>
      </c>
      <c r="M13" s="30">
        <v>9.1199999999999992</v>
      </c>
      <c r="N13" s="30">
        <v>13.1</v>
      </c>
      <c r="O13" s="31">
        <v>1.5E-3</v>
      </c>
      <c r="P13" s="30">
        <v>780</v>
      </c>
      <c r="Q13" s="30">
        <v>2400</v>
      </c>
      <c r="S13" s="30">
        <v>150</v>
      </c>
      <c r="T13" s="30">
        <v>13.8</v>
      </c>
      <c r="U13" s="30">
        <v>24.8</v>
      </c>
      <c r="V13" s="33">
        <v>0.2</v>
      </c>
      <c r="W13" s="30">
        <v>2000</v>
      </c>
      <c r="X13" s="30">
        <v>4300</v>
      </c>
    </row>
    <row r="14" spans="1:24" x14ac:dyDescent="0.2">
      <c r="A14" s="29"/>
      <c r="B14" s="30"/>
      <c r="C14" s="30" t="s">
        <v>162</v>
      </c>
      <c r="D14" s="29"/>
      <c r="E14" s="34">
        <f>(E13-E$34)/E$34</f>
        <v>0.43801652892561982</v>
      </c>
      <c r="F14" s="34">
        <f>(F13-F$34)/F$34</f>
        <v>-0.22422258592471359</v>
      </c>
      <c r="G14" s="34">
        <f>(G13-G$34)/G$34</f>
        <v>0.25260960334029231</v>
      </c>
      <c r="H14" s="31">
        <f>H13-H$34</f>
        <v>1.2379999999999999E-2</v>
      </c>
      <c r="I14" s="34">
        <f>(I13-I$34)/I$34</f>
        <v>1.5873015873015872E-2</v>
      </c>
      <c r="J14" s="34">
        <f>(J13-J$34)/J$34</f>
        <v>-0.04</v>
      </c>
      <c r="L14" s="34">
        <f>(L13-L$34)/L$34</f>
        <v>-1.7513134851138603E-3</v>
      </c>
      <c r="M14" s="34">
        <f>(M13-M$34)/M$34</f>
        <v>-1.095290251916929E-3</v>
      </c>
      <c r="N14" s="34">
        <f>(N13-N$34)/N$34</f>
        <v>-1.5037593984962485E-2</v>
      </c>
      <c r="O14" s="31">
        <f>O13-O$34</f>
        <v>8.8000000000000003E-4</v>
      </c>
      <c r="P14" s="34">
        <f>(P13-P$34)/P$34</f>
        <v>9.8591549295774641E-2</v>
      </c>
      <c r="Q14" s="34">
        <f>(Q13-Q$34)/Q$34</f>
        <v>-0.04</v>
      </c>
      <c r="S14" s="34">
        <f>(S13-S$34)/S$34</f>
        <v>6.7114093959731542E-3</v>
      </c>
      <c r="T14" s="34">
        <f>(T13-T$34)/T$34</f>
        <v>7.2992700729928046E-3</v>
      </c>
      <c r="U14" s="34">
        <f>(U13-U$34)/U$34</f>
        <v>-2.7450980392156835E-2</v>
      </c>
      <c r="V14" s="33">
        <f>V13-V$34</f>
        <v>0</v>
      </c>
      <c r="W14" s="34">
        <f>(W13-W$34)/W$34</f>
        <v>5.2631578947368418E-2</v>
      </c>
      <c r="X14" s="34">
        <f>(X13-X$34)/X$34</f>
        <v>-4.4444444444444446E-2</v>
      </c>
    </row>
    <row r="15" spans="1:24" x14ac:dyDescent="0.2">
      <c r="B15" s="1"/>
      <c r="C15" s="1"/>
      <c r="I15"/>
      <c r="L15" s="1"/>
      <c r="M15" s="1"/>
      <c r="N15" s="1"/>
      <c r="O15" s="1"/>
      <c r="Q15" s="1"/>
      <c r="S15" s="1"/>
      <c r="T15" s="1"/>
      <c r="U15" s="1"/>
      <c r="V15" s="35"/>
      <c r="X15" s="1"/>
    </row>
    <row r="16" spans="1:24" x14ac:dyDescent="0.2">
      <c r="A16" s="36"/>
      <c r="B16" s="37">
        <v>5</v>
      </c>
      <c r="C16" s="37" t="s">
        <v>57</v>
      </c>
      <c r="D16" s="36"/>
      <c r="E16" s="37">
        <v>685</v>
      </c>
      <c r="F16" s="37">
        <v>4.75</v>
      </c>
      <c r="G16" s="37">
        <v>58.7</v>
      </c>
      <c r="H16" s="38">
        <v>1.0999999999999999E-2</v>
      </c>
      <c r="I16" s="37">
        <v>8000</v>
      </c>
      <c r="J16" s="37">
        <v>9100</v>
      </c>
      <c r="L16" s="37">
        <v>56.9</v>
      </c>
      <c r="M16" s="37">
        <v>9.1300000000000008</v>
      </c>
      <c r="N16" s="37">
        <v>12.6</v>
      </c>
      <c r="O16" s="38">
        <v>0</v>
      </c>
      <c r="P16" s="37">
        <v>830</v>
      </c>
      <c r="Q16" s="37">
        <v>2900</v>
      </c>
      <c r="S16" s="37">
        <v>149</v>
      </c>
      <c r="T16" s="37">
        <v>13.8</v>
      </c>
      <c r="U16" s="37">
        <v>23.8</v>
      </c>
      <c r="V16" s="40">
        <v>0.18</v>
      </c>
      <c r="W16" s="37">
        <v>2200</v>
      </c>
      <c r="X16" s="37">
        <v>5100</v>
      </c>
    </row>
    <row r="17" spans="1:24" x14ac:dyDescent="0.2">
      <c r="A17" s="36"/>
      <c r="B17" s="37"/>
      <c r="C17" s="37" t="s">
        <v>162</v>
      </c>
      <c r="D17" s="36"/>
      <c r="E17" s="41">
        <f>(E16-E$34)/E$34</f>
        <v>0.41528925619834711</v>
      </c>
      <c r="F17" s="41">
        <f>(F16-F$34)/F$34</f>
        <v>-0.22258592471358432</v>
      </c>
      <c r="G17" s="41">
        <f>(G16-G$34)/G$34</f>
        <v>0.22546972860125269</v>
      </c>
      <c r="H17" s="38">
        <f>H16-H$34</f>
        <v>1.0379999999999999E-2</v>
      </c>
      <c r="I17" s="41">
        <f>(I16-I$34)/I$34</f>
        <v>0.26984126984126983</v>
      </c>
      <c r="J17" s="41">
        <f>(J16-J$34)/J$34</f>
        <v>0.21333333333333335</v>
      </c>
      <c r="L17" s="41">
        <f>(L16-L$34)/L$34</f>
        <v>-3.5026269702277207E-3</v>
      </c>
      <c r="M17" s="41">
        <f>(M16-M$34)/M$34</f>
        <v>0</v>
      </c>
      <c r="N17" s="41">
        <f>(N16-N$34)/N$34</f>
        <v>-5.2631578947368501E-2</v>
      </c>
      <c r="O17" s="38">
        <f>O16-O$34</f>
        <v>-6.2E-4</v>
      </c>
      <c r="P17" s="41">
        <f>(P16-P$34)/P$34</f>
        <v>0.16901408450704225</v>
      </c>
      <c r="Q17" s="41">
        <f>(Q16-Q$34)/Q$34</f>
        <v>0.16</v>
      </c>
      <c r="S17" s="41">
        <f>(S16-S$34)/S$34</f>
        <v>0</v>
      </c>
      <c r="T17" s="41">
        <f>(T16-T$34)/T$34</f>
        <v>7.2992700729928046E-3</v>
      </c>
      <c r="U17" s="41">
        <f>(U16-U$34)/U$34</f>
        <v>-6.6666666666666638E-2</v>
      </c>
      <c r="V17" s="40">
        <f>V16-V$34</f>
        <v>-2.0000000000000018E-2</v>
      </c>
      <c r="W17" s="41">
        <f>(W16-W$34)/W$34</f>
        <v>0.15789473684210525</v>
      </c>
      <c r="X17" s="41">
        <f>(X16-X$34)/X$34</f>
        <v>0.13333333333333333</v>
      </c>
    </row>
    <row r="18" spans="1:24" x14ac:dyDescent="0.2">
      <c r="B18" s="1"/>
      <c r="C18" s="1"/>
      <c r="I18"/>
      <c r="L18" s="1"/>
      <c r="M18" s="1"/>
      <c r="N18" s="1"/>
      <c r="O18" s="1"/>
      <c r="Q18" s="1"/>
      <c r="S18" s="1"/>
      <c r="T18" s="1"/>
      <c r="U18" s="1"/>
      <c r="V18" s="35"/>
      <c r="X18" s="1"/>
    </row>
    <row r="19" spans="1:24" x14ac:dyDescent="0.2">
      <c r="A19" s="29"/>
      <c r="B19" s="30">
        <v>6</v>
      </c>
      <c r="C19" s="30" t="s">
        <v>60</v>
      </c>
      <c r="D19" s="29"/>
      <c r="E19" s="30">
        <v>682</v>
      </c>
      <c r="F19" s="30">
        <v>4.96</v>
      </c>
      <c r="G19" s="30">
        <v>67.5</v>
      </c>
      <c r="H19" s="31">
        <v>1.4E-2</v>
      </c>
      <c r="I19" s="30">
        <v>4700</v>
      </c>
      <c r="J19" s="30">
        <v>5200</v>
      </c>
      <c r="L19" s="32">
        <v>57</v>
      </c>
      <c r="M19" s="30">
        <v>9.1300000000000008</v>
      </c>
      <c r="N19" s="30">
        <v>13.4</v>
      </c>
      <c r="O19" s="31">
        <v>3.7000000000000002E-3</v>
      </c>
      <c r="P19" s="30">
        <v>550</v>
      </c>
      <c r="Q19" s="30">
        <v>2200</v>
      </c>
      <c r="S19" s="30">
        <v>149</v>
      </c>
      <c r="T19" s="30">
        <v>13.7</v>
      </c>
      <c r="U19" s="30">
        <v>25.7</v>
      </c>
      <c r="V19" s="33">
        <v>0.2</v>
      </c>
      <c r="W19" s="30">
        <v>1400</v>
      </c>
      <c r="X19" s="30">
        <v>3700</v>
      </c>
    </row>
    <row r="20" spans="1:24" x14ac:dyDescent="0.2">
      <c r="A20" s="29"/>
      <c r="B20" s="30"/>
      <c r="C20" s="30" t="s">
        <v>162</v>
      </c>
      <c r="D20" s="29"/>
      <c r="E20" s="34">
        <f>(E19-E$34)/E$34</f>
        <v>0.40909090909090912</v>
      </c>
      <c r="F20" s="34">
        <f>(F19-F$34)/F$34</f>
        <v>-0.1882160392798691</v>
      </c>
      <c r="G20" s="34">
        <f>(G19-G$34)/G$34</f>
        <v>0.40918580375782887</v>
      </c>
      <c r="H20" s="31">
        <f>H19-H$34</f>
        <v>1.338E-2</v>
      </c>
      <c r="I20" s="34">
        <f>(I19-I$34)/I$34</f>
        <v>-0.25396825396825395</v>
      </c>
      <c r="J20" s="34">
        <f>(J19-J$34)/J$34</f>
        <v>-0.30666666666666664</v>
      </c>
      <c r="L20" s="34">
        <f>(L19-L$34)/L$34</f>
        <v>-1.7513134851138603E-3</v>
      </c>
      <c r="M20" s="34">
        <f>(M19-M$34)/M$34</f>
        <v>0</v>
      </c>
      <c r="N20" s="34">
        <f>(N19-N$34)/N$34</f>
        <v>7.5187969924811757E-3</v>
      </c>
      <c r="O20" s="31">
        <f>O19-O$34</f>
        <v>3.0800000000000003E-3</v>
      </c>
      <c r="P20" s="34">
        <f>(P19-P$34)/P$34</f>
        <v>-0.22535211267605634</v>
      </c>
      <c r="Q20" s="34">
        <f>(Q19-Q$34)/Q$34</f>
        <v>-0.12</v>
      </c>
      <c r="S20" s="34">
        <f>(S19-S$34)/S$34</f>
        <v>0</v>
      </c>
      <c r="T20" s="34">
        <f>(T19-T$34)/T$34</f>
        <v>0</v>
      </c>
      <c r="U20" s="34">
        <f>(U19-U$34)/U$34</f>
        <v>7.8431372549019329E-3</v>
      </c>
      <c r="V20" s="33">
        <f>V19-V$34</f>
        <v>0</v>
      </c>
      <c r="W20" s="34">
        <f>(W19-W$34)/W$34</f>
        <v>-0.26315789473684209</v>
      </c>
      <c r="X20" s="34">
        <f>(X19-X$34)/X$34</f>
        <v>-0.17777777777777778</v>
      </c>
    </row>
    <row r="21" spans="1:24" x14ac:dyDescent="0.2">
      <c r="B21" s="1"/>
      <c r="C21" s="1"/>
      <c r="I21"/>
      <c r="L21" s="1"/>
      <c r="M21" s="1"/>
      <c r="N21" s="1"/>
      <c r="O21" s="1"/>
      <c r="Q21" s="1"/>
      <c r="S21" s="1"/>
      <c r="T21" s="1"/>
      <c r="U21" s="1"/>
      <c r="V21" s="35"/>
      <c r="X21" s="1"/>
    </row>
    <row r="22" spans="1:24" x14ac:dyDescent="0.2">
      <c r="A22" s="36"/>
      <c r="B22" s="37">
        <v>7</v>
      </c>
      <c r="C22" s="37" t="s">
        <v>62</v>
      </c>
      <c r="D22" s="36"/>
      <c r="E22" s="37">
        <v>682</v>
      </c>
      <c r="F22" s="37">
        <v>4.96</v>
      </c>
      <c r="G22" s="37">
        <v>68.2</v>
      </c>
      <c r="H22" s="38">
        <v>1.2E-2</v>
      </c>
      <c r="I22" s="37">
        <v>4700</v>
      </c>
      <c r="J22" s="37">
        <v>5800</v>
      </c>
      <c r="L22" s="39">
        <v>57</v>
      </c>
      <c r="M22" s="37">
        <v>9.1300000000000008</v>
      </c>
      <c r="N22" s="37">
        <v>13.8</v>
      </c>
      <c r="O22" s="38">
        <v>1.5E-3</v>
      </c>
      <c r="P22" s="37">
        <v>550</v>
      </c>
      <c r="Q22" s="37">
        <v>1700</v>
      </c>
      <c r="S22" s="37">
        <v>149</v>
      </c>
      <c r="T22" s="37">
        <v>13.7</v>
      </c>
      <c r="U22" s="37">
        <v>26.9</v>
      </c>
      <c r="V22" s="40">
        <v>0.23</v>
      </c>
      <c r="W22" s="37">
        <v>1400</v>
      </c>
      <c r="X22" s="37">
        <v>3200</v>
      </c>
    </row>
    <row r="23" spans="1:24" x14ac:dyDescent="0.2">
      <c r="A23" s="36"/>
      <c r="B23" s="37"/>
      <c r="C23" s="37" t="s">
        <v>162</v>
      </c>
      <c r="D23" s="36"/>
      <c r="E23" s="41">
        <f>(E22-E$34)/E$34</f>
        <v>0.40909090909090912</v>
      </c>
      <c r="F23" s="41">
        <f>(F22-F$34)/F$34</f>
        <v>-0.1882160392798691</v>
      </c>
      <c r="G23" s="41">
        <f>(G22-G$34)/G$34</f>
        <v>0.42379958246346566</v>
      </c>
      <c r="H23" s="38">
        <f>H22-H$34</f>
        <v>1.1379999999999999E-2</v>
      </c>
      <c r="I23" s="41">
        <f>(I22-I$34)/I$34</f>
        <v>-0.25396825396825395</v>
      </c>
      <c r="J23" s="41">
        <f>(J22-J$34)/J$34</f>
        <v>-0.22666666666666666</v>
      </c>
      <c r="L23" s="41">
        <f>(L22-L$34)/L$34</f>
        <v>-1.7513134851138603E-3</v>
      </c>
      <c r="M23" s="41">
        <f>(M22-M$34)/M$34</f>
        <v>0</v>
      </c>
      <c r="N23" s="41">
        <f>(N22-N$34)/N$34</f>
        <v>3.7593984962406013E-2</v>
      </c>
      <c r="O23" s="38">
        <f>O22-O$34</f>
        <v>8.8000000000000003E-4</v>
      </c>
      <c r="P23" s="41">
        <f>(P22-P$34)/P$34</f>
        <v>-0.22535211267605634</v>
      </c>
      <c r="Q23" s="41">
        <f>(Q22-Q$34)/Q$34</f>
        <v>-0.32</v>
      </c>
      <c r="S23" s="41">
        <f>(S22-S$34)/S$34</f>
        <v>0</v>
      </c>
      <c r="T23" s="41">
        <f>(T22-T$34)/T$34</f>
        <v>0</v>
      </c>
      <c r="U23" s="41">
        <f>(U22-U$34)/U$34</f>
        <v>5.4901960784313669E-2</v>
      </c>
      <c r="V23" s="40">
        <f>V22-V$34</f>
        <v>0.03</v>
      </c>
      <c r="W23" s="41">
        <f>(W22-W$34)/W$34</f>
        <v>-0.26315789473684209</v>
      </c>
      <c r="X23" s="41">
        <f>(X22-X$34)/X$34</f>
        <v>-0.28888888888888886</v>
      </c>
    </row>
    <row r="24" spans="1:24" x14ac:dyDescent="0.2">
      <c r="B24" s="1"/>
      <c r="C24" s="1"/>
      <c r="I24"/>
      <c r="L24" s="1"/>
      <c r="M24" s="1"/>
      <c r="N24" s="1"/>
      <c r="O24" s="1"/>
      <c r="Q24" s="1"/>
      <c r="S24" s="1"/>
      <c r="T24" s="1"/>
      <c r="U24" s="1"/>
      <c r="V24" s="35"/>
      <c r="X24" s="1"/>
    </row>
    <row r="25" spans="1:24" x14ac:dyDescent="0.2">
      <c r="A25" s="29"/>
      <c r="B25" s="30">
        <v>8</v>
      </c>
      <c r="C25" s="30" t="s">
        <v>65</v>
      </c>
      <c r="D25" s="29"/>
      <c r="E25" s="30">
        <v>682</v>
      </c>
      <c r="F25" s="30">
        <v>15.4</v>
      </c>
      <c r="G25" s="30">
        <v>72.7</v>
      </c>
      <c r="H25" s="42">
        <v>8.8999999999999999E-3</v>
      </c>
      <c r="I25" s="30">
        <v>4600</v>
      </c>
      <c r="J25" s="30">
        <v>6600</v>
      </c>
      <c r="L25" s="32">
        <v>57</v>
      </c>
      <c r="M25" s="30">
        <v>9.1300000000000008</v>
      </c>
      <c r="N25" s="30">
        <v>12.8</v>
      </c>
      <c r="O25" s="42">
        <v>7.3999999999999999E-4</v>
      </c>
      <c r="P25" s="30">
        <v>560</v>
      </c>
      <c r="Q25" s="30">
        <v>1700</v>
      </c>
      <c r="S25" s="30">
        <v>149</v>
      </c>
      <c r="T25" s="30">
        <v>13.7</v>
      </c>
      <c r="U25" s="30">
        <v>24.1</v>
      </c>
      <c r="V25" s="43">
        <v>0.18</v>
      </c>
      <c r="W25" s="30">
        <v>1500</v>
      </c>
      <c r="X25" s="30">
        <v>3200</v>
      </c>
    </row>
    <row r="26" spans="1:24" x14ac:dyDescent="0.2">
      <c r="A26" s="29"/>
      <c r="B26" s="30"/>
      <c r="C26" s="30" t="s">
        <v>162</v>
      </c>
      <c r="D26" s="29"/>
      <c r="E26" s="34">
        <f>(E25-E$34)/E$34</f>
        <v>0.40909090909090912</v>
      </c>
      <c r="F26" s="34">
        <f>(F25-F$34)/F$34</f>
        <v>1.5204582651391161</v>
      </c>
      <c r="G26" s="34">
        <f>(G25-G$34)/G$34</f>
        <v>0.51774530271398755</v>
      </c>
      <c r="H26" s="31">
        <f>H25-H$34</f>
        <v>8.2799999999999992E-3</v>
      </c>
      <c r="I26" s="34">
        <f>(I25-I$34)/I$34</f>
        <v>-0.26984126984126983</v>
      </c>
      <c r="J26" s="34">
        <f>(J25-J$34)/J$34</f>
        <v>-0.12</v>
      </c>
      <c r="L26" s="34">
        <f>(L25-L$34)/L$34</f>
        <v>-1.7513134851138603E-3</v>
      </c>
      <c r="M26" s="34">
        <f>(M25-M$34)/M$34</f>
        <v>0</v>
      </c>
      <c r="N26" s="34">
        <f>(N25-N$34)/N$34</f>
        <v>-3.7593984962406013E-2</v>
      </c>
      <c r="O26" s="31">
        <f>O25-O$34</f>
        <v>1.1999999999999999E-4</v>
      </c>
      <c r="P26" s="34">
        <f>(P25-P$34)/P$34</f>
        <v>-0.21126760563380281</v>
      </c>
      <c r="Q26" s="34">
        <f>(Q25-Q$34)/Q$34</f>
        <v>-0.32</v>
      </c>
      <c r="S26" s="34">
        <f>(S25-S$34)/S$34</f>
        <v>0</v>
      </c>
      <c r="T26" s="34">
        <f>(T25-T$34)/T$34</f>
        <v>0</v>
      </c>
      <c r="U26" s="34">
        <f>(U25-U$34)/U$34</f>
        <v>-5.4901960784313669E-2</v>
      </c>
      <c r="V26" s="33">
        <f>V25-V$34</f>
        <v>-2.0000000000000018E-2</v>
      </c>
      <c r="W26" s="34">
        <f>(W25-W$34)/W$34</f>
        <v>-0.21052631578947367</v>
      </c>
      <c r="X26" s="34">
        <f>(X25-X$34)/X$34</f>
        <v>-0.28888888888888886</v>
      </c>
    </row>
    <row r="27" spans="1:24" x14ac:dyDescent="0.2">
      <c r="B27" s="1"/>
      <c r="C27" s="1"/>
      <c r="I27"/>
      <c r="L27" s="1"/>
      <c r="M27" s="1"/>
      <c r="N27" s="1"/>
      <c r="O27" s="1"/>
      <c r="Q27" s="1"/>
      <c r="S27" s="1"/>
      <c r="T27" s="1"/>
      <c r="U27" s="1"/>
      <c r="V27" s="35"/>
      <c r="X27" s="1"/>
    </row>
    <row r="28" spans="1:24" x14ac:dyDescent="0.2">
      <c r="A28" s="36"/>
      <c r="B28" s="37">
        <v>9</v>
      </c>
      <c r="C28" s="37" t="s">
        <v>68</v>
      </c>
      <c r="D28" s="36"/>
      <c r="E28" s="37">
        <v>682</v>
      </c>
      <c r="F28" s="37">
        <v>6.11</v>
      </c>
      <c r="G28" s="37">
        <v>62.3</v>
      </c>
      <c r="H28" s="44">
        <v>1.2E-2</v>
      </c>
      <c r="I28" s="37">
        <v>4500</v>
      </c>
      <c r="J28" s="37">
        <v>5200</v>
      </c>
      <c r="L28" s="39">
        <v>57</v>
      </c>
      <c r="M28" s="37">
        <v>9.1300000000000008</v>
      </c>
      <c r="N28" s="37">
        <v>12.9</v>
      </c>
      <c r="O28" s="44">
        <v>7.3999999999999999E-4</v>
      </c>
      <c r="P28" s="37">
        <v>530</v>
      </c>
      <c r="Q28" s="37">
        <v>1800</v>
      </c>
      <c r="S28" s="37">
        <v>149</v>
      </c>
      <c r="T28" s="37">
        <v>14</v>
      </c>
      <c r="U28" s="37">
        <v>24.4</v>
      </c>
      <c r="V28" s="45">
        <v>0.19</v>
      </c>
      <c r="W28" s="37">
        <v>1400</v>
      </c>
      <c r="X28" s="37">
        <v>3300</v>
      </c>
    </row>
    <row r="29" spans="1:24" x14ac:dyDescent="0.2">
      <c r="A29" s="36"/>
      <c r="B29" s="37"/>
      <c r="C29" s="37" t="s">
        <v>162</v>
      </c>
      <c r="D29" s="36"/>
      <c r="E29" s="41">
        <f>(E28-E$34)/E$34</f>
        <v>0.40909090909090912</v>
      </c>
      <c r="F29" s="41">
        <f>(F28-F$34)/F$34</f>
        <v>0</v>
      </c>
      <c r="G29" s="41">
        <f>(G28-G$34)/G$34</f>
        <v>0.30062630480167013</v>
      </c>
      <c r="H29" s="38">
        <f>H28-H$34</f>
        <v>1.1379999999999999E-2</v>
      </c>
      <c r="I29" s="41">
        <f>(I28-I$34)/I$34</f>
        <v>-0.2857142857142857</v>
      </c>
      <c r="J29" s="41">
        <f>(J28-J$34)/J$34</f>
        <v>-0.30666666666666664</v>
      </c>
      <c r="L29" s="41">
        <f>(L28-L$34)/L$34</f>
        <v>-1.7513134851138603E-3</v>
      </c>
      <c r="M29" s="41">
        <f>(M28-M$34)/M$34</f>
        <v>0</v>
      </c>
      <c r="N29" s="41">
        <f>(N28-N$34)/N$34</f>
        <v>-3.0075187969924838E-2</v>
      </c>
      <c r="O29" s="38">
        <f>O28-O$34</f>
        <v>1.1999999999999999E-4</v>
      </c>
      <c r="P29" s="41">
        <f>(P28-P$34)/P$34</f>
        <v>-0.25352112676056338</v>
      </c>
      <c r="Q29" s="41">
        <f>(Q28-Q$34)/Q$34</f>
        <v>-0.28000000000000003</v>
      </c>
      <c r="S29" s="41">
        <f>(S28-S$34)/S$34</f>
        <v>0</v>
      </c>
      <c r="T29" s="41">
        <f>(T28-T$34)/T$34</f>
        <v>2.1897810218978155E-2</v>
      </c>
      <c r="U29" s="41">
        <f>(U28-U$34)/U$34</f>
        <v>-4.3137254901960839E-2</v>
      </c>
      <c r="V29" s="40">
        <f>V28-V$34</f>
        <v>-1.0000000000000009E-2</v>
      </c>
      <c r="W29" s="41">
        <f>(W28-W$34)/W$34</f>
        <v>-0.26315789473684209</v>
      </c>
      <c r="X29" s="41">
        <f>(X28-X$34)/X$34</f>
        <v>-0.26666666666666666</v>
      </c>
    </row>
    <row r="30" spans="1:24" x14ac:dyDescent="0.2">
      <c r="B30" s="1"/>
      <c r="C30" s="1"/>
      <c r="I30"/>
      <c r="L30" s="1"/>
      <c r="M30" s="1"/>
      <c r="N30" s="1"/>
      <c r="O30" s="1"/>
      <c r="Q30" s="1"/>
      <c r="S30" s="1"/>
      <c r="T30" s="1"/>
      <c r="U30" s="1"/>
      <c r="V30" s="35"/>
      <c r="X30" s="1"/>
    </row>
    <row r="31" spans="1:24" x14ac:dyDescent="0.2">
      <c r="A31" s="29"/>
      <c r="B31" s="30">
        <v>10</v>
      </c>
      <c r="C31" s="30" t="s">
        <v>71</v>
      </c>
      <c r="D31" s="29"/>
      <c r="E31" s="30">
        <v>484</v>
      </c>
      <c r="F31" s="30">
        <v>4.96</v>
      </c>
      <c r="G31" s="30">
        <v>40.6</v>
      </c>
      <c r="H31" s="46">
        <v>0</v>
      </c>
      <c r="I31" s="30">
        <v>4500</v>
      </c>
      <c r="J31" s="30">
        <v>5200</v>
      </c>
      <c r="L31" s="30">
        <v>57.4</v>
      </c>
      <c r="M31" s="30">
        <v>9.1300000000000008</v>
      </c>
      <c r="N31" s="30">
        <v>12.7</v>
      </c>
      <c r="O31" s="46">
        <v>0</v>
      </c>
      <c r="P31" s="30">
        <v>560</v>
      </c>
      <c r="Q31" s="30">
        <v>1700</v>
      </c>
      <c r="S31" s="30">
        <v>149</v>
      </c>
      <c r="T31" s="30">
        <v>13.7</v>
      </c>
      <c r="U31" s="30">
        <v>23.6</v>
      </c>
      <c r="V31" s="43">
        <v>0.18</v>
      </c>
      <c r="W31" s="30">
        <v>1300</v>
      </c>
      <c r="X31" s="30">
        <v>3100</v>
      </c>
    </row>
    <row r="32" spans="1:24" x14ac:dyDescent="0.2">
      <c r="A32" s="29"/>
      <c r="B32" s="30"/>
      <c r="C32" s="30" t="s">
        <v>162</v>
      </c>
      <c r="D32" s="29"/>
      <c r="E32" s="34">
        <f>(E31-E$34)/E$34</f>
        <v>0</v>
      </c>
      <c r="F32" s="34">
        <f>(F31-F$34)/F$34</f>
        <v>-0.1882160392798691</v>
      </c>
      <c r="G32" s="34">
        <f>(G31-G$34)/G$34</f>
        <v>-0.15240083507306884</v>
      </c>
      <c r="H32" s="31">
        <f>H31-H$34</f>
        <v>-6.2E-4</v>
      </c>
      <c r="I32" s="34">
        <f>(I31-I$34)/I$34</f>
        <v>-0.2857142857142857</v>
      </c>
      <c r="J32" s="34">
        <f>(J31-J$34)/J$34</f>
        <v>-0.30666666666666664</v>
      </c>
      <c r="L32" s="34">
        <f>(L31-L$34)/L$34</f>
        <v>5.2539404553414559E-3</v>
      </c>
      <c r="M32" s="34">
        <f>(M31-M$34)/M$34</f>
        <v>0</v>
      </c>
      <c r="N32" s="34">
        <f>(N31-N$34)/N$34</f>
        <v>-4.511278195488732E-2</v>
      </c>
      <c r="O32" s="31">
        <f>O31-O$34</f>
        <v>-6.2E-4</v>
      </c>
      <c r="P32" s="34">
        <f>(P31-P$34)/P$34</f>
        <v>-0.21126760563380281</v>
      </c>
      <c r="Q32" s="34">
        <f>(Q31-Q$34)/Q$34</f>
        <v>-0.32</v>
      </c>
      <c r="S32" s="34">
        <f>(S31-S$34)/S$34</f>
        <v>0</v>
      </c>
      <c r="T32" s="34">
        <f>(T31-T$34)/T$34</f>
        <v>0</v>
      </c>
      <c r="U32" s="34">
        <f>(U31-U$34)/U$34</f>
        <v>-7.4509803921568571E-2</v>
      </c>
      <c r="V32" s="33">
        <f>V31-V$34</f>
        <v>-2.0000000000000018E-2</v>
      </c>
      <c r="W32" s="34">
        <f>(W31-W$34)/W$34</f>
        <v>-0.31578947368421051</v>
      </c>
      <c r="X32" s="34">
        <f>(X31-X$34)/X$34</f>
        <v>-0.31111111111111112</v>
      </c>
    </row>
    <row r="33" spans="1:24" x14ac:dyDescent="0.2">
      <c r="B33" s="1"/>
      <c r="C33" s="1"/>
      <c r="I33"/>
      <c r="L33" s="1"/>
      <c r="M33" s="1"/>
      <c r="N33" s="1"/>
      <c r="O33" s="1"/>
      <c r="Q33" s="1"/>
      <c r="S33" s="1"/>
      <c r="T33" s="1"/>
      <c r="U33" s="1"/>
      <c r="V33" s="35"/>
      <c r="X33" s="1"/>
    </row>
    <row r="34" spans="1:24" x14ac:dyDescent="0.2">
      <c r="A34" s="47"/>
      <c r="B34" s="48">
        <v>11</v>
      </c>
      <c r="C34" s="48" t="s">
        <v>74</v>
      </c>
      <c r="D34" s="47"/>
      <c r="E34" s="48">
        <v>484</v>
      </c>
      <c r="F34" s="48">
        <v>6.11</v>
      </c>
      <c r="G34" s="48">
        <v>47.9</v>
      </c>
      <c r="H34" s="49">
        <v>6.2E-4</v>
      </c>
      <c r="I34" s="48">
        <v>6300</v>
      </c>
      <c r="J34" s="48">
        <v>7500</v>
      </c>
      <c r="L34" s="48">
        <v>57.1</v>
      </c>
      <c r="M34" s="48">
        <v>9.1300000000000008</v>
      </c>
      <c r="N34" s="48">
        <v>13.3</v>
      </c>
      <c r="O34" s="49">
        <v>6.2E-4</v>
      </c>
      <c r="P34" s="48">
        <v>710</v>
      </c>
      <c r="Q34" s="48">
        <v>2500</v>
      </c>
      <c r="S34" s="48">
        <v>149</v>
      </c>
      <c r="T34" s="48">
        <v>13.7</v>
      </c>
      <c r="U34" s="48">
        <v>25.5</v>
      </c>
      <c r="V34" s="50">
        <v>0.2</v>
      </c>
      <c r="W34" s="48">
        <v>1900</v>
      </c>
      <c r="X34" s="48">
        <v>4500</v>
      </c>
    </row>
    <row r="35" spans="1:24" x14ac:dyDescent="0.2">
      <c r="A35" s="47"/>
      <c r="B35" s="47"/>
      <c r="C35" s="47"/>
      <c r="D35" s="47"/>
      <c r="E35" s="48"/>
      <c r="F35" s="48"/>
      <c r="G35" s="48"/>
      <c r="H35" s="48"/>
      <c r="I35" s="48"/>
      <c r="J35" s="48"/>
      <c r="L35" s="47"/>
      <c r="M35" s="47"/>
      <c r="N35" s="47"/>
      <c r="O35" s="47"/>
      <c r="P35" s="47"/>
      <c r="Q35" s="47"/>
      <c r="S35" s="47"/>
      <c r="T35" s="47"/>
      <c r="U35" s="47"/>
      <c r="V35" s="47"/>
      <c r="W35" s="47"/>
      <c r="X35" s="47"/>
    </row>
  </sheetData>
  <mergeCells count="3">
    <mergeCell ref="B4:J4"/>
    <mergeCell ref="L4:Q4"/>
    <mergeCell ref="S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3</vt:lpstr>
      <vt:lpstr>Table 10</vt:lpstr>
      <vt:lpstr>Table 17</vt:lpstr>
      <vt:lpstr>Table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2022-09-29T23:33:01Z</dcterms:created>
  <dcterms:modified xsi:type="dcterms:W3CDTF">2022-09-29T23:39:44Z</dcterms:modified>
</cp:coreProperties>
</file>