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imspp.sharepoint.com/sites/gs-do-wawsc-spn/Shared Documents/Reports/IDAHO/IDWSC/tac23-1511_SeepageCoeurDAlene/5-Production/"/>
    </mc:Choice>
  </mc:AlternateContent>
  <xr:revisionPtr revIDLastSave="18" documentId="8_{AC58C545-EA9A-4BBC-8D10-531B786E7F91}" xr6:coauthVersionLast="47" xr6:coauthVersionMax="47" xr10:uidLastSave="{1D1CE873-8F1A-4890-8285-DE42F3190F1C}"/>
  <bookViews>
    <workbookView xWindow="28680" yWindow="-120" windowWidth="29040" windowHeight="17640" xr2:uid="{00000000-000D-0000-FFFF-FFFF00000000}"/>
  </bookViews>
  <sheets>
    <sheet name="Table 3"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3" l="1"/>
  <c r="K20" i="3"/>
  <c r="O20" i="3"/>
  <c r="O21" i="3"/>
  <c r="F24" i="3" l="1"/>
  <c r="F29" i="3"/>
  <c r="F31" i="3"/>
  <c r="F34" i="3"/>
  <c r="F35" i="3"/>
  <c r="F23" i="3"/>
  <c r="F16" i="3"/>
  <c r="F17" i="3"/>
  <c r="F11" i="3"/>
  <c r="F14" i="3"/>
  <c r="F9" i="3"/>
  <c r="F8" i="3"/>
</calcChain>
</file>

<file path=xl/sharedStrings.xml><?xml version="1.0" encoding="utf-8"?>
<sst xmlns="http://schemas.openxmlformats.org/spreadsheetml/2006/main" count="85" uniqueCount="46">
  <si>
    <t>--</t>
  </si>
  <si>
    <t>Bunker Creek</t>
  </si>
  <si>
    <t>Government Gulch</t>
  </si>
  <si>
    <t>SFCDR 1</t>
  </si>
  <si>
    <t>SFCDR 2</t>
  </si>
  <si>
    <t>Seep 1</t>
  </si>
  <si>
    <t>Seep 2</t>
  </si>
  <si>
    <t>Seep 3</t>
  </si>
  <si>
    <t>SFCDR 3</t>
  </si>
  <si>
    <t>SFCDR 4</t>
  </si>
  <si>
    <t>&lt;0.706</t>
  </si>
  <si>
    <t>&lt;0.001</t>
  </si>
  <si>
    <t>&lt;0.800</t>
  </si>
  <si>
    <t>&lt;0.741</t>
  </si>
  <si>
    <t>Site name (short)</t>
  </si>
  <si>
    <r>
      <t>Streamflow (ft</t>
    </r>
    <r>
      <rPr>
        <b/>
        <vertAlign val="superscript"/>
        <sz val="10"/>
        <color theme="1"/>
        <rFont val="Arial Narrow"/>
        <family val="2"/>
      </rPr>
      <t>3</t>
    </r>
    <r>
      <rPr>
        <b/>
        <sz val="10"/>
        <color theme="1"/>
        <rFont val="Arial Narrow"/>
        <family val="2"/>
      </rPr>
      <t>/s)</t>
    </r>
  </si>
  <si>
    <r>
      <t>Streamflow measurement uncertainty (ft</t>
    </r>
    <r>
      <rPr>
        <b/>
        <vertAlign val="superscript"/>
        <sz val="10"/>
        <color theme="1"/>
        <rFont val="Arial Narrow"/>
        <family val="2"/>
      </rPr>
      <t>3</t>
    </r>
    <r>
      <rPr>
        <b/>
        <sz val="10"/>
        <color theme="1"/>
        <rFont val="Arial Narrow"/>
        <family val="2"/>
      </rPr>
      <t>/s)</t>
    </r>
  </si>
  <si>
    <t>Total phosphorus (mg/L)</t>
  </si>
  <si>
    <t>Total phosphorus uncertainty (mg/L)</t>
  </si>
  <si>
    <t>Total phosphorus load uncertainty (kg/d)</t>
  </si>
  <si>
    <t>Dissolved zinc uncertainty (µg/L)</t>
  </si>
  <si>
    <t>Dissolved zinc load uncertainty (kg/d)</t>
  </si>
  <si>
    <t>Dissolved cadmium (µg/L)</t>
  </si>
  <si>
    <t>Dissolved cadmium load uncertainty (kg/d)</t>
  </si>
  <si>
    <t>Total phosphorus load
(kg/d)</t>
  </si>
  <si>
    <t>Dissolved cadmium load
(kg/d)</t>
  </si>
  <si>
    <t>Dissolved zinc
(µg/L)</t>
  </si>
  <si>
    <t>Sample time (hhmm)</t>
  </si>
  <si>
    <t>Dissolved zinc load
(kg/d)</t>
  </si>
  <si>
    <t>Dissolved cadmium uncertainty (µg/L)</t>
  </si>
  <si>
    <t>August 30, 2022 - Day 1</t>
  </si>
  <si>
    <t>August 31, 2022 - Day 2</t>
  </si>
  <si>
    <r>
      <t xml:space="preserve">[See table 1 for a list of formal (full) site names, site numbers, and locations. Data for streamflow, measurement uncertainty, sample time, and concentrations of total phosphorus, dissolved zinc, and dissolved cadmium can be found on the National Water Information System web interface (U.S. Geological Survey, 2023). Concentration uncertainties are calculated according to equation 3; loads are calculated according to equation 1; and load uncertainties are calculated according to equation 4 in this report. </t>
    </r>
    <r>
      <rPr>
        <b/>
        <sz val="10"/>
        <color theme="1"/>
        <rFont val="Times New Roman"/>
        <family val="1"/>
      </rPr>
      <t>Abbreviations</t>
    </r>
    <r>
      <rPr>
        <sz val="10"/>
        <color theme="1"/>
        <rFont val="Times New Roman"/>
        <family val="1"/>
      </rPr>
      <t xml:space="preserve">: SFCDR 1–4, sites South Fork Coeur d'Alene River 1–4; --, no data; &lt;, less than. </t>
    </r>
    <r>
      <rPr>
        <b/>
        <sz val="10"/>
        <color theme="1"/>
        <rFont val="Times New Roman"/>
        <family val="1"/>
      </rPr>
      <t>Units</t>
    </r>
    <r>
      <rPr>
        <sz val="10"/>
        <color theme="1"/>
        <rFont val="Times New Roman"/>
        <family val="1"/>
      </rPr>
      <t>: µS/cm, microsiemen per centimeter; ft</t>
    </r>
    <r>
      <rPr>
        <vertAlign val="superscript"/>
        <sz val="10"/>
        <color theme="1"/>
        <rFont val="Times New Roman"/>
        <family val="1"/>
      </rPr>
      <t>3</t>
    </r>
    <r>
      <rPr>
        <sz val="10"/>
        <color theme="1"/>
        <rFont val="Times New Roman"/>
        <family val="1"/>
      </rPr>
      <t>/s, cubic foot per second; hhmm, hour, minute; mg/L, milligram per liter; kg/d, kilogram per day; µg/L, microgram per liter.]</t>
    </r>
  </si>
  <si>
    <r>
      <rPr>
        <b/>
        <sz val="12"/>
        <color theme="1"/>
        <rFont val="Arial Narrow"/>
        <family val="2"/>
      </rPr>
      <t>Table 3.</t>
    </r>
    <r>
      <rPr>
        <sz val="12"/>
        <color theme="1"/>
        <rFont val="Arial Narrow"/>
        <family val="2"/>
      </rPr>
      <t xml:space="preserve"> Individual measurements of streamflow and concentrations, loads and uncertainties for dissolved zinc, dissolved cadmium, and total phosphorus by sample, South Fork Coeur d’Alene River, northern Idaho.</t>
    </r>
  </si>
  <si>
    <r>
      <rPr>
        <vertAlign val="superscript"/>
        <sz val="10"/>
        <color theme="1"/>
        <rFont val="Times New Roman"/>
        <family val="1"/>
      </rPr>
      <t>a</t>
    </r>
    <r>
      <rPr>
        <sz val="10"/>
        <color theme="1"/>
        <rFont val="Times New Roman"/>
        <family val="1"/>
      </rPr>
      <t>Samples are split replicates. The sample collected at 0921 hours was omitted for site averages.</t>
    </r>
  </si>
  <si>
    <r>
      <rPr>
        <vertAlign val="superscript"/>
        <sz val="10"/>
        <color rgb="FF000000"/>
        <rFont val="Times New Roman"/>
        <family val="1"/>
      </rPr>
      <t>b</t>
    </r>
    <r>
      <rPr>
        <sz val="10"/>
        <color rgb="FF000000"/>
        <rFont val="Times New Roman"/>
        <family val="1"/>
      </rPr>
      <t>Total phosphorus concentration results were less than the method detection limit (0.003 mg/L). Calculations were made using 0.003 mg/L and loads are reported with a &lt;.</t>
    </r>
  </si>
  <si>
    <r>
      <rPr>
        <vertAlign val="superscript"/>
        <sz val="10"/>
        <color theme="1"/>
        <rFont val="Times New Roman"/>
        <family val="1"/>
      </rPr>
      <t>c</t>
    </r>
    <r>
      <rPr>
        <sz val="10"/>
        <color theme="1"/>
        <rFont val="Times New Roman"/>
        <family val="1"/>
      </rPr>
      <t>Seep flows and uncertainties were estimated.</t>
    </r>
  </si>
  <si>
    <r>
      <rPr>
        <vertAlign val="superscript"/>
        <sz val="10"/>
        <color theme="1"/>
        <rFont val="Times New Roman"/>
        <family val="1"/>
      </rPr>
      <t>a</t>
    </r>
    <r>
      <rPr>
        <sz val="10"/>
        <color theme="1"/>
        <rFont val="Times New Roman"/>
        <family val="1"/>
      </rPr>
      <t>0920</t>
    </r>
  </si>
  <si>
    <r>
      <rPr>
        <vertAlign val="superscript"/>
        <sz val="10"/>
        <color theme="1"/>
        <rFont val="Times New Roman"/>
        <family val="1"/>
      </rPr>
      <t>a</t>
    </r>
    <r>
      <rPr>
        <sz val="10"/>
        <color theme="1"/>
        <rFont val="Times New Roman"/>
        <family val="1"/>
      </rPr>
      <t>0921</t>
    </r>
  </si>
  <si>
    <r>
      <rPr>
        <vertAlign val="superscript"/>
        <sz val="10"/>
        <color theme="1"/>
        <rFont val="Times New Roman"/>
        <family val="1"/>
      </rPr>
      <t>b</t>
    </r>
    <r>
      <rPr>
        <sz val="10"/>
        <color theme="1"/>
        <rFont val="Times New Roman"/>
        <family val="1"/>
      </rPr>
      <t>&lt;0.003</t>
    </r>
  </si>
  <si>
    <r>
      <rPr>
        <vertAlign val="superscript"/>
        <sz val="10"/>
        <color theme="1"/>
        <rFont val="Times New Roman"/>
        <family val="1"/>
      </rPr>
      <t>c</t>
    </r>
    <r>
      <rPr>
        <sz val="10"/>
        <color theme="1"/>
        <rFont val="Times New Roman"/>
        <family val="1"/>
      </rPr>
      <t>0.004</t>
    </r>
  </si>
  <si>
    <r>
      <rPr>
        <vertAlign val="superscript"/>
        <sz val="10"/>
        <color theme="1"/>
        <rFont val="Times New Roman"/>
        <family val="1"/>
      </rPr>
      <t>c</t>
    </r>
    <r>
      <rPr>
        <sz val="10"/>
        <color theme="1"/>
        <rFont val="Times New Roman"/>
        <family val="1"/>
      </rPr>
      <t>0.002</t>
    </r>
  </si>
  <si>
    <r>
      <rPr>
        <vertAlign val="superscript"/>
        <sz val="10"/>
        <color theme="1"/>
        <rFont val="Times New Roman"/>
        <family val="1"/>
      </rPr>
      <t>c</t>
    </r>
    <r>
      <rPr>
        <sz val="10"/>
        <color theme="1"/>
        <rFont val="Times New Roman"/>
        <family val="1"/>
      </rPr>
      <t>0.01</t>
    </r>
  </si>
  <si>
    <r>
      <rPr>
        <vertAlign val="superscript"/>
        <sz val="10"/>
        <color theme="1"/>
        <rFont val="Times New Roman"/>
        <family val="1"/>
      </rPr>
      <t>c</t>
    </r>
    <r>
      <rPr>
        <sz val="10"/>
        <color theme="1"/>
        <rFont val="Times New Roman"/>
        <family val="1"/>
      </rPr>
      <t>0.005</t>
    </r>
  </si>
  <si>
    <r>
      <rPr>
        <vertAlign val="superscript"/>
        <sz val="10"/>
        <color theme="1"/>
        <rFont val="Times New Roman"/>
        <family val="1"/>
      </rPr>
      <t>c</t>
    </r>
    <r>
      <rPr>
        <sz val="10"/>
        <color theme="1"/>
        <rFont val="Times New Roman"/>
        <family val="1"/>
      </rPr>
      <t>0.105</t>
    </r>
  </si>
  <si>
    <r>
      <rPr>
        <vertAlign val="superscript"/>
        <sz val="10"/>
        <color theme="1"/>
        <rFont val="Times New Roman"/>
        <family val="1"/>
      </rPr>
      <t>c</t>
    </r>
    <r>
      <rPr>
        <sz val="10"/>
        <color theme="1"/>
        <rFont val="Times New Roman"/>
        <family val="1"/>
      </rPr>
      <t>0.0525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</si>
</sst>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0"/>
    <numFmt numFmtId="165" formatCode="0.0"/>
    <numFmt numFmtId="166" formatCode="0.000"/>
    <numFmt numFmtId="167" formatCode="0.00000"/>
    <numFmt numFmtId="168" formatCode="hhmm"/>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Narrow"/>
      <family val="2"/>
    </font>
    <font>
      <sz val="11"/>
      <color theme="1"/>
      <name val="Times New Roman"/>
      <family val="1"/>
    </font>
    <font>
      <sz val="10"/>
      <color theme="1"/>
      <name val="Times New Roman"/>
      <family val="1"/>
    </font>
    <font>
      <b/>
      <sz val="10"/>
      <color theme="1"/>
      <name val="Arial Narrow"/>
      <family val="2"/>
    </font>
    <font>
      <b/>
      <sz val="10"/>
      <color theme="1"/>
      <name val="Times New Roman"/>
      <family val="1"/>
    </font>
    <font>
      <b/>
      <vertAlign val="superscript"/>
      <sz val="10"/>
      <color theme="1"/>
      <name val="Arial Narrow"/>
      <family val="2"/>
    </font>
    <font>
      <vertAlign val="superscript"/>
      <sz val="10"/>
      <color theme="1"/>
      <name val="Times New Roman"/>
      <family val="1"/>
    </font>
    <font>
      <sz val="10"/>
      <color rgb="FF000000"/>
      <name val="Times New Roman"/>
      <family val="1"/>
    </font>
    <font>
      <sz val="10"/>
      <name val="Arial"/>
      <family val="2"/>
    </font>
    <font>
      <b/>
      <sz val="9"/>
      <color theme="0"/>
      <name val="Segoe UI"/>
      <family val="2"/>
    </font>
    <font>
      <sz val="9"/>
      <name val="Segoe UI"/>
      <family val="2"/>
    </font>
    <font>
      <sz val="10"/>
      <name val="Times New Roman"/>
      <family val="1"/>
    </font>
    <font>
      <b/>
      <sz val="9"/>
      <name val="Segoe UI"/>
      <family val="2"/>
    </font>
    <font>
      <b/>
      <sz val="12"/>
      <color theme="1"/>
      <name val="Arial Narrow"/>
      <family val="2"/>
    </font>
    <font>
      <vertAlign val="superscript"/>
      <sz val="10"/>
      <color rgb="FF000000"/>
      <name val="Times New Roman"/>
      <family val="1"/>
    </font>
    <font>
      <sz val="10"/>
      <color theme="1"/>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33845"/>
        <bgColor indexed="64"/>
      </patternFill>
    </fill>
    <fill>
      <patternFill patternType="solid">
        <fgColor rgb="FFF2F2F2"/>
        <bgColor indexed="64"/>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rgb="FFBBBFC6"/>
      </left>
      <right style="thin">
        <color rgb="FFBBBFC6"/>
      </right>
      <top style="thin">
        <color rgb="FFBBBFC6"/>
      </top>
      <bottom style="thin">
        <color rgb="FFBBBFC6"/>
      </bottom>
      <diagonal/>
    </border>
  </borders>
  <cellStyleXfs count="1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xf numFmtId="0" fontId="26" fillId="0" borderId="0"/>
    <xf numFmtId="43" fontId="26" fillId="0" borderId="0" applyFont="0" applyFill="0" applyBorder="0" applyAlignment="0" applyProtection="0"/>
    <xf numFmtId="43" fontId="1" fillId="0" borderId="0" applyFont="0" applyFill="0" applyBorder="0" applyAlignment="0" applyProtection="0"/>
    <xf numFmtId="0" fontId="26" fillId="0" borderId="0"/>
    <xf numFmtId="0" fontId="29"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8" fillId="0" borderId="12">
      <alignment horizontal="right"/>
    </xf>
    <xf numFmtId="0" fontId="28" fillId="34" borderId="12">
      <alignment horizontal="right"/>
    </xf>
    <xf numFmtId="0" fontId="27" fillId="33" borderId="12">
      <alignment horizontal="center"/>
    </xf>
    <xf numFmtId="0" fontId="30" fillId="35" borderId="12">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
    <xf numFmtId="0" fontId="0" fillId="0" borderId="0" xfId="0"/>
    <xf numFmtId="0" fontId="20" fillId="0" borderId="0" xfId="0" applyFont="1" applyFill="1" applyBorder="1"/>
    <xf numFmtId="2" fontId="20" fillId="0" borderId="0" xfId="0" applyNumberFormat="1" applyFont="1" applyFill="1" applyBorder="1" applyAlignment="1">
      <alignment horizontal="center"/>
    </xf>
    <xf numFmtId="0" fontId="20" fillId="0" borderId="10" xfId="0" applyFont="1" applyFill="1" applyBorder="1"/>
    <xf numFmtId="2" fontId="20" fillId="0" borderId="10" xfId="0" applyNumberFormat="1" applyFont="1" applyFill="1" applyBorder="1" applyAlignment="1">
      <alignment horizontal="center"/>
    </xf>
    <xf numFmtId="0" fontId="25" fillId="0" borderId="0" xfId="0" applyFont="1" applyFill="1" applyBorder="1" applyAlignment="1">
      <alignment horizontal="left"/>
    </xf>
    <xf numFmtId="0" fontId="0" fillId="0" borderId="0" xfId="0" applyBorder="1"/>
    <xf numFmtId="1" fontId="0" fillId="0" borderId="0" xfId="0" applyNumberFormat="1"/>
    <xf numFmtId="0" fontId="20" fillId="0" borderId="0" xfId="0" applyFont="1" applyAlignment="1">
      <alignment vertical="center"/>
    </xf>
    <xf numFmtId="0" fontId="0" fillId="0" borderId="0" xfId="0" applyAlignment="1">
      <alignment vertical="center"/>
    </xf>
    <xf numFmtId="0" fontId="19" fillId="0" borderId="0" xfId="0" applyFont="1" applyBorder="1"/>
    <xf numFmtId="0" fontId="19" fillId="0" borderId="0" xfId="0" applyFont="1" applyFill="1" applyBorder="1"/>
    <xf numFmtId="0" fontId="0" fillId="0" borderId="0" xfId="0" applyFill="1" applyBorder="1"/>
    <xf numFmtId="0" fontId="18" fillId="0" borderId="0" xfId="0" applyFont="1" applyAlignment="1">
      <alignment horizontal="left" vertical="center"/>
    </xf>
    <xf numFmtId="0" fontId="21" fillId="0" borderId="11" xfId="0" applyFont="1" applyFill="1" applyBorder="1" applyAlignment="1">
      <alignment horizontal="center" vertical="center" wrapText="1"/>
    </xf>
    <xf numFmtId="1" fontId="21" fillId="0" borderId="11" xfId="0" applyNumberFormat="1" applyFont="1" applyFill="1" applyBorder="1" applyAlignment="1">
      <alignment horizontal="center" vertical="center" wrapText="1"/>
    </xf>
    <xf numFmtId="0" fontId="20" fillId="0" borderId="0" xfId="0" applyFont="1" applyFill="1" applyBorder="1" applyAlignment="1">
      <alignment vertical="top"/>
    </xf>
    <xf numFmtId="0" fontId="20" fillId="0" borderId="10" xfId="0" applyFont="1" applyFill="1" applyBorder="1" applyAlignment="1">
      <alignment vertical="top"/>
    </xf>
    <xf numFmtId="0" fontId="20" fillId="0" borderId="0" xfId="0" applyFont="1" applyFill="1" applyBorder="1" applyAlignment="1">
      <alignment horizontal="center" vertical="top"/>
    </xf>
    <xf numFmtId="49" fontId="20" fillId="0" borderId="0" xfId="0" applyNumberFormat="1" applyFont="1" applyFill="1" applyBorder="1" applyAlignment="1">
      <alignment horizontal="center" vertical="top"/>
    </xf>
    <xf numFmtId="2" fontId="20" fillId="0" borderId="0" xfId="0" applyNumberFormat="1" applyFont="1" applyFill="1" applyBorder="1" applyAlignment="1">
      <alignment horizontal="center" vertical="top"/>
    </xf>
    <xf numFmtId="1" fontId="20" fillId="0" borderId="0" xfId="0" applyNumberFormat="1" applyFont="1" applyFill="1" applyBorder="1" applyAlignment="1">
      <alignment horizontal="center" vertical="top"/>
    </xf>
    <xf numFmtId="165" fontId="20" fillId="0" borderId="0" xfId="0" applyNumberFormat="1" applyFont="1" applyFill="1" applyBorder="1" applyAlignment="1">
      <alignment horizontal="center" vertical="top"/>
    </xf>
    <xf numFmtId="0" fontId="20" fillId="0" borderId="0" xfId="0" quotePrefix="1" applyFont="1" applyFill="1" applyBorder="1" applyAlignment="1">
      <alignment horizontal="center" vertical="top"/>
    </xf>
    <xf numFmtId="166" fontId="20" fillId="0" borderId="0" xfId="0" applyNumberFormat="1" applyFont="1" applyFill="1" applyBorder="1" applyAlignment="1">
      <alignment horizontal="center" vertical="top"/>
    </xf>
    <xf numFmtId="166" fontId="20" fillId="0" borderId="0" xfId="0" quotePrefix="1" applyNumberFormat="1" applyFont="1" applyFill="1" applyBorder="1" applyAlignment="1">
      <alignment horizontal="center" vertical="top"/>
    </xf>
    <xf numFmtId="165" fontId="20" fillId="0" borderId="0" xfId="0" quotePrefix="1" applyNumberFormat="1" applyFont="1" applyFill="1" applyBorder="1" applyAlignment="1">
      <alignment horizontal="center" vertical="top"/>
    </xf>
    <xf numFmtId="167" fontId="20" fillId="0" borderId="0" xfId="0" applyNumberFormat="1" applyFont="1" applyFill="1" applyBorder="1" applyAlignment="1">
      <alignment horizontal="center" vertical="top"/>
    </xf>
    <xf numFmtId="164" fontId="20" fillId="0" borderId="0" xfId="0" applyNumberFormat="1" applyFont="1" applyFill="1" applyBorder="1" applyAlignment="1">
      <alignment horizontal="center" vertical="top"/>
    </xf>
    <xf numFmtId="0" fontId="20" fillId="0" borderId="10" xfId="0" applyFont="1" applyFill="1" applyBorder="1" applyAlignment="1">
      <alignment horizontal="center" vertical="top"/>
    </xf>
    <xf numFmtId="2" fontId="20" fillId="0" borderId="10" xfId="0" applyNumberFormat="1" applyFont="1" applyFill="1" applyBorder="1" applyAlignment="1">
      <alignment horizontal="center" vertical="top"/>
    </xf>
    <xf numFmtId="1" fontId="20" fillId="0" borderId="10" xfId="0" applyNumberFormat="1" applyFont="1" applyFill="1" applyBorder="1" applyAlignment="1">
      <alignment horizontal="center" vertical="top"/>
    </xf>
    <xf numFmtId="166" fontId="20" fillId="0" borderId="10" xfId="0" applyNumberFormat="1" applyFont="1" applyFill="1" applyBorder="1" applyAlignment="1">
      <alignment horizontal="center" vertical="top"/>
    </xf>
    <xf numFmtId="166" fontId="20" fillId="0" borderId="10" xfId="0" quotePrefix="1" applyNumberFormat="1" applyFont="1" applyFill="1" applyBorder="1" applyAlignment="1">
      <alignment horizontal="center" vertical="top"/>
    </xf>
    <xf numFmtId="165" fontId="20" fillId="0" borderId="10" xfId="0" applyNumberFormat="1" applyFont="1" applyFill="1" applyBorder="1" applyAlignment="1">
      <alignment horizontal="center" vertical="top"/>
    </xf>
    <xf numFmtId="0" fontId="20" fillId="0" borderId="10" xfId="0" quotePrefix="1" applyFont="1" applyFill="1" applyBorder="1" applyAlignment="1">
      <alignment horizontal="center" vertical="top"/>
    </xf>
    <xf numFmtId="168" fontId="20" fillId="0" borderId="0" xfId="0" applyNumberFormat="1" applyFont="1" applyFill="1" applyBorder="1" applyAlignment="1">
      <alignment horizontal="center" vertical="top"/>
    </xf>
    <xf numFmtId="168" fontId="20" fillId="0" borderId="10" xfId="0" applyNumberFormat="1" applyFont="1" applyFill="1" applyBorder="1" applyAlignment="1">
      <alignment horizontal="center" vertical="top"/>
    </xf>
    <xf numFmtId="0" fontId="33" fillId="0" borderId="11" xfId="0" applyFont="1" applyFill="1" applyBorder="1" applyAlignment="1">
      <alignment horizontal="center" vertical="center" wrapText="1"/>
    </xf>
    <xf numFmtId="0" fontId="20" fillId="0" borderId="0" xfId="0" quotePrefix="1" applyFont="1" applyFill="1" applyBorder="1" applyAlignment="1">
      <alignment horizontal="center"/>
    </xf>
    <xf numFmtId="166" fontId="20" fillId="0" borderId="0" xfId="0" quotePrefix="1" applyNumberFormat="1" applyFont="1" applyFill="1" applyBorder="1" applyAlignment="1">
      <alignment horizontal="center"/>
    </xf>
  </cellXfs>
  <cellStyles count="11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xr:uid="{F8C4AAF9-EA3F-4C4D-BD99-6BC514FF69F2}"/>
    <cellStyle name="Comma 3" xfId="44" xr:uid="{17833C48-BDAF-460F-98A2-14F96B0CEE2E}"/>
    <cellStyle name="Currency 2" xfId="70" xr:uid="{82DE781D-E0AC-469F-B932-DF02A339EFB9}"/>
    <cellStyle name="Currency 2 2" xfId="71" xr:uid="{11208FB1-B372-4C41-914E-A52E0CECC64C}"/>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58" xr:uid="{40BBF1D6-4BCA-4687-8388-0FFA4978191E}"/>
    <cellStyle name="Normal 10 2" xfId="46" xr:uid="{CF89189D-740F-4996-BA0A-C5B335013313}"/>
    <cellStyle name="Normal 10 3" xfId="72" xr:uid="{FABFD6D1-52DA-4EE2-8B21-08F840B02D45}"/>
    <cellStyle name="Normal 11" xfId="59" xr:uid="{CABA02A0-30F9-4AED-A89A-A67F77F0BE95}"/>
    <cellStyle name="Normal 12" xfId="60" xr:uid="{E53EA24D-F2C0-416B-AB40-55E30F8787A0}"/>
    <cellStyle name="Normal 13" xfId="61" xr:uid="{1668BC67-2208-43E5-999D-C3FF1823EBAE}"/>
    <cellStyle name="Normal 14" xfId="62" xr:uid="{776D6FCD-B260-4383-8860-C4FA52EB8B62}"/>
    <cellStyle name="Normal 15" xfId="63" xr:uid="{91ED90AF-4F1A-400D-8256-4DBF48AA40A8}"/>
    <cellStyle name="Normal 16" xfId="64" xr:uid="{F4620087-7CEE-42CE-B064-B302B2885FDB}"/>
    <cellStyle name="Normal 17" xfId="65" xr:uid="{0B26F698-2B0C-46A3-9854-0C4A3DDAF4FF}"/>
    <cellStyle name="Normal 18" xfId="66" xr:uid="{42712518-E123-4A82-B583-E3DCEB504729}"/>
    <cellStyle name="Normal 19" xfId="67" xr:uid="{6C452009-57BE-40DA-A760-7FF91B106EBF}"/>
    <cellStyle name="Normal 2" xfId="43" xr:uid="{7AC18FD8-90E4-4DEF-BCC1-4F93E91F3398}"/>
    <cellStyle name="Normal 2 2" xfId="47" xr:uid="{A59A8BB7-8E8D-495B-8AAD-4BCDD9C7FC85}"/>
    <cellStyle name="Normal 2 2 2" xfId="73" xr:uid="{E88E3BEF-790D-42A6-B4A0-2DEAB76DCB09}"/>
    <cellStyle name="Normal 2 2 2 2" xfId="48" xr:uid="{5F662D09-F1CD-440E-BFCF-A89A23066006}"/>
    <cellStyle name="Normal 2 2 2_BHCTP Data" xfId="74" xr:uid="{88E478D0-7BEB-4A32-B9B3-0D8556E3E456}"/>
    <cellStyle name="Normal 2 2_1 Feb 2016-Aug 2016 Lime Usage &amp; KT FLow" xfId="75" xr:uid="{808ACE09-38EB-48EC-90E1-218336DEA4E6}"/>
    <cellStyle name="Normal 2 3" xfId="76" xr:uid="{D151001C-8D99-49E2-912D-B7B64B245B50}"/>
    <cellStyle name="Normal 2_BHCTP Data" xfId="77" xr:uid="{E32C6B95-E88E-4AE0-AB27-40879B520A55}"/>
    <cellStyle name="Normal 20" xfId="68" xr:uid="{EC7B1A40-8F06-445A-A4CB-6C3B097F7334}"/>
    <cellStyle name="Normal 21" xfId="69" xr:uid="{141CDCF4-31C1-46D9-909E-88CDC73744F7}"/>
    <cellStyle name="Normal 22" xfId="78" xr:uid="{81E9762C-6F77-4AF5-97FB-EF4C920B440D}"/>
    <cellStyle name="Normal 23" xfId="96" xr:uid="{F0477EB5-215C-4A93-B063-75C25CECFB9B}"/>
    <cellStyle name="Normal 24" xfId="97" xr:uid="{00D21848-C410-4AB7-8FA7-F7D3A53F1154}"/>
    <cellStyle name="Normal 25" xfId="98" xr:uid="{20B6ECAE-9C47-460A-A3E4-DB9567D13645}"/>
    <cellStyle name="Normal 26" xfId="99" xr:uid="{1A93CFF4-F7AF-4212-A1D8-23C70ECE04A5}"/>
    <cellStyle name="Normal 27" xfId="100" xr:uid="{A144C969-4BA7-4236-92E2-D59B313BF1CA}"/>
    <cellStyle name="Normal 28" xfId="101" xr:uid="{68D0EE2F-E8A9-4667-A51D-A37D6349FB88}"/>
    <cellStyle name="Normal 29" xfId="42" xr:uid="{525B82AA-5148-4EC1-9498-44B4B4F051E2}"/>
    <cellStyle name="Normal 3" xfId="50" xr:uid="{98021E13-249B-495A-ABEC-2DCFE8292B51}"/>
    <cellStyle name="Normal 3 10" xfId="102" xr:uid="{F9EDBB0E-44A5-4776-A4DA-1B0F4EC7FC58}"/>
    <cellStyle name="Normal 3 11" xfId="103" xr:uid="{120D1A96-6A06-44B3-A740-3AEDD3704484}"/>
    <cellStyle name="Normal 3 12" xfId="104" xr:uid="{B5CEF0F2-8BDB-4028-957A-B01049913CA4}"/>
    <cellStyle name="Normal 3 2" xfId="79" xr:uid="{7D8966A5-63AC-41B2-A008-CA303D8AFB2A}"/>
    <cellStyle name="Normal 3 2 2" xfId="105" xr:uid="{9F19BC08-60A7-4B45-8BE0-1F0E50F92C1A}"/>
    <cellStyle name="Normal 3 3" xfId="80" xr:uid="{E3AB1DA8-06FD-4B27-B3D1-89F5D62A81F8}"/>
    <cellStyle name="Normal 3 4" xfId="81" xr:uid="{A9ACE7D4-A56D-4CE8-B5EE-99B92939C4AA}"/>
    <cellStyle name="Normal 3 4 2" xfId="49" xr:uid="{CBC497F1-3091-4A7B-94C6-B24737400263}"/>
    <cellStyle name="Normal 3 5" xfId="95" xr:uid="{F46126AB-49F8-4925-9CCC-6C852837B37F}"/>
    <cellStyle name="Normal 3 6" xfId="106" xr:uid="{76E0ABEA-8E98-474E-89F9-56282DBE7B72}"/>
    <cellStyle name="Normal 3 7" xfId="107" xr:uid="{9F654B34-D9CF-492E-86F5-3EFB2B160250}"/>
    <cellStyle name="Normal 3 8" xfId="108" xr:uid="{39CA8A4B-3BAA-4A9B-B153-A442B88953DA}"/>
    <cellStyle name="Normal 3 9" xfId="109" xr:uid="{934A1A22-DAD2-4CC8-A2F7-11C3C2769C6F}"/>
    <cellStyle name="Normal 3_Amec Daily QC report" xfId="82" xr:uid="{C24E0DCE-C095-481B-8AA4-AC9C61EDAB2E}"/>
    <cellStyle name="Normal 4" xfId="51" xr:uid="{03AE3756-BD13-4DF5-9C60-C11F7854364B}"/>
    <cellStyle name="Normal 4 2" xfId="52" xr:uid="{35CD8C29-3EF0-4C42-BA48-DEC3F11D20C1}"/>
    <cellStyle name="Normal 4 2 2" xfId="110" xr:uid="{5C5FCB36-E0D3-4AF8-907D-86D5A02FDB74}"/>
    <cellStyle name="Normal 4 2 3" xfId="111" xr:uid="{46E2B477-3238-4B67-BF11-F8FBA8BFC767}"/>
    <cellStyle name="Normal 5" xfId="53" xr:uid="{89BEA6C1-2429-4FC7-AC92-104429CA02B1}"/>
    <cellStyle name="Normal 6" xfId="54" xr:uid="{1DAD7B25-FD9C-4FE0-B589-87200A89AF93}"/>
    <cellStyle name="Normal 7" xfId="55" xr:uid="{78DE22D4-67B5-464D-8479-A54F9A568BFA}"/>
    <cellStyle name="Normal 7 2" xfId="83" xr:uid="{F69DF78B-CA59-4E5D-91BE-695F707458E8}"/>
    <cellStyle name="Normal 7 2 2" xfId="84" xr:uid="{AFD3CD66-6003-4B2F-AC93-C9086795FF33}"/>
    <cellStyle name="Normal 8" xfId="56" xr:uid="{D4BC2375-6F7F-41D1-B3B7-E0338277F195}"/>
    <cellStyle name="Normal 9" xfId="57" xr:uid="{76A0F389-7DCC-42C5-BC69-9BDDA5EE54F4}"/>
    <cellStyle name="Note" xfId="15" builtinId="10" customBuiltin="1"/>
    <cellStyle name="Output" xfId="10" builtinId="21" customBuiltin="1"/>
    <cellStyle name="Percent 2" xfId="85" xr:uid="{BE70C9F0-51C9-4A55-A9DD-A60EAC1545FA}"/>
    <cellStyle name="Percent 2 2" xfId="86" xr:uid="{B7320BF0-BF56-459D-A8BE-D757E732567A}"/>
    <cellStyle name="Percent 3" xfId="87" xr:uid="{78320196-C713-4983-A22F-11D9EB7FF3F8}"/>
    <cellStyle name="Percent 4" xfId="88" xr:uid="{3FFAACF1-E7E6-4B80-922C-EC4F06B15FE5}"/>
    <cellStyle name="Percent 5" xfId="89" xr:uid="{AC4C1146-D460-433B-8375-22ACC5045287}"/>
    <cellStyle name="Percent 6" xfId="90" xr:uid="{CB06AB17-1457-4CA4-AE4A-DFE64F88CEB0}"/>
    <cellStyle name="Title" xfId="1" builtinId="15" customBuiltin="1"/>
    <cellStyle name="Total" xfId="17" builtinId="25" customBuiltin="1"/>
    <cellStyle name="Warning Text" xfId="14" builtinId="11" customBuiltin="1"/>
    <cellStyle name="Wood 1st row" xfId="91" xr:uid="{73610A5A-CF87-4DD7-BEB9-6D1B2EDF05A7}"/>
    <cellStyle name="Wood 2nd row" xfId="92" xr:uid="{48E81D49-07E0-4F28-A58D-E2A1910F3070}"/>
    <cellStyle name="Wood header row" xfId="93" xr:uid="{5127EC04-EBAD-45EC-8BFB-7A6556F15C19}"/>
    <cellStyle name="Wood subheader style" xfId="94" xr:uid="{7611D874-FD05-47B8-B1A9-97F7F7869F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FC0B-5950-453E-8949-495499A48865}">
  <dimension ref="A1:V65"/>
  <sheetViews>
    <sheetView tabSelected="1" zoomScaleNormal="100" workbookViewId="0">
      <selection activeCell="A41" sqref="A41"/>
    </sheetView>
  </sheetViews>
  <sheetFormatPr defaultColWidth="8.88671875" defaultRowHeight="14.4" x14ac:dyDescent="0.3"/>
  <cols>
    <col min="1" max="1" width="17" customWidth="1"/>
    <col min="2" max="2" width="10.6640625" customWidth="1"/>
    <col min="3" max="3" width="11.88671875" customWidth="1"/>
    <col min="4" max="4" width="9.109375"/>
    <col min="5" max="5" width="11.6640625" style="7" customWidth="1"/>
    <col min="6" max="8" width="11.6640625" customWidth="1"/>
    <col min="9" max="9" width="10.44140625" customWidth="1"/>
    <col min="10" max="12" width="10.6640625" customWidth="1"/>
    <col min="13" max="13" width="9.109375"/>
    <col min="14" max="14" width="10.109375" customWidth="1"/>
    <col min="15" max="15" width="9.109375"/>
    <col min="16" max="16" width="11" customWidth="1"/>
    <col min="21" max="16384" width="8.88671875" style="12"/>
  </cols>
  <sheetData>
    <row r="1" spans="1:16" s="6" customFormat="1" ht="28.5" customHeight="1" x14ac:dyDescent="0.3">
      <c r="A1" s="13" t="s">
        <v>33</v>
      </c>
      <c r="B1" s="9"/>
      <c r="C1" s="9"/>
      <c r="D1" s="9"/>
      <c r="E1" s="7"/>
      <c r="F1"/>
      <c r="G1"/>
      <c r="H1"/>
      <c r="I1" s="9"/>
      <c r="J1"/>
      <c r="K1"/>
      <c r="L1"/>
      <c r="M1"/>
      <c r="N1"/>
      <c r="O1"/>
      <c r="P1"/>
    </row>
    <row r="2" spans="1:16" s="6" customFormat="1" ht="15.6" x14ac:dyDescent="0.3">
      <c r="A2" s="8" t="s">
        <v>32</v>
      </c>
      <c r="B2"/>
      <c r="C2"/>
      <c r="D2"/>
      <c r="E2" s="7"/>
      <c r="F2"/>
      <c r="G2"/>
      <c r="H2"/>
      <c r="I2"/>
      <c r="J2"/>
      <c r="K2"/>
      <c r="L2"/>
      <c r="M2"/>
      <c r="N2"/>
      <c r="O2"/>
      <c r="P2"/>
    </row>
    <row r="3" spans="1:16" s="6" customFormat="1" ht="69" x14ac:dyDescent="0.3">
      <c r="A3" s="14" t="s">
        <v>14</v>
      </c>
      <c r="B3" s="14" t="s">
        <v>15</v>
      </c>
      <c r="C3" s="14" t="s">
        <v>16</v>
      </c>
      <c r="D3" s="14" t="s">
        <v>27</v>
      </c>
      <c r="E3" s="14" t="s">
        <v>17</v>
      </c>
      <c r="F3" s="14" t="s">
        <v>18</v>
      </c>
      <c r="G3" s="14" t="s">
        <v>24</v>
      </c>
      <c r="H3" s="14" t="s">
        <v>19</v>
      </c>
      <c r="I3" s="15" t="s">
        <v>26</v>
      </c>
      <c r="J3" s="14" t="s">
        <v>20</v>
      </c>
      <c r="K3" s="14" t="s">
        <v>28</v>
      </c>
      <c r="L3" s="14" t="s">
        <v>21</v>
      </c>
      <c r="M3" s="14" t="s">
        <v>22</v>
      </c>
      <c r="N3" s="14" t="s">
        <v>29</v>
      </c>
      <c r="O3" s="14" t="s">
        <v>25</v>
      </c>
      <c r="P3" s="14" t="s">
        <v>23</v>
      </c>
    </row>
    <row r="4" spans="1:16" s="6" customFormat="1" x14ac:dyDescent="0.3">
      <c r="A4" s="38" t="s">
        <v>30</v>
      </c>
      <c r="B4" s="38"/>
      <c r="C4" s="38"/>
      <c r="D4" s="38"/>
      <c r="E4" s="38"/>
      <c r="F4" s="38"/>
      <c r="G4" s="38"/>
      <c r="H4" s="38"/>
      <c r="I4" s="38"/>
      <c r="J4" s="38"/>
      <c r="K4" s="38"/>
      <c r="L4" s="38"/>
      <c r="M4" s="38"/>
      <c r="N4" s="38"/>
      <c r="O4" s="38"/>
      <c r="P4" s="38"/>
    </row>
    <row r="5" spans="1:16" s="10" customFormat="1" ht="15.6" x14ac:dyDescent="0.25">
      <c r="A5" s="16" t="s">
        <v>3</v>
      </c>
      <c r="B5" s="18">
        <v>96.2</v>
      </c>
      <c r="C5" s="22">
        <v>5</v>
      </c>
      <c r="D5" s="19" t="s">
        <v>37</v>
      </c>
      <c r="E5" s="18" t="s">
        <v>39</v>
      </c>
      <c r="F5" s="23">
        <v>1E-3</v>
      </c>
      <c r="G5" s="24" t="s">
        <v>10</v>
      </c>
      <c r="H5" s="25">
        <v>4.3848261435057864E-2</v>
      </c>
      <c r="I5" s="21">
        <v>510.66550000000001</v>
      </c>
      <c r="J5" s="21">
        <v>13.277303</v>
      </c>
      <c r="K5" s="21">
        <v>120.21137363170001</v>
      </c>
      <c r="L5" s="22">
        <v>6.9861385899237582</v>
      </c>
      <c r="M5" s="22">
        <v>3.3338999999999999</v>
      </c>
      <c r="N5" s="20">
        <v>5.6676299999999999E-2</v>
      </c>
      <c r="O5" s="20">
        <v>0.78480472745999996</v>
      </c>
      <c r="P5" s="20">
        <v>4.2916736550574437E-2</v>
      </c>
    </row>
    <row r="6" spans="1:16" s="10" customFormat="1" ht="15.6" x14ac:dyDescent="0.25">
      <c r="A6" s="16" t="s">
        <v>3</v>
      </c>
      <c r="B6" s="23">
        <v>96.2</v>
      </c>
      <c r="C6" s="26">
        <v>5</v>
      </c>
      <c r="D6" s="19" t="s">
        <v>38</v>
      </c>
      <c r="E6" s="18" t="s">
        <v>39</v>
      </c>
      <c r="F6" s="23">
        <v>1E-3</v>
      </c>
      <c r="G6" s="24" t="s">
        <v>10</v>
      </c>
      <c r="H6" s="25">
        <v>4.3848261435057864E-2</v>
      </c>
      <c r="I6" s="21">
        <v>524.10770000000002</v>
      </c>
      <c r="J6" s="21">
        <v>13.6268002</v>
      </c>
      <c r="K6" s="21">
        <v>123</v>
      </c>
      <c r="L6" s="22">
        <v>7.148200878174011</v>
      </c>
      <c r="M6" s="22">
        <v>3.3925999999999998</v>
      </c>
      <c r="N6" s="20">
        <v>5.7674200000000002E-2</v>
      </c>
      <c r="O6" s="20">
        <v>0.8</v>
      </c>
      <c r="P6" s="20">
        <v>4.3747684027820109E-2</v>
      </c>
    </row>
    <row r="7" spans="1:16" s="10" customFormat="1" ht="13.8" x14ac:dyDescent="0.25">
      <c r="A7" s="16" t="s">
        <v>8</v>
      </c>
      <c r="B7" s="18">
        <v>110</v>
      </c>
      <c r="C7" s="22">
        <v>3.6</v>
      </c>
      <c r="D7" s="36">
        <v>0.41666666666666669</v>
      </c>
      <c r="E7" s="18">
        <v>9.1000000000000004E-3</v>
      </c>
      <c r="F7" s="23">
        <v>1E-3</v>
      </c>
      <c r="G7" s="20">
        <v>2.4494470000000002</v>
      </c>
      <c r="H7" s="25">
        <v>0.11559403074793097</v>
      </c>
      <c r="I7" s="21">
        <v>502.1035</v>
      </c>
      <c r="J7" s="21">
        <v>13.054691</v>
      </c>
      <c r="K7" s="21">
        <v>135.15119909500001</v>
      </c>
      <c r="L7" s="22">
        <v>5.6490523679878066</v>
      </c>
      <c r="M7" s="22">
        <v>3.4921000000000002</v>
      </c>
      <c r="N7" s="20">
        <v>5.9365700000000007E-2</v>
      </c>
      <c r="O7" s="20">
        <v>0.93996855700000015</v>
      </c>
      <c r="P7" s="20">
        <v>3.4665275504450872E-2</v>
      </c>
    </row>
    <row r="8" spans="1:16" s="10" customFormat="1" ht="15.6" x14ac:dyDescent="0.25">
      <c r="A8" s="16" t="s">
        <v>7</v>
      </c>
      <c r="B8" s="39" t="s">
        <v>40</v>
      </c>
      <c r="C8" s="40" t="s">
        <v>41</v>
      </c>
      <c r="D8" s="36">
        <v>0.41666666666666669</v>
      </c>
      <c r="E8" s="18">
        <v>0.51539999999999997</v>
      </c>
      <c r="F8" s="24">
        <f>E8*0.034</f>
        <v>1.75236E-2</v>
      </c>
      <c r="G8" s="24">
        <v>5.0447351999999999E-3</v>
      </c>
      <c r="H8" s="25">
        <v>2.5281925879713013E-3</v>
      </c>
      <c r="I8" s="21">
        <v>5106.5739000000003</v>
      </c>
      <c r="J8" s="21">
        <v>132.77092139999999</v>
      </c>
      <c r="K8" s="20">
        <v>4.9983145333200009E-2</v>
      </c>
      <c r="L8" s="20">
        <v>2.5025338462576499E-2</v>
      </c>
      <c r="M8" s="22">
        <v>1.0802</v>
      </c>
      <c r="N8" s="20">
        <v>1.8363400000000002E-2</v>
      </c>
      <c r="O8" s="27">
        <v>1.0572997600000002E-5</v>
      </c>
      <c r="P8" s="27">
        <v>5.2895535137491129E-6</v>
      </c>
    </row>
    <row r="9" spans="1:16" s="10" customFormat="1" ht="15.6" x14ac:dyDescent="0.25">
      <c r="A9" s="16" t="s">
        <v>6</v>
      </c>
      <c r="B9" s="39" t="s">
        <v>42</v>
      </c>
      <c r="C9" s="40" t="s">
        <v>43</v>
      </c>
      <c r="D9" s="36">
        <v>0.44444444444444442</v>
      </c>
      <c r="E9" s="18">
        <v>58.220999999999997</v>
      </c>
      <c r="F9" s="24">
        <f>E9*0.034</f>
        <v>1.979514</v>
      </c>
      <c r="G9" s="20">
        <v>1.4246678699999999</v>
      </c>
      <c r="H9" s="25">
        <v>0.71397895161174385</v>
      </c>
      <c r="I9" s="21">
        <v>5231.6003000000001</v>
      </c>
      <c r="J9" s="21">
        <v>136.0216078</v>
      </c>
      <c r="K9" s="20">
        <v>0.128017259341</v>
      </c>
      <c r="L9" s="20">
        <v>6.4095110915959097E-2</v>
      </c>
      <c r="M9" s="21">
        <v>55.809699999999999</v>
      </c>
      <c r="N9" s="20">
        <v>0.94876490000000002</v>
      </c>
      <c r="O9" s="24">
        <v>1.3656633590000001E-3</v>
      </c>
      <c r="P9" s="28">
        <v>6.8322624221506159E-4</v>
      </c>
    </row>
    <row r="10" spans="1:16" s="10" customFormat="1" ht="15.6" x14ac:dyDescent="0.25">
      <c r="A10" s="16" t="s">
        <v>5</v>
      </c>
      <c r="B10" s="39" t="s">
        <v>44</v>
      </c>
      <c r="C10" s="40" t="s">
        <v>45</v>
      </c>
      <c r="D10" s="36">
        <v>0.47916666666666669</v>
      </c>
      <c r="E10" s="20">
        <v>6.7999999999999996E-3</v>
      </c>
      <c r="F10" s="23">
        <v>1E-3</v>
      </c>
      <c r="G10" s="24">
        <v>1.7471579999999997E-3</v>
      </c>
      <c r="H10" s="25">
        <v>8.7559638524035152E-4</v>
      </c>
      <c r="I10" s="21">
        <v>615.69669999999996</v>
      </c>
      <c r="J10" s="21">
        <v>16.008114199999998</v>
      </c>
      <c r="K10" s="20">
        <v>0.15819403161449996</v>
      </c>
      <c r="L10" s="20">
        <v>7.9203882779317988E-2</v>
      </c>
      <c r="M10" s="22">
        <v>0.24510000000000001</v>
      </c>
      <c r="N10" s="20">
        <v>0.01</v>
      </c>
      <c r="O10" s="28">
        <v>6.2974768500000003E-5</v>
      </c>
      <c r="P10" s="27">
        <v>3.150557870141878E-5</v>
      </c>
    </row>
    <row r="11" spans="1:16" s="10" customFormat="1" ht="13.8" x14ac:dyDescent="0.25">
      <c r="A11" s="16" t="s">
        <v>1</v>
      </c>
      <c r="B11" s="23">
        <v>0.08</v>
      </c>
      <c r="C11" s="23">
        <v>0.02</v>
      </c>
      <c r="D11" s="36">
        <v>0.47916666666666669</v>
      </c>
      <c r="E11" s="18">
        <v>1.0305</v>
      </c>
      <c r="F11" s="24">
        <f t="shared" ref="F11:F35" si="0">E11*0.034</f>
        <v>3.5036999999999999E-2</v>
      </c>
      <c r="G11" s="24">
        <v>0.20173068</v>
      </c>
      <c r="H11" s="25">
        <v>5.089693440938925E-2</v>
      </c>
      <c r="I11" s="21">
        <v>4684.8330999999998</v>
      </c>
      <c r="J11" s="21">
        <v>121.8056606</v>
      </c>
      <c r="K11" s="20">
        <v>0.91710292765599999</v>
      </c>
      <c r="L11" s="20">
        <v>0.23051232033000549</v>
      </c>
      <c r="M11" s="21">
        <v>25.506699999999999</v>
      </c>
      <c r="N11" s="20">
        <v>0.4336139</v>
      </c>
      <c r="O11" s="24">
        <v>4.9931915919999995E-3</v>
      </c>
      <c r="P11" s="24">
        <v>1.2511806341406204E-3</v>
      </c>
    </row>
    <row r="12" spans="1:16" s="10" customFormat="1" ht="13.8" x14ac:dyDescent="0.25">
      <c r="A12" s="16" t="s">
        <v>9</v>
      </c>
      <c r="B12" s="18">
        <v>111</v>
      </c>
      <c r="C12" s="22">
        <v>3.2</v>
      </c>
      <c r="D12" s="36">
        <v>0.4861111111111111</v>
      </c>
      <c r="E12" s="18">
        <v>8.3000000000000001E-3</v>
      </c>
      <c r="F12" s="23">
        <v>1E-3</v>
      </c>
      <c r="G12" s="20">
        <v>2.2544211000000001</v>
      </c>
      <c r="H12" s="25">
        <v>0.10049513827296892</v>
      </c>
      <c r="I12" s="21">
        <v>499.23140000000001</v>
      </c>
      <c r="J12" s="21">
        <v>12.9800164</v>
      </c>
      <c r="K12" s="21">
        <v>135.59973517380001</v>
      </c>
      <c r="L12" s="22">
        <v>5.2641720370495602</v>
      </c>
      <c r="M12" s="22">
        <v>3.8513999999999999</v>
      </c>
      <c r="N12" s="20">
        <v>6.5473799999999999E-2</v>
      </c>
      <c r="O12" s="20">
        <v>1.0461057138000001</v>
      </c>
      <c r="P12" s="20">
        <v>3.5010977691769384E-2</v>
      </c>
    </row>
    <row r="13" spans="1:16" s="10" customFormat="1" ht="13.8" x14ac:dyDescent="0.25">
      <c r="A13" s="16" t="s">
        <v>4</v>
      </c>
      <c r="B13" s="23">
        <v>113</v>
      </c>
      <c r="C13" s="23">
        <v>5.2</v>
      </c>
      <c r="D13" s="36">
        <v>0.50694444444444442</v>
      </c>
      <c r="E13" s="18">
        <v>3.2000000000000002E-3</v>
      </c>
      <c r="F13" s="23">
        <v>1E-3</v>
      </c>
      <c r="G13" s="24">
        <v>0.88483520000000015</v>
      </c>
      <c r="H13" s="25">
        <v>5.0626405854121738E-2</v>
      </c>
      <c r="I13" s="21">
        <v>410.25220000000002</v>
      </c>
      <c r="J13" s="21">
        <v>10.6665572</v>
      </c>
      <c r="K13" s="21">
        <v>113.4392460742</v>
      </c>
      <c r="L13" s="22">
        <v>5.995807320715782</v>
      </c>
      <c r="M13" s="22">
        <v>2.9786000000000001</v>
      </c>
      <c r="N13" s="20">
        <v>5.0636200000000006E-2</v>
      </c>
      <c r="O13" s="20">
        <v>0.82361566460000013</v>
      </c>
      <c r="P13" s="20">
        <v>4.040444425527652E-2</v>
      </c>
    </row>
    <row r="14" spans="1:16" s="10" customFormat="1" ht="13.8" x14ac:dyDescent="0.25">
      <c r="A14" s="16" t="s">
        <v>2</v>
      </c>
      <c r="B14" s="23">
        <v>1.02</v>
      </c>
      <c r="C14" s="23">
        <v>0.14000000000000001</v>
      </c>
      <c r="D14" s="36">
        <v>0.53472222222222221</v>
      </c>
      <c r="E14" s="18">
        <v>5.1799999999999999E-2</v>
      </c>
      <c r="F14" s="24">
        <f t="shared" si="0"/>
        <v>1.7612000000000001E-3</v>
      </c>
      <c r="G14" s="24">
        <v>0.12928969200000001</v>
      </c>
      <c r="H14" s="25">
        <v>1.8281995898904307E-2</v>
      </c>
      <c r="I14" s="21">
        <v>900.4049</v>
      </c>
      <c r="J14" s="21">
        <v>23.410527399999999</v>
      </c>
      <c r="K14" s="22">
        <v>2.247356606106</v>
      </c>
      <c r="L14" s="20">
        <v>0.31394621120362842</v>
      </c>
      <c r="M14" s="21">
        <v>25.667100000000001</v>
      </c>
      <c r="N14" s="20">
        <v>0.43634070000000008</v>
      </c>
      <c r="O14" s="20">
        <v>6.4063541574000016E-2</v>
      </c>
      <c r="P14" s="20">
        <v>8.8602236023214102E-3</v>
      </c>
    </row>
    <row r="15" spans="1:16" s="10" customFormat="1" ht="13.8" x14ac:dyDescent="0.25">
      <c r="A15" s="16" t="s">
        <v>8</v>
      </c>
      <c r="B15" s="18">
        <v>111</v>
      </c>
      <c r="C15" s="23">
        <v>4.3</v>
      </c>
      <c r="D15" s="36">
        <v>0.53472222222222221</v>
      </c>
      <c r="E15" s="18">
        <v>7.3000000000000001E-3</v>
      </c>
      <c r="F15" s="23">
        <v>1E-3</v>
      </c>
      <c r="G15" s="20">
        <v>1.9828041000000001</v>
      </c>
      <c r="H15" s="25">
        <v>0.10219984541468785</v>
      </c>
      <c r="I15" s="21">
        <v>421.43470000000002</v>
      </c>
      <c r="J15" s="21">
        <v>10.957302200000001</v>
      </c>
      <c r="K15" s="21">
        <v>114.46882890990001</v>
      </c>
      <c r="L15" s="22">
        <v>5.3405442605267153</v>
      </c>
      <c r="M15" s="22">
        <v>3.3679999999999999</v>
      </c>
      <c r="N15" s="20">
        <v>5.7256000000000001E-2</v>
      </c>
      <c r="O15" s="20">
        <v>0.91480605599999998</v>
      </c>
      <c r="P15" s="20">
        <v>3.8700619943708409E-2</v>
      </c>
    </row>
    <row r="16" spans="1:16" s="10" customFormat="1" ht="13.8" x14ac:dyDescent="0.25">
      <c r="A16" s="16" t="s">
        <v>7</v>
      </c>
      <c r="B16" s="23" t="s">
        <v>0</v>
      </c>
      <c r="C16" s="23" t="s">
        <v>0</v>
      </c>
      <c r="D16" s="36">
        <v>0.54861111111111105</v>
      </c>
      <c r="E16" s="18">
        <v>0.49330000000000002</v>
      </c>
      <c r="F16" s="24">
        <f t="shared" si="0"/>
        <v>1.6772200000000001E-2</v>
      </c>
      <c r="G16" s="24">
        <v>4.8284204000000001E-3</v>
      </c>
      <c r="H16" s="25">
        <v>2.4197854164653529E-3</v>
      </c>
      <c r="I16" s="21">
        <v>4811.6898000000001</v>
      </c>
      <c r="J16" s="21">
        <v>125.10393479999999</v>
      </c>
      <c r="K16" s="20">
        <v>4.7096819762400002E-2</v>
      </c>
      <c r="L16" s="20">
        <v>2.3580225838291894E-2</v>
      </c>
      <c r="M16" s="22">
        <v>1.5399</v>
      </c>
      <c r="N16" s="20">
        <v>2.6178300000000002E-2</v>
      </c>
      <c r="O16" s="27">
        <v>1.50725412E-5</v>
      </c>
      <c r="P16" s="27">
        <v>7.5406253062601903E-6</v>
      </c>
    </row>
    <row r="17" spans="1:22" s="10" customFormat="1" ht="13.8" x14ac:dyDescent="0.25">
      <c r="A17" s="16" t="s">
        <v>6</v>
      </c>
      <c r="B17" s="23" t="s">
        <v>0</v>
      </c>
      <c r="C17" s="23" t="s">
        <v>0</v>
      </c>
      <c r="D17" s="36">
        <v>0.57638888888888895</v>
      </c>
      <c r="E17" s="18">
        <v>13.2181</v>
      </c>
      <c r="F17" s="24">
        <f t="shared" si="0"/>
        <v>0.44941540000000002</v>
      </c>
      <c r="G17" s="24">
        <v>0.32344690700000001</v>
      </c>
      <c r="H17" s="25">
        <v>0.16209692688719177</v>
      </c>
      <c r="I17" s="21">
        <v>4589.3833000000004</v>
      </c>
      <c r="J17" s="21">
        <v>119.32396580000001</v>
      </c>
      <c r="K17" s="20">
        <v>0.11230220935100002</v>
      </c>
      <c r="L17" s="20">
        <v>5.6226969718873678E-2</v>
      </c>
      <c r="M17" s="21">
        <v>105.31399999999999</v>
      </c>
      <c r="N17" s="20">
        <v>1.790338</v>
      </c>
      <c r="O17" s="24">
        <v>2.5770335800000001E-3</v>
      </c>
      <c r="P17" s="24">
        <v>1.2892613375925152E-3</v>
      </c>
    </row>
    <row r="18" spans="1:22" s="10" customFormat="1" ht="13.8" x14ac:dyDescent="0.25">
      <c r="A18" s="16" t="s">
        <v>8</v>
      </c>
      <c r="B18" s="18">
        <v>111</v>
      </c>
      <c r="C18" s="22">
        <v>2.9</v>
      </c>
      <c r="D18" s="36">
        <v>0.58333333333333337</v>
      </c>
      <c r="E18" s="18">
        <v>0.01</v>
      </c>
      <c r="F18" s="23">
        <v>1E-3</v>
      </c>
      <c r="G18" s="20">
        <v>2.7161700000000004</v>
      </c>
      <c r="H18" s="25">
        <v>0.11646557102873108</v>
      </c>
      <c r="I18" s="21">
        <v>394.80549999999999</v>
      </c>
      <c r="J18" s="21">
        <v>10.264942999999999</v>
      </c>
      <c r="K18" s="21">
        <v>107.23588549349999</v>
      </c>
      <c r="L18" s="22">
        <v>3.9525908987522294</v>
      </c>
      <c r="M18" s="22">
        <v>3.2503000000000002</v>
      </c>
      <c r="N18" s="20">
        <v>5.5255100000000008E-2</v>
      </c>
      <c r="O18" s="20">
        <v>0.88283673510000005</v>
      </c>
      <c r="P18" s="20">
        <v>2.7518099861724453E-2</v>
      </c>
    </row>
    <row r="19" spans="1:22" s="10" customFormat="1" ht="13.8" x14ac:dyDescent="0.25">
      <c r="A19" s="16" t="s">
        <v>3</v>
      </c>
      <c r="B19" s="18">
        <v>101</v>
      </c>
      <c r="C19" s="22">
        <v>3.3</v>
      </c>
      <c r="D19" s="36">
        <v>0.58333333333333337</v>
      </c>
      <c r="E19" s="18">
        <v>3.8999999999999998E-3</v>
      </c>
      <c r="F19" s="23">
        <v>1E-3</v>
      </c>
      <c r="G19" s="24">
        <v>0.96387329999999993</v>
      </c>
      <c r="H19" s="25">
        <v>4.5450917814755298E-2</v>
      </c>
      <c r="I19" s="21">
        <v>363.55270000000002</v>
      </c>
      <c r="J19" s="21">
        <v>9.4523702000000007</v>
      </c>
      <c r="K19" s="21">
        <v>89.85095914690001</v>
      </c>
      <c r="L19" s="22">
        <v>3.7517939073832687</v>
      </c>
      <c r="M19" s="22">
        <v>2.8742000000000001</v>
      </c>
      <c r="N19" s="20">
        <v>4.8861400000000006E-2</v>
      </c>
      <c r="O19" s="20">
        <v>0.71034990740000004</v>
      </c>
      <c r="P19" s="20">
        <v>2.6163088732388335E-2</v>
      </c>
    </row>
    <row r="20" spans="1:22" s="10" customFormat="1" ht="15.6" x14ac:dyDescent="0.25">
      <c r="A20" s="16" t="s">
        <v>5</v>
      </c>
      <c r="B20" s="23" t="s">
        <v>0</v>
      </c>
      <c r="C20" s="23" t="s">
        <v>0</v>
      </c>
      <c r="D20" s="36">
        <v>0.59027777777777779</v>
      </c>
      <c r="E20" s="18" t="s">
        <v>39</v>
      </c>
      <c r="F20" s="23">
        <v>1E-3</v>
      </c>
      <c r="G20" s="24" t="s">
        <v>11</v>
      </c>
      <c r="H20" s="25">
        <v>5.0115466674470867E-4</v>
      </c>
      <c r="I20" s="21">
        <v>461</v>
      </c>
      <c r="J20" s="21">
        <v>11.985999999999999</v>
      </c>
      <c r="K20" s="20">
        <f>I20*0.105*2.447/1000</f>
        <v>0.11844703500000001</v>
      </c>
      <c r="L20" s="20">
        <v>5.9303533641264609E-2</v>
      </c>
      <c r="M20" s="22">
        <v>0.2026</v>
      </c>
      <c r="N20" s="20">
        <v>0.01</v>
      </c>
      <c r="O20" s="27">
        <f>0.2026*0.105*2.447/1000</f>
        <v>5.2055031E-5</v>
      </c>
      <c r="P20" s="27">
        <v>2.6042555058781905E-5</v>
      </c>
    </row>
    <row r="21" spans="1:22" s="11" customFormat="1" ht="13.8" x14ac:dyDescent="0.25">
      <c r="A21" s="17" t="s">
        <v>4</v>
      </c>
      <c r="B21" s="29">
        <v>111</v>
      </c>
      <c r="C21" s="34">
        <v>5.3</v>
      </c>
      <c r="D21" s="37">
        <v>0.625</v>
      </c>
      <c r="E21" s="29">
        <v>3.8999999999999998E-3</v>
      </c>
      <c r="F21" s="35">
        <v>1E-3</v>
      </c>
      <c r="G21" s="30">
        <v>1.0593063</v>
      </c>
      <c r="H21" s="33">
        <v>6.2092406141862962E-2</v>
      </c>
      <c r="I21" s="31">
        <v>339</v>
      </c>
      <c r="J21" s="31">
        <v>8.8140000000000001</v>
      </c>
      <c r="K21" s="31">
        <f>I21*B21*2.447/1000</f>
        <v>92.078163000000004</v>
      </c>
      <c r="L21" s="34">
        <v>5.0060784605220983</v>
      </c>
      <c r="M21" s="34">
        <v>2.8279999999999998</v>
      </c>
      <c r="N21" s="30">
        <v>4.8076000000000001E-2</v>
      </c>
      <c r="O21" s="30">
        <f>M21*B21*2.447/1000</f>
        <v>0.76813287599999991</v>
      </c>
      <c r="P21" s="30">
        <v>0.04</v>
      </c>
      <c r="U21" s="10"/>
      <c r="V21" s="10"/>
    </row>
    <row r="22" spans="1:22" s="11" customFormat="1" ht="13.8" x14ac:dyDescent="0.25">
      <c r="A22" s="38" t="s">
        <v>31</v>
      </c>
      <c r="B22" s="38"/>
      <c r="C22" s="38"/>
      <c r="D22" s="38"/>
      <c r="E22" s="38"/>
      <c r="F22" s="38"/>
      <c r="G22" s="38"/>
      <c r="H22" s="38"/>
      <c r="I22" s="38"/>
      <c r="J22" s="38"/>
      <c r="K22" s="38"/>
      <c r="L22" s="38"/>
      <c r="M22" s="38"/>
      <c r="N22" s="38"/>
      <c r="O22" s="38"/>
      <c r="P22" s="38"/>
    </row>
    <row r="23" spans="1:22" s="11" customFormat="1" ht="13.8" x14ac:dyDescent="0.25">
      <c r="A23" s="16" t="s">
        <v>2</v>
      </c>
      <c r="B23" s="18">
        <v>1.03</v>
      </c>
      <c r="C23" s="22">
        <v>0.14000000000000001</v>
      </c>
      <c r="D23" s="36">
        <v>0.35416666666666669</v>
      </c>
      <c r="E23" s="18">
        <v>5.45E-2</v>
      </c>
      <c r="F23" s="24">
        <f t="shared" si="0"/>
        <v>1.853E-3</v>
      </c>
      <c r="G23" s="24">
        <v>0.13736234500000002</v>
      </c>
      <c r="H23" s="25">
        <v>1.9245871353423507E-2</v>
      </c>
      <c r="I23" s="21">
        <v>1032.6113</v>
      </c>
      <c r="J23" s="21">
        <v>26.847893799999998</v>
      </c>
      <c r="K23" s="22">
        <v>2.6026038466329999</v>
      </c>
      <c r="L23" s="20">
        <v>0.36016576791853511</v>
      </c>
      <c r="M23" s="21">
        <v>28.9085</v>
      </c>
      <c r="N23" s="20">
        <v>0.49144450000000006</v>
      </c>
      <c r="O23" s="20">
        <v>7.2861272485000003E-2</v>
      </c>
      <c r="P23" s="20">
        <v>9.9806326941391989E-3</v>
      </c>
      <c r="U23" s="10"/>
      <c r="V23" s="10"/>
    </row>
    <row r="24" spans="1:22" s="11" customFormat="1" ht="13.8" x14ac:dyDescent="0.25">
      <c r="A24" s="16" t="s">
        <v>1</v>
      </c>
      <c r="B24" s="18">
        <v>0.06</v>
      </c>
      <c r="C24" s="18">
        <v>0.04</v>
      </c>
      <c r="D24" s="36">
        <v>0.39583333333333331</v>
      </c>
      <c r="E24" s="18">
        <v>1.0249999999999999</v>
      </c>
      <c r="F24" s="24">
        <f t="shared" si="0"/>
        <v>3.4849999999999999E-2</v>
      </c>
      <c r="G24" s="24">
        <v>0.15049049999999997</v>
      </c>
      <c r="H24" s="25">
        <v>0.10045739053211727</v>
      </c>
      <c r="I24" s="21">
        <v>5050.4705000000004</v>
      </c>
      <c r="J24" s="21">
        <v>131.31223299999999</v>
      </c>
      <c r="K24" s="22">
        <v>0.74151007880999997</v>
      </c>
      <c r="L24" s="20">
        <v>0.49471585530525125</v>
      </c>
      <c r="M24" s="21">
        <v>26.693000000000001</v>
      </c>
      <c r="N24" s="20">
        <v>0.45378100000000005</v>
      </c>
      <c r="O24" s="24">
        <v>3.9190662600000004E-3</v>
      </c>
      <c r="P24" s="24">
        <v>2.6135601595667808E-3</v>
      </c>
      <c r="U24" s="10"/>
      <c r="V24" s="10"/>
    </row>
    <row r="25" spans="1:22" s="11" customFormat="1" ht="13.8" x14ac:dyDescent="0.25">
      <c r="A25" s="16" t="s">
        <v>9</v>
      </c>
      <c r="B25" s="18">
        <v>114</v>
      </c>
      <c r="C25" s="22">
        <v>2.5</v>
      </c>
      <c r="D25" s="36">
        <v>0.40277777777777773</v>
      </c>
      <c r="E25" s="18">
        <v>8.0999999999999996E-3</v>
      </c>
      <c r="F25" s="23">
        <v>1E-3</v>
      </c>
      <c r="G25" s="20">
        <v>2.2595597999999999</v>
      </c>
      <c r="H25" s="25">
        <v>9.1419153650882171E-2</v>
      </c>
      <c r="I25" s="21">
        <v>560.37729999999999</v>
      </c>
      <c r="J25" s="21">
        <v>14.5698098</v>
      </c>
      <c r="K25" s="21">
        <v>156.3217308534</v>
      </c>
      <c r="L25" s="22">
        <v>5.317046947398584</v>
      </c>
      <c r="M25" s="22">
        <v>4.1597</v>
      </c>
      <c r="N25" s="20">
        <v>7.0714900000000011E-2</v>
      </c>
      <c r="O25" s="20">
        <v>1.1603815926000001</v>
      </c>
      <c r="P25" s="20">
        <v>3.2197551262111879E-2</v>
      </c>
      <c r="U25" s="10"/>
      <c r="V25" s="10"/>
    </row>
    <row r="26" spans="1:22" s="11" customFormat="1" ht="15.6" x14ac:dyDescent="0.25">
      <c r="A26" s="16" t="s">
        <v>4</v>
      </c>
      <c r="B26" s="18">
        <v>109</v>
      </c>
      <c r="C26" s="22">
        <v>5.0999999999999996</v>
      </c>
      <c r="D26" s="36">
        <v>0.40972222222222227</v>
      </c>
      <c r="E26" s="18" t="s">
        <v>39</v>
      </c>
      <c r="F26" s="23">
        <v>1E-3</v>
      </c>
      <c r="G26" s="24" t="s">
        <v>12</v>
      </c>
      <c r="H26" s="25">
        <v>4.6270229997172556E-2</v>
      </c>
      <c r="I26" s="21">
        <v>471.98989999999998</v>
      </c>
      <c r="J26" s="21">
        <v>12.271737399999999</v>
      </c>
      <c r="K26" s="21">
        <v>125.8905620977</v>
      </c>
      <c r="L26" s="22">
        <v>6.7386263554533627</v>
      </c>
      <c r="M26" s="21">
        <v>3.2797999999999998</v>
      </c>
      <c r="N26" s="20">
        <v>5.5756600000000003E-2</v>
      </c>
      <c r="O26" s="20">
        <v>0.87479809539999998</v>
      </c>
      <c r="P26" s="20">
        <v>4.3548866121724455E-2</v>
      </c>
      <c r="U26" s="10"/>
      <c r="V26" s="10"/>
    </row>
    <row r="27" spans="1:22" s="11" customFormat="1" ht="13.8" x14ac:dyDescent="0.25">
      <c r="A27" s="16" t="s">
        <v>5</v>
      </c>
      <c r="B27" s="23" t="s">
        <v>0</v>
      </c>
      <c r="C27" s="23" t="s">
        <v>0</v>
      </c>
      <c r="D27" s="36">
        <v>0.44444444444444442</v>
      </c>
      <c r="E27" s="18">
        <v>4.7000000000000002E-3</v>
      </c>
      <c r="F27" s="23">
        <v>1E-3</v>
      </c>
      <c r="G27" s="24">
        <v>1.2075945000000002E-3</v>
      </c>
      <c r="H27" s="25">
        <v>6.0519161921024313E-4</v>
      </c>
      <c r="I27" s="21">
        <v>647.3098</v>
      </c>
      <c r="J27" s="21">
        <v>16.830054799999999</v>
      </c>
      <c r="K27" s="20">
        <v>0.16631654346299998</v>
      </c>
      <c r="L27" s="20">
        <v>8.3270625814794483E-2</v>
      </c>
      <c r="M27" s="22">
        <v>0.22989999999999999</v>
      </c>
      <c r="N27" s="20">
        <v>0.01</v>
      </c>
      <c r="O27" s="28">
        <v>5.9069356499999998E-5</v>
      </c>
      <c r="P27" s="27">
        <v>2.9551744363346296E-5</v>
      </c>
      <c r="U27" s="10"/>
      <c r="V27" s="10"/>
    </row>
    <row r="28" spans="1:22" s="11" customFormat="1" ht="13.8" x14ac:dyDescent="0.25">
      <c r="A28" s="16" t="s">
        <v>8</v>
      </c>
      <c r="B28" s="18">
        <v>111</v>
      </c>
      <c r="C28" s="22">
        <v>3.7</v>
      </c>
      <c r="D28" s="36">
        <v>0.4513888888888889</v>
      </c>
      <c r="E28" s="18">
        <v>7.4000000000000003E-3</v>
      </c>
      <c r="F28" s="23">
        <v>1E-3</v>
      </c>
      <c r="G28" s="20">
        <v>2.0099658000000002</v>
      </c>
      <c r="H28" s="25">
        <v>9.5702893953880541E-2</v>
      </c>
      <c r="I28" s="21">
        <v>478.12520000000001</v>
      </c>
      <c r="J28" s="21">
        <v>12.431255199999999</v>
      </c>
      <c r="K28" s="21">
        <v>129.86693244840001</v>
      </c>
      <c r="L28" s="22">
        <v>5.4900254764534919</v>
      </c>
      <c r="M28" s="22">
        <v>3.5914999999999999</v>
      </c>
      <c r="N28" s="20">
        <v>6.1055500000000006E-2</v>
      </c>
      <c r="O28" s="20">
        <v>0.97551245549999999</v>
      </c>
      <c r="P28" s="20">
        <v>3.6501782247324574E-2</v>
      </c>
      <c r="U28" s="10"/>
      <c r="V28" s="10"/>
    </row>
    <row r="29" spans="1:22" s="11" customFormat="1" ht="13.8" x14ac:dyDescent="0.25">
      <c r="A29" s="16" t="s">
        <v>6</v>
      </c>
      <c r="B29" s="23" t="s">
        <v>0</v>
      </c>
      <c r="C29" s="23" t="s">
        <v>0</v>
      </c>
      <c r="D29" s="36">
        <v>0.45833333333333331</v>
      </c>
      <c r="E29" s="18">
        <v>5.44</v>
      </c>
      <c r="F29" s="24">
        <f t="shared" si="0"/>
        <v>0.18496000000000001</v>
      </c>
      <c r="G29" s="24">
        <v>0.13311680000000001</v>
      </c>
      <c r="H29" s="25">
        <v>6.6712105542122035E-2</v>
      </c>
      <c r="I29" s="21">
        <v>4382.3509999999997</v>
      </c>
      <c r="J29" s="21">
        <v>113.94112599999998</v>
      </c>
      <c r="K29" s="20">
        <v>0.10723612897</v>
      </c>
      <c r="L29" s="20">
        <v>5.3690507169988549E-2</v>
      </c>
      <c r="M29" s="21">
        <v>108.3686</v>
      </c>
      <c r="N29" s="20">
        <v>1.8422662000000001</v>
      </c>
      <c r="O29" s="24">
        <v>2.6517796419999995E-3</v>
      </c>
      <c r="P29" s="24">
        <v>1.3266559639651728E-3</v>
      </c>
      <c r="U29" s="10"/>
      <c r="V29" s="10"/>
    </row>
    <row r="30" spans="1:22" s="11" customFormat="1" ht="15.6" x14ac:dyDescent="0.25">
      <c r="A30" s="16" t="s">
        <v>3</v>
      </c>
      <c r="B30" s="18">
        <v>101</v>
      </c>
      <c r="C30" s="22">
        <v>6</v>
      </c>
      <c r="D30" s="36">
        <v>0.45833333333333331</v>
      </c>
      <c r="E30" s="18" t="s">
        <v>39</v>
      </c>
      <c r="F30" s="23">
        <v>1E-3</v>
      </c>
      <c r="G30" s="24" t="s">
        <v>13</v>
      </c>
      <c r="H30" s="25">
        <v>5.07196273879831E-2</v>
      </c>
      <c r="I30" s="21">
        <v>455.24970000000002</v>
      </c>
      <c r="J30" s="21">
        <v>11.8364922</v>
      </c>
      <c r="K30" s="21">
        <v>112.5135976059</v>
      </c>
      <c r="L30" s="22">
        <v>7.296110591590903</v>
      </c>
      <c r="M30" s="22">
        <v>3.1341999999999999</v>
      </c>
      <c r="N30" s="20">
        <v>5.32814E-2</v>
      </c>
      <c r="O30" s="20">
        <v>0.77460812739999996</v>
      </c>
      <c r="P30" s="20">
        <v>4.7863422791677782E-2</v>
      </c>
      <c r="U30" s="10"/>
      <c r="V30" s="10"/>
    </row>
    <row r="31" spans="1:22" s="11" customFormat="1" ht="13.8" x14ac:dyDescent="0.25">
      <c r="A31" s="16" t="s">
        <v>7</v>
      </c>
      <c r="B31" s="23" t="s">
        <v>0</v>
      </c>
      <c r="C31" s="23" t="s">
        <v>0</v>
      </c>
      <c r="D31" s="36">
        <v>0.47222222222222227</v>
      </c>
      <c r="E31" s="18">
        <v>0.50849999999999995</v>
      </c>
      <c r="F31" s="24">
        <f t="shared" si="0"/>
        <v>1.7288999999999999E-2</v>
      </c>
      <c r="G31" s="24">
        <v>4.9771979999999995E-3</v>
      </c>
      <c r="H31" s="25">
        <v>2.4943460050124303E-3</v>
      </c>
      <c r="I31" s="21">
        <v>5792.7896000000001</v>
      </c>
      <c r="J31" s="21">
        <v>150.61252959999999</v>
      </c>
      <c r="K31" s="20">
        <v>5.6699824604799998E-2</v>
      </c>
      <c r="L31" s="20">
        <v>2.8388215508345645E-2</v>
      </c>
      <c r="M31" s="21">
        <v>1.5571999999999999</v>
      </c>
      <c r="N31" s="20">
        <v>2.64724E-2</v>
      </c>
      <c r="O31" s="27">
        <v>1.52418736E-5</v>
      </c>
      <c r="P31" s="27">
        <v>7.6253404291891472E-6</v>
      </c>
      <c r="U31" s="10"/>
      <c r="V31" s="10"/>
    </row>
    <row r="32" spans="1:22" s="11" customFormat="1" ht="13.8" x14ac:dyDescent="0.25">
      <c r="A32" s="16" t="s">
        <v>9</v>
      </c>
      <c r="B32" s="18">
        <v>112</v>
      </c>
      <c r="C32" s="22">
        <v>3.3</v>
      </c>
      <c r="D32" s="36">
        <v>0.5</v>
      </c>
      <c r="E32" s="18">
        <v>8.8000000000000005E-3</v>
      </c>
      <c r="F32" s="23">
        <v>1E-3</v>
      </c>
      <c r="G32" s="20">
        <v>2.4117632000000002</v>
      </c>
      <c r="H32" s="25">
        <v>0.10850640658310008</v>
      </c>
      <c r="I32" s="21">
        <v>467.53519999999997</v>
      </c>
      <c r="J32" s="21">
        <v>12.155915199999999</v>
      </c>
      <c r="K32" s="21">
        <v>128.13456705280001</v>
      </c>
      <c r="L32" s="22">
        <v>5.0351246169293269</v>
      </c>
      <c r="M32" s="22">
        <v>3.8090000000000002</v>
      </c>
      <c r="N32" s="20">
        <v>6.4753000000000005E-2</v>
      </c>
      <c r="O32" s="20">
        <v>1.043909776</v>
      </c>
      <c r="P32" s="20">
        <v>3.5510492323415112E-2</v>
      </c>
      <c r="U32" s="10"/>
      <c r="V32" s="10"/>
    </row>
    <row r="33" spans="1:22" s="11" customFormat="1" ht="15.6" x14ac:dyDescent="0.25">
      <c r="A33" s="16" t="s">
        <v>4</v>
      </c>
      <c r="B33" s="18">
        <v>109</v>
      </c>
      <c r="C33" s="22">
        <v>5.3</v>
      </c>
      <c r="D33" s="36">
        <v>0.52777777777777779</v>
      </c>
      <c r="E33" s="18" t="s">
        <v>39</v>
      </c>
      <c r="F33" s="23">
        <v>1E-3</v>
      </c>
      <c r="G33" s="24" t="s">
        <v>12</v>
      </c>
      <c r="H33" s="25">
        <v>4.7465551979250079E-2</v>
      </c>
      <c r="I33" s="21">
        <v>404.71159999999998</v>
      </c>
      <c r="J33" s="21">
        <v>10.522501599999998</v>
      </c>
      <c r="K33" s="21">
        <v>107.9458920868</v>
      </c>
      <c r="L33" s="22">
        <v>5.9519989628630325</v>
      </c>
      <c r="M33" s="22">
        <v>2.9361999999999999</v>
      </c>
      <c r="N33" s="20">
        <v>4.9915400000000006E-2</v>
      </c>
      <c r="O33" s="20">
        <v>0.78315207259999997</v>
      </c>
      <c r="P33" s="20">
        <v>4.0340155665937148E-2</v>
      </c>
      <c r="U33" s="10"/>
      <c r="V33" s="10"/>
    </row>
    <row r="34" spans="1:22" s="11" customFormat="1" ht="13.8" x14ac:dyDescent="0.25">
      <c r="A34" s="16" t="s">
        <v>2</v>
      </c>
      <c r="B34" s="18">
        <v>1.01</v>
      </c>
      <c r="C34" s="18">
        <v>0.15</v>
      </c>
      <c r="D34" s="36">
        <v>0.52777777777777779</v>
      </c>
      <c r="E34" s="18">
        <v>5.1499999999999997E-2</v>
      </c>
      <c r="F34" s="24">
        <f t="shared" si="0"/>
        <v>1.751E-3</v>
      </c>
      <c r="G34" s="24">
        <v>0.12728070499999999</v>
      </c>
      <c r="H34" s="25">
        <v>1.9392108737007131E-2</v>
      </c>
      <c r="I34" s="21">
        <v>903.85979999999995</v>
      </c>
      <c r="J34" s="21">
        <v>23.500354799999997</v>
      </c>
      <c r="K34" s="22">
        <v>2.2338623799059998</v>
      </c>
      <c r="L34" s="20">
        <v>0.33680734442891508</v>
      </c>
      <c r="M34" s="21">
        <v>26.018999999999998</v>
      </c>
      <c r="N34" s="20">
        <v>0.44232300000000002</v>
      </c>
      <c r="O34" s="20">
        <v>6.4305177929999999E-2</v>
      </c>
      <c r="P34" s="20">
        <v>9.6126371291980327E-3</v>
      </c>
      <c r="U34" s="10"/>
      <c r="V34" s="10"/>
    </row>
    <row r="35" spans="1:22" s="11" customFormat="1" ht="13.8" x14ac:dyDescent="0.25">
      <c r="A35" s="17" t="s">
        <v>1</v>
      </c>
      <c r="B35" s="29">
        <v>0.04</v>
      </c>
      <c r="C35" s="29">
        <v>0.03</v>
      </c>
      <c r="D35" s="37">
        <v>0.56944444444444442</v>
      </c>
      <c r="E35" s="29">
        <v>0.87780000000000002</v>
      </c>
      <c r="F35" s="32">
        <f t="shared" si="0"/>
        <v>2.9845200000000002E-2</v>
      </c>
      <c r="G35" s="32">
        <v>8.5919064000000017E-2</v>
      </c>
      <c r="H35" s="33">
        <v>6.4505478973794078E-2</v>
      </c>
      <c r="I35" s="31">
        <v>4182.2507999999998</v>
      </c>
      <c r="J35" s="31">
        <v>108.73852079999999</v>
      </c>
      <c r="K35" s="30">
        <v>0.40935870830400001</v>
      </c>
      <c r="L35" s="30">
        <v>0.30720346015853256</v>
      </c>
      <c r="M35" s="31">
        <v>25.5289</v>
      </c>
      <c r="N35" s="30">
        <v>0.43399130000000002</v>
      </c>
      <c r="O35" s="32">
        <v>2.4987687319999998E-3</v>
      </c>
      <c r="P35" s="32">
        <v>1.8745579166213079E-3</v>
      </c>
      <c r="U35" s="10"/>
      <c r="V35" s="10"/>
    </row>
    <row r="36" spans="1:22" ht="16.2" x14ac:dyDescent="0.3">
      <c r="A36" s="1" t="s">
        <v>34</v>
      </c>
      <c r="B36" s="1"/>
      <c r="E36"/>
      <c r="F36" s="7"/>
      <c r="Q36" s="12"/>
      <c r="R36" s="12"/>
      <c r="S36" s="12"/>
      <c r="T36" s="12"/>
      <c r="U36" s="6"/>
    </row>
    <row r="37" spans="1:22" ht="16.2" x14ac:dyDescent="0.3">
      <c r="A37" s="5" t="s">
        <v>35</v>
      </c>
      <c r="B37" s="1"/>
      <c r="E37"/>
      <c r="F37" s="7"/>
      <c r="I37" s="2"/>
      <c r="Q37" s="12"/>
      <c r="R37" s="12"/>
      <c r="S37" s="12"/>
      <c r="T37" s="12"/>
      <c r="U37" s="6"/>
    </row>
    <row r="38" spans="1:22" ht="16.2" x14ac:dyDescent="0.3">
      <c r="A38" s="1" t="s">
        <v>36</v>
      </c>
      <c r="B38" s="1"/>
      <c r="E38"/>
      <c r="F38" s="7"/>
      <c r="I38" s="2"/>
      <c r="Q38" s="12"/>
      <c r="R38" s="12"/>
      <c r="S38" s="12"/>
      <c r="T38" s="12"/>
      <c r="U38" s="6"/>
    </row>
    <row r="39" spans="1:22" x14ac:dyDescent="0.3">
      <c r="B39" s="1"/>
      <c r="E39"/>
      <c r="F39" s="7"/>
      <c r="I39" s="2"/>
      <c r="Q39" s="12"/>
      <c r="R39" s="12"/>
      <c r="S39" s="12"/>
      <c r="T39" s="12"/>
      <c r="U39" s="6"/>
    </row>
    <row r="40" spans="1:22" x14ac:dyDescent="0.3">
      <c r="B40" s="1"/>
      <c r="E40"/>
      <c r="F40" s="7"/>
      <c r="I40" s="2"/>
      <c r="Q40" s="12"/>
      <c r="R40" s="12"/>
      <c r="S40" s="12"/>
      <c r="T40" s="12"/>
      <c r="U40" s="6"/>
    </row>
    <row r="41" spans="1:22" x14ac:dyDescent="0.3">
      <c r="B41" s="1"/>
      <c r="E41"/>
      <c r="F41" s="7"/>
      <c r="I41" s="2"/>
      <c r="Q41" s="12"/>
      <c r="R41" s="12"/>
      <c r="S41" s="12"/>
      <c r="T41" s="12"/>
      <c r="U41" s="6"/>
    </row>
    <row r="42" spans="1:22" x14ac:dyDescent="0.3">
      <c r="B42" s="1"/>
      <c r="E42"/>
      <c r="F42" s="7"/>
      <c r="I42" s="2"/>
      <c r="Q42" s="12"/>
      <c r="R42" s="12"/>
      <c r="S42" s="12"/>
      <c r="T42" s="12"/>
      <c r="U42" s="6"/>
    </row>
    <row r="43" spans="1:22" x14ac:dyDescent="0.3">
      <c r="B43" s="1"/>
      <c r="E43"/>
      <c r="F43" s="7"/>
      <c r="I43" s="2"/>
      <c r="Q43" s="12"/>
      <c r="R43" s="12"/>
      <c r="S43" s="12"/>
      <c r="T43" s="12"/>
      <c r="U43" s="6"/>
    </row>
    <row r="44" spans="1:22" x14ac:dyDescent="0.3">
      <c r="B44" s="1"/>
      <c r="E44"/>
      <c r="F44" s="7"/>
      <c r="I44" s="2"/>
      <c r="Q44" s="12"/>
      <c r="R44" s="12"/>
      <c r="S44" s="12"/>
      <c r="T44" s="12"/>
      <c r="U44" s="6"/>
    </row>
    <row r="45" spans="1:22" x14ac:dyDescent="0.3">
      <c r="B45" s="1"/>
      <c r="E45"/>
      <c r="F45" s="7"/>
      <c r="I45" s="2"/>
      <c r="Q45" s="12"/>
      <c r="R45" s="12"/>
      <c r="S45" s="12"/>
      <c r="T45" s="12"/>
      <c r="U45" s="6"/>
    </row>
    <row r="46" spans="1:22" x14ac:dyDescent="0.3">
      <c r="B46" s="1"/>
      <c r="E46"/>
      <c r="F46" s="7"/>
      <c r="I46" s="2"/>
      <c r="Q46" s="12"/>
      <c r="R46" s="12"/>
      <c r="S46" s="12"/>
      <c r="T46" s="12"/>
      <c r="U46" s="6"/>
    </row>
    <row r="47" spans="1:22" x14ac:dyDescent="0.3">
      <c r="B47" s="1"/>
      <c r="E47"/>
      <c r="F47" s="7"/>
      <c r="I47" s="2"/>
      <c r="Q47" s="12"/>
      <c r="R47" s="12"/>
      <c r="S47" s="12"/>
      <c r="T47" s="12"/>
      <c r="U47" s="6"/>
    </row>
    <row r="48" spans="1:22" x14ac:dyDescent="0.3">
      <c r="B48" s="1"/>
      <c r="E48"/>
      <c r="F48" s="7"/>
      <c r="I48" s="2"/>
      <c r="Q48" s="12"/>
      <c r="R48" s="12"/>
      <c r="S48" s="12"/>
      <c r="T48" s="12"/>
      <c r="U48" s="6"/>
    </row>
    <row r="49" spans="2:21" x14ac:dyDescent="0.3">
      <c r="B49" s="1"/>
      <c r="E49"/>
      <c r="F49" s="7"/>
      <c r="I49" s="2"/>
      <c r="Q49" s="12"/>
      <c r="R49" s="12"/>
      <c r="S49" s="12"/>
      <c r="T49" s="12"/>
      <c r="U49" s="6"/>
    </row>
    <row r="50" spans="2:21" x14ac:dyDescent="0.3">
      <c r="B50" s="1"/>
      <c r="I50" s="2"/>
      <c r="Q50" s="12"/>
      <c r="R50" s="12"/>
      <c r="S50" s="12"/>
      <c r="T50" s="12"/>
    </row>
    <row r="51" spans="2:21" x14ac:dyDescent="0.3">
      <c r="B51" s="1"/>
      <c r="I51" s="2"/>
      <c r="Q51" s="12"/>
      <c r="R51" s="12"/>
      <c r="S51" s="12"/>
      <c r="T51" s="12"/>
    </row>
    <row r="52" spans="2:21" x14ac:dyDescent="0.3">
      <c r="B52" s="1"/>
      <c r="I52" s="2"/>
      <c r="Q52" s="12"/>
      <c r="R52" s="12"/>
      <c r="S52" s="12"/>
      <c r="T52" s="12"/>
    </row>
    <row r="53" spans="2:21" x14ac:dyDescent="0.3">
      <c r="B53" s="1"/>
      <c r="E53"/>
      <c r="F53" s="7"/>
      <c r="I53" s="2"/>
      <c r="Q53" s="12"/>
      <c r="R53" s="12"/>
      <c r="S53" s="12"/>
      <c r="T53" s="12"/>
      <c r="U53" s="6"/>
    </row>
    <row r="54" spans="2:21" x14ac:dyDescent="0.3">
      <c r="B54" s="1"/>
      <c r="E54"/>
      <c r="F54" s="7"/>
      <c r="I54" s="2"/>
      <c r="Q54" s="12"/>
      <c r="R54" s="12"/>
      <c r="S54" s="12"/>
      <c r="T54" s="12"/>
      <c r="U54" s="6"/>
    </row>
    <row r="55" spans="2:21" x14ac:dyDescent="0.3">
      <c r="B55" s="1"/>
      <c r="E55"/>
      <c r="F55" s="7"/>
      <c r="I55" s="2"/>
      <c r="Q55" s="12"/>
      <c r="R55" s="12"/>
      <c r="S55" s="12"/>
      <c r="T55" s="12"/>
      <c r="U55" s="6"/>
    </row>
    <row r="56" spans="2:21" x14ac:dyDescent="0.3">
      <c r="B56" s="1"/>
      <c r="E56"/>
      <c r="F56" s="7"/>
      <c r="I56" s="2"/>
      <c r="Q56" s="12"/>
      <c r="R56" s="12"/>
      <c r="S56" s="12"/>
      <c r="T56" s="12"/>
      <c r="U56" s="6"/>
    </row>
    <row r="57" spans="2:21" x14ac:dyDescent="0.3">
      <c r="B57" s="1"/>
      <c r="E57"/>
      <c r="F57" s="7"/>
      <c r="I57" s="2"/>
      <c r="Q57" s="12"/>
      <c r="R57" s="12"/>
      <c r="S57" s="12"/>
      <c r="T57" s="12"/>
      <c r="U57" s="6"/>
    </row>
    <row r="58" spans="2:21" x14ac:dyDescent="0.3">
      <c r="B58" s="1"/>
      <c r="E58"/>
      <c r="F58" s="7"/>
      <c r="I58" s="2"/>
      <c r="Q58" s="12"/>
      <c r="R58" s="12"/>
      <c r="S58" s="12"/>
      <c r="T58" s="12"/>
      <c r="U58" s="6"/>
    </row>
    <row r="59" spans="2:21" x14ac:dyDescent="0.3">
      <c r="B59" s="1"/>
      <c r="E59"/>
      <c r="F59" s="7"/>
      <c r="I59" s="2"/>
      <c r="Q59" s="12"/>
      <c r="R59" s="12"/>
      <c r="S59" s="12"/>
      <c r="T59" s="12"/>
      <c r="U59" s="6"/>
    </row>
    <row r="60" spans="2:21" x14ac:dyDescent="0.3">
      <c r="B60" s="1"/>
      <c r="E60"/>
      <c r="F60" s="7"/>
      <c r="I60" s="2"/>
      <c r="Q60" s="12"/>
      <c r="R60" s="12"/>
      <c r="S60" s="12"/>
      <c r="T60" s="12"/>
      <c r="U60" s="6"/>
    </row>
    <row r="61" spans="2:21" x14ac:dyDescent="0.3">
      <c r="B61" s="1"/>
      <c r="E61"/>
      <c r="F61" s="7"/>
      <c r="I61" s="2"/>
      <c r="Q61" s="12"/>
      <c r="R61" s="12"/>
      <c r="S61" s="12"/>
      <c r="T61" s="12"/>
      <c r="U61" s="6"/>
    </row>
    <row r="62" spans="2:21" x14ac:dyDescent="0.3">
      <c r="B62" s="1"/>
      <c r="E62"/>
      <c r="F62" s="7"/>
      <c r="I62" s="4"/>
      <c r="Q62" s="12"/>
      <c r="R62" s="12"/>
      <c r="S62" s="12"/>
      <c r="T62" s="12"/>
      <c r="U62" s="6"/>
    </row>
    <row r="63" spans="2:21" x14ac:dyDescent="0.3">
      <c r="B63" s="3"/>
      <c r="E63"/>
      <c r="F63" s="7"/>
      <c r="I63" s="2"/>
      <c r="Q63" s="12"/>
      <c r="R63" s="12"/>
      <c r="S63" s="12"/>
      <c r="T63" s="12"/>
      <c r="U63" s="6"/>
    </row>
    <row r="64" spans="2:21" x14ac:dyDescent="0.3">
      <c r="Q64" s="12"/>
      <c r="R64" s="12"/>
      <c r="S64" s="12"/>
      <c r="T64" s="12"/>
    </row>
    <row r="65" spans="17:20" x14ac:dyDescent="0.3">
      <c r="Q65" s="12"/>
      <c r="R65" s="12"/>
      <c r="S65" s="12"/>
      <c r="T65" s="12"/>
    </row>
  </sheetData>
  <mergeCells count="2">
    <mergeCell ref="A4:P4"/>
    <mergeCell ref="A22:P2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762CF3F34F24D808DCD93F17B7E30" ma:contentTypeVersion="15" ma:contentTypeDescription="Create a new document." ma:contentTypeScope="" ma:versionID="f012e16abbf0d8ebb3d348611cc8fd0a">
  <xsd:schema xmlns:xsd="http://www.w3.org/2001/XMLSchema" xmlns:xs="http://www.w3.org/2001/XMLSchema" xmlns:p="http://schemas.microsoft.com/office/2006/metadata/properties" xmlns:ns2="2086e553-0402-4a7b-a090-99883c1a9be4" xmlns:ns3="b32e1ece-03a3-4c38-a4c5-bfbf6fffedf9" xmlns:ns4="31062a0d-ede8-4112-b4bb-00a9c1bc8e16" targetNamespace="http://schemas.microsoft.com/office/2006/metadata/properties" ma:root="true" ma:fieldsID="98822062e28d0674005d67537ae8db2a" ns2:_="" ns3:_="" ns4:_="">
    <xsd:import namespace="2086e553-0402-4a7b-a090-99883c1a9be4"/>
    <xsd:import namespace="b32e1ece-03a3-4c38-a4c5-bfbf6fffedf9"/>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6e553-0402-4a7b-a090-99883c1a9b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2e1ece-03a3-4c38-a4c5-bfbf6fffedf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2c3d5ff-ac9e-4efb-b51c-be9c3c1b4170}" ma:internalName="TaxCatchAll" ma:showField="CatchAllData" ma:web="b32e1ece-03a3-4c38-a4c5-bfbf6fffe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86e553-0402-4a7b-a090-99883c1a9be4">
      <Terms xmlns="http://schemas.microsoft.com/office/infopath/2007/PartnerControls"/>
    </lcf76f155ced4ddcb4097134ff3c332f>
    <TaxCatchAll xmlns="31062a0d-ede8-4112-b4bb-00a9c1bc8e1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9B5512-5544-4810-9F8C-3DB5A7948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6e553-0402-4a7b-a090-99883c1a9be4"/>
    <ds:schemaRef ds:uri="b32e1ece-03a3-4c38-a4c5-bfbf6fffedf9"/>
    <ds:schemaRef ds:uri="31062a0d-ede8-4112-b4bb-00a9c1bc8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63A829-49F7-45BD-B2E2-3C9160A4B546}">
  <ds:schemaRefs>
    <ds:schemaRef ds:uri="http://schemas.microsoft.com/office/2006/metadata/properties"/>
    <ds:schemaRef ds:uri="http://schemas.microsoft.com/office/infopath/2007/PartnerControls"/>
    <ds:schemaRef ds:uri="2086e553-0402-4a7b-a090-99883c1a9be4"/>
    <ds:schemaRef ds:uri="31062a0d-ede8-4112-b4bb-00a9c1bc8e16"/>
  </ds:schemaRefs>
</ds:datastoreItem>
</file>

<file path=customXml/itemProps3.xml><?xml version="1.0" encoding="utf-8"?>
<ds:datastoreItem xmlns:ds="http://schemas.openxmlformats.org/officeDocument/2006/customXml" ds:itemID="{87ABBD60-D1A6-4EB1-A6A8-5AACDC2202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Pischel, Esther M</dc:creator>
  <cp:lastModifiedBy>Pischel, Esther M</cp:lastModifiedBy>
  <cp:lastPrinted>2023-04-10T16:58:26Z</cp:lastPrinted>
  <dcterms:created xsi:type="dcterms:W3CDTF">2018-06-05T20:52:32Z</dcterms:created>
  <dcterms:modified xsi:type="dcterms:W3CDTF">2023-12-21T18:18:25Z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0x0101005AD762CF3F34F24D808DCD93F17B7E30</vt:lpwstr>
  </property>
  <property fmtid="{D5CDD505-2E9C-101B-9397-08002B2CF9AE}" pid="3" name="MediaServiceImageTags">
    <vt:lpwstr/>
  </property>
</Properties>
</file>