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530" windowHeight="13455" activeTab="0"/>
  </bookViews>
  <sheets>
    <sheet name="Tables 1, 2 (Options 1, 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<sst xmlns="http://schemas.openxmlformats.org/spreadsheetml/2006/main" count="52" uniqueCount="42">
  <si>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STRIKE</t>
  </si>
  <si>
    <t>DIP</t>
  </si>
  <si>
    <t>TREND</t>
  </si>
  <si>
    <t>PLUNGE</t>
  </si>
  <si>
    <t>ANGLE</t>
  </si>
  <si>
    <t>TREND1</t>
  </si>
  <si>
    <t>TREND2</t>
  </si>
  <si>
    <t>Results show up here</t>
  </si>
  <si>
    <t>STRIKE values:</t>
  </si>
  <si>
    <t xml:space="preserve">Do not change the calculations in the pink cells. </t>
  </si>
  <si>
    <t>By Greg Walsh, U.S. Geological Survey (gwalsh@usgs.gov)</t>
  </si>
  <si>
    <t>Sample data are shown above on row 15, for reference.</t>
  </si>
  <si>
    <t>Use this line for STRIKE ≥91 and ≤180.</t>
  </si>
  <si>
    <t>Use this line for STRIKE ≥181 and ≤270.</t>
  </si>
  <si>
    <t>Use this line for STRIKE ≥271 and ≤359.</t>
  </si>
  <si>
    <t>Unknown</t>
  </si>
  <si>
    <t>Measured known</t>
  </si>
  <si>
    <t>Interim calculation</t>
  </si>
  <si>
    <t>The results will appear in columns K and L (cells K15 to L18) under TREND1 and TREND2.</t>
  </si>
  <si>
    <t>Equation: tan of the apparent dip (AD) = (tan of the true dip) × (sin of the ANGLE between the AD trend and the STRIKE)</t>
  </si>
  <si>
    <t>Option 1, instructions and user notes:</t>
  </si>
  <si>
    <t>Option 2, instructions and user notes:</t>
  </si>
  <si>
    <t>The spreadsheet calculator uses measured STRIKE and DIP values in right-hand-rule. The equation returns values in degrees of azimuth (north = 0).</t>
  </si>
  <si>
    <t>Enter data in cells G15 to I18</t>
  </si>
  <si>
    <t>Enter data in cells A15 to C16</t>
  </si>
  <si>
    <t>Enter your data on rows 15 and 16 in green cells.</t>
  </si>
  <si>
    <t>The ANGLE value in cells D15 and D16 is used in the equation.</t>
  </si>
  <si>
    <t>The calculated PLUNGE results will appear in cells E15 and E16.</t>
  </si>
  <si>
    <t>Enter your data on rows 15 to 18 in green cells G15 to I18, based on the STRIKE (see column O, cells O15 to O18).</t>
  </si>
  <si>
    <t xml:space="preserve">The equations in this spreadsheet calculate an unknown plunge (or trend) for a lineation from the </t>
  </si>
  <si>
    <t>known strike and dip of a plane and the known trend (or plunge) of a lineation in that plane (values in degrees).</t>
  </si>
  <si>
    <t>from the measured STRIKE and DIP of a plane and</t>
  </si>
  <si>
    <t>the measured TREND of a lineation.</t>
  </si>
  <si>
    <t>STRIKE and DIP of a plane and a measured PLUNGE of a lineation. The user can</t>
  </si>
  <si>
    <t>decide which trend is appropriate for their data.</t>
  </si>
  <si>
    <t>Sample data are shown above on rows 15 to 18, for reference. The user can overwrite the green cells with their data.</t>
  </si>
  <si>
    <t>The ANGLE value in cells J15 to J18 is used for the calculation.</t>
  </si>
  <si>
    <r>
      <rPr>
        <b/>
        <sz val="10"/>
        <rFont val="Calibri"/>
        <family val="2"/>
      </rPr>
      <t>Table 1.</t>
    </r>
    <r>
      <rPr>
        <sz val="10"/>
        <rFont val="Calibri"/>
        <family val="2"/>
      </rPr>
      <t xml:space="preserve"> Option 1, calculates the PLUNGE of a lineation</t>
    </r>
  </si>
  <si>
    <r>
      <rPr>
        <b/>
        <sz val="10"/>
        <rFont val="Calibri"/>
        <family val="2"/>
      </rPr>
      <t>Table 2.</t>
    </r>
    <r>
      <rPr>
        <sz val="10"/>
        <rFont val="Calibri"/>
        <family val="2"/>
      </rPr>
      <t xml:space="preserve"> Option 2, calculates two potential TRENDS of a lineation from the measured</t>
    </r>
  </si>
  <si>
    <t>Use this line for STRIKE ≥0 and ≤90.</t>
  </si>
  <si>
    <t>Last modified February 16, 2022</t>
  </si>
  <si>
    <t>Apparent Dip Calculator v. 1.0. This spreadsheet accompanies U.S. Geological Survey Techniques and Methods 7–C28 at https://doi.org/10.3133/tm7C28.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</si>
</sst>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AEAA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4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40" zoomScaleNormal="140" zoomScalePageLayoutView="0" workbookViewId="0" topLeftCell="A1">
      <selection activeCell="M32" sqref="M32"/>
    </sheetView>
  </sheetViews>
  <sheetFormatPr defaultColWidth="9.140625" defaultRowHeight="12.75"/>
  <cols>
    <col min="5" max="5" width="10.421875" style="0" customWidth="1"/>
    <col min="7" max="9" width="9.7109375" style="0" customWidth="1"/>
    <col min="13" max="13" width="17.57421875" style="0" customWidth="1"/>
    <col min="15" max="15" width="49.57421875" style="0" customWidth="1"/>
  </cols>
  <sheetData>
    <row r="1" spans="1:6" ht="12.75">
      <c r="A1" s="43" t="s">
        <v>41</v>
      </c>
      <c r="B1" s="43"/>
      <c r="C1" s="43"/>
      <c r="D1" s="43"/>
      <c r="E1" s="43"/>
      <c r="F1" s="43"/>
    </row>
    <row r="2" spans="1:6" ht="12.75">
      <c r="A2" s="43" t="s">
        <v>10</v>
      </c>
      <c r="B2" s="43"/>
      <c r="C2" s="43"/>
      <c r="D2" s="43"/>
      <c r="E2" s="43"/>
      <c r="F2" s="43"/>
    </row>
    <row r="3" spans="1:6" ht="12.75">
      <c r="A3" s="43" t="s">
        <v>40</v>
      </c>
      <c r="B3" s="43"/>
      <c r="C3" s="43"/>
      <c r="D3" s="43"/>
      <c r="E3" s="43"/>
      <c r="F3" s="43"/>
    </row>
    <row r="4" spans="1:13" ht="12.75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5" ht="12.75">
      <c r="A6" s="44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5"/>
      <c r="O6" s="5"/>
    </row>
    <row r="7" spans="1:15" ht="12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O7" s="6"/>
    </row>
    <row r="8" ht="12.75">
      <c r="O8" s="5"/>
    </row>
    <row r="9" spans="1:15" s="43" customFormat="1" ht="12.75">
      <c r="A9" s="42" t="s">
        <v>37</v>
      </c>
      <c r="B9" s="42"/>
      <c r="C9" s="42"/>
      <c r="D9" s="42"/>
      <c r="E9" s="42"/>
      <c r="F9" s="42"/>
      <c r="G9" s="42" t="s">
        <v>38</v>
      </c>
      <c r="H9" s="45"/>
      <c r="I9" s="45"/>
      <c r="J9" s="45"/>
      <c r="K9" s="45"/>
      <c r="L9" s="45"/>
      <c r="M9" s="42"/>
      <c r="O9" s="46"/>
    </row>
    <row r="10" spans="1:21" s="43" customFormat="1" ht="12.75">
      <c r="A10" s="42" t="s">
        <v>31</v>
      </c>
      <c r="B10" s="42"/>
      <c r="C10" s="42"/>
      <c r="D10" s="42"/>
      <c r="E10" s="42"/>
      <c r="F10" s="42"/>
      <c r="G10" s="42" t="s">
        <v>33</v>
      </c>
      <c r="H10" s="42"/>
      <c r="I10" s="42"/>
      <c r="J10" s="42"/>
      <c r="K10" s="42"/>
      <c r="L10" s="42"/>
      <c r="M10" s="42"/>
      <c r="O10" s="46"/>
      <c r="P10" s="42"/>
      <c r="Q10" s="42"/>
      <c r="R10" s="42"/>
      <c r="S10" s="42"/>
      <c r="T10" s="42"/>
      <c r="U10" s="42"/>
    </row>
    <row r="11" spans="1:14" s="43" customFormat="1" ht="12.75">
      <c r="A11" s="47" t="s">
        <v>32</v>
      </c>
      <c r="B11" s="42"/>
      <c r="C11" s="42"/>
      <c r="D11" s="42"/>
      <c r="E11" s="42"/>
      <c r="F11" s="42"/>
      <c r="G11" s="48" t="s">
        <v>34</v>
      </c>
      <c r="H11" s="42"/>
      <c r="I11" s="42"/>
      <c r="J11" s="42"/>
      <c r="K11" s="42"/>
      <c r="L11" s="42"/>
      <c r="M11" s="42"/>
      <c r="N11" s="42"/>
    </row>
    <row r="12" spans="1:14" ht="12.75">
      <c r="A12" s="31" t="s">
        <v>24</v>
      </c>
      <c r="B12" s="32"/>
      <c r="C12" s="32"/>
      <c r="D12" s="16" t="s">
        <v>7</v>
      </c>
      <c r="E12" s="17"/>
      <c r="G12" s="37" t="s">
        <v>23</v>
      </c>
      <c r="H12" s="38"/>
      <c r="I12" s="38"/>
      <c r="J12" s="21" t="s">
        <v>7</v>
      </c>
      <c r="K12" s="22"/>
      <c r="L12" s="22"/>
      <c r="M12" s="18"/>
      <c r="N12" s="2"/>
    </row>
    <row r="13" spans="1:14" ht="12.75">
      <c r="A13" s="33" t="s">
        <v>16</v>
      </c>
      <c r="B13" s="34"/>
      <c r="C13" s="34"/>
      <c r="D13" s="21" t="s">
        <v>15</v>
      </c>
      <c r="E13" s="18"/>
      <c r="G13" s="37" t="s">
        <v>16</v>
      </c>
      <c r="H13" s="38"/>
      <c r="I13" s="38"/>
      <c r="J13" s="21" t="s">
        <v>15</v>
      </c>
      <c r="K13" s="41" t="s">
        <v>15</v>
      </c>
      <c r="L13" s="41" t="s">
        <v>15</v>
      </c>
      <c r="M13" s="23"/>
      <c r="N13" s="2"/>
    </row>
    <row r="14" spans="1:15" ht="12.75">
      <c r="A14" s="35" t="s">
        <v>0</v>
      </c>
      <c r="B14" s="36" t="s">
        <v>1</v>
      </c>
      <c r="C14" s="36" t="s">
        <v>2</v>
      </c>
      <c r="D14" s="19" t="s">
        <v>4</v>
      </c>
      <c r="E14" s="20" t="s">
        <v>3</v>
      </c>
      <c r="G14" s="39" t="s">
        <v>0</v>
      </c>
      <c r="H14" s="40" t="s">
        <v>1</v>
      </c>
      <c r="I14" s="40" t="s">
        <v>3</v>
      </c>
      <c r="J14" s="24" t="s">
        <v>4</v>
      </c>
      <c r="K14" s="25" t="s">
        <v>5</v>
      </c>
      <c r="L14" s="25" t="s">
        <v>6</v>
      </c>
      <c r="M14" s="26" t="s">
        <v>17</v>
      </c>
      <c r="N14" s="2"/>
      <c r="O14" s="46" t="s">
        <v>8</v>
      </c>
    </row>
    <row r="15" spans="1:19" ht="12.75">
      <c r="A15" s="27">
        <v>348</v>
      </c>
      <c r="B15" s="28">
        <v>58</v>
      </c>
      <c r="C15" s="28">
        <v>54</v>
      </c>
      <c r="D15" s="14">
        <f>C15-A15</f>
        <v>-294</v>
      </c>
      <c r="E15" s="15">
        <f>DEGREES(ATAN(TAN(RADIANS(B15))*SIN(RADIANS(D15))))</f>
        <v>55.627690109228254</v>
      </c>
      <c r="F15" s="2"/>
      <c r="G15" s="29">
        <v>35</v>
      </c>
      <c r="H15" s="30">
        <v>65</v>
      </c>
      <c r="I15" s="30">
        <v>38</v>
      </c>
      <c r="J15" s="12">
        <f>DEGREES(ASIN(M15))</f>
        <v>21.365707782662277</v>
      </c>
      <c r="K15" s="9">
        <f>G15+J15</f>
        <v>56.36570778266228</v>
      </c>
      <c r="L15" s="8">
        <f>G15+180-J15</f>
        <v>193.63429221733773</v>
      </c>
      <c r="M15" s="10">
        <f>(TAN(RADIANS(I15))/(TAN(RADIANS(H15))))</f>
        <v>0.3643194708465083</v>
      </c>
      <c r="N15" s="2"/>
      <c r="O15" s="42" t="s">
        <v>39</v>
      </c>
      <c r="P15" s="2"/>
      <c r="Q15" s="2"/>
      <c r="R15" s="2"/>
      <c r="S15" s="2"/>
    </row>
    <row r="16" spans="1:19" ht="12.75">
      <c r="A16" s="29"/>
      <c r="B16" s="30"/>
      <c r="C16" s="30"/>
      <c r="D16" s="14">
        <f>C16-A16</f>
        <v>0</v>
      </c>
      <c r="E16" s="15">
        <f>DEGREES(ATAN(TAN(RADIANS(B16))*SIN(RADIANS(D16))))</f>
        <v>0</v>
      </c>
      <c r="G16" s="27">
        <v>110</v>
      </c>
      <c r="H16" s="28">
        <v>72</v>
      </c>
      <c r="I16" s="28">
        <v>21</v>
      </c>
      <c r="J16" s="12">
        <f>DEGREES(ASIN(M16))</f>
        <v>7.1648743330064315</v>
      </c>
      <c r="K16" s="7">
        <f>G16+J16</f>
        <v>117.16487433300644</v>
      </c>
      <c r="L16" s="7">
        <f>+(G16+90)+(90-J16)</f>
        <v>282.8351256669936</v>
      </c>
      <c r="M16" s="11">
        <f>(TAN(RADIANS(I16))/(TAN(RADIANS(H16))))</f>
        <v>0.12472498565844503</v>
      </c>
      <c r="N16" s="2"/>
      <c r="O16" s="42" t="s">
        <v>12</v>
      </c>
      <c r="P16" s="2"/>
      <c r="Q16" s="2"/>
      <c r="R16" s="2"/>
      <c r="S16" s="2"/>
    </row>
    <row r="17" spans="4:19" ht="12.75">
      <c r="D17" s="2"/>
      <c r="E17" s="3"/>
      <c r="G17" s="27">
        <v>195</v>
      </c>
      <c r="H17" s="28">
        <v>77</v>
      </c>
      <c r="I17" s="28">
        <v>50</v>
      </c>
      <c r="J17" s="12">
        <f>DEGREES(ASIN(M17))</f>
        <v>15.970238000871289</v>
      </c>
      <c r="K17" s="7">
        <f>+G17+J17</f>
        <v>210.9702380008713</v>
      </c>
      <c r="L17" s="7">
        <f>IF(((G17-180)-J17)&gt;0,((G17-180)-J17),360+((G17-180)-J17))</f>
        <v>359.0297619991287</v>
      </c>
      <c r="M17" s="11">
        <f>(TAN(RADIANS(I17))/(TAN(RADIANS(H17))))</f>
        <v>0.27513799618961643</v>
      </c>
      <c r="N17" s="2"/>
      <c r="O17" s="42" t="s">
        <v>13</v>
      </c>
      <c r="P17" s="2"/>
      <c r="Q17" s="2"/>
      <c r="R17" s="2"/>
      <c r="S17" s="2"/>
    </row>
    <row r="18" spans="1:19" ht="12.75">
      <c r="A18" s="43" t="s">
        <v>20</v>
      </c>
      <c r="B18" s="43"/>
      <c r="C18" s="43"/>
      <c r="D18" s="43"/>
      <c r="E18" s="49"/>
      <c r="F18" s="43"/>
      <c r="G18" s="29">
        <v>340</v>
      </c>
      <c r="H18" s="30">
        <v>78</v>
      </c>
      <c r="I18" s="30">
        <v>14</v>
      </c>
      <c r="J18" s="13">
        <f>DEGREES(ASIN(M18))</f>
        <v>3.037887664996882</v>
      </c>
      <c r="K18" s="8">
        <f>IF(360&lt;G18+J18,((G18+J18)-360),G18+J18)</f>
        <v>343.0378876649969</v>
      </c>
      <c r="L18" s="8">
        <f>+(G18-180)-J18</f>
        <v>156.96211233500313</v>
      </c>
      <c r="M18" s="10">
        <f>(TAN(RADIANS(I18))/(TAN(RADIANS(H18))))</f>
        <v>0.05299630301240002</v>
      </c>
      <c r="N18" s="2"/>
      <c r="O18" s="42" t="s">
        <v>14</v>
      </c>
      <c r="P18" s="2"/>
      <c r="Q18" s="2"/>
      <c r="R18" s="2"/>
      <c r="S18" s="2"/>
    </row>
    <row r="19" spans="1:14" ht="12.75">
      <c r="A19" s="43" t="s">
        <v>11</v>
      </c>
      <c r="B19" s="43"/>
      <c r="C19" s="43"/>
      <c r="D19" s="43"/>
      <c r="E19" s="49"/>
      <c r="F19" s="43"/>
      <c r="N19" s="2"/>
    </row>
    <row r="20" spans="1:15" ht="12.75">
      <c r="A20" s="43" t="s">
        <v>25</v>
      </c>
      <c r="B20" s="43"/>
      <c r="C20" s="43"/>
      <c r="D20" s="43"/>
      <c r="E20" s="49"/>
      <c r="F20" s="43"/>
      <c r="G20" s="43" t="s">
        <v>21</v>
      </c>
      <c r="H20" s="43"/>
      <c r="I20" s="43"/>
      <c r="J20" s="43"/>
      <c r="K20" s="43"/>
      <c r="L20" s="43"/>
      <c r="M20" s="43"/>
      <c r="N20" s="42"/>
      <c r="O20" s="43"/>
    </row>
    <row r="21" spans="1:15" ht="12.75">
      <c r="A21" s="43" t="s">
        <v>27</v>
      </c>
      <c r="B21" s="43"/>
      <c r="C21" s="43"/>
      <c r="D21" s="43"/>
      <c r="E21" s="49"/>
      <c r="F21" s="43"/>
      <c r="G21" s="43" t="s">
        <v>35</v>
      </c>
      <c r="H21" s="43"/>
      <c r="I21" s="43"/>
      <c r="J21" s="43"/>
      <c r="K21" s="49"/>
      <c r="L21" s="43"/>
      <c r="M21" s="43"/>
      <c r="N21" s="42"/>
      <c r="O21" s="43"/>
    </row>
    <row r="22" spans="1:15" ht="12.75">
      <c r="A22" s="43" t="s">
        <v>26</v>
      </c>
      <c r="B22" s="43"/>
      <c r="C22" s="43"/>
      <c r="D22" s="43"/>
      <c r="E22" s="49"/>
      <c r="F22" s="43"/>
      <c r="G22" s="43" t="s">
        <v>28</v>
      </c>
      <c r="H22" s="43"/>
      <c r="I22" s="43"/>
      <c r="J22" s="43"/>
      <c r="K22" s="43"/>
      <c r="L22" s="43"/>
      <c r="M22" s="43"/>
      <c r="N22" s="42"/>
      <c r="O22" s="43"/>
    </row>
    <row r="23" spans="1:15" ht="12.75">
      <c r="A23" s="43" t="s">
        <v>9</v>
      </c>
      <c r="B23" s="43"/>
      <c r="C23" s="43"/>
      <c r="D23" s="43"/>
      <c r="E23" s="49"/>
      <c r="F23" s="43"/>
      <c r="G23" s="43" t="s">
        <v>18</v>
      </c>
      <c r="H23" s="43"/>
      <c r="I23" s="43"/>
      <c r="J23" s="43"/>
      <c r="K23" s="43"/>
      <c r="L23" s="43"/>
      <c r="M23" s="43"/>
      <c r="N23" s="42"/>
      <c r="O23" s="43"/>
    </row>
    <row r="24" spans="1:15" ht="12.75">
      <c r="A24" s="4"/>
      <c r="E24" s="1"/>
      <c r="G24" s="43" t="s">
        <v>36</v>
      </c>
      <c r="H24" s="43"/>
      <c r="I24" s="43"/>
      <c r="J24" s="43"/>
      <c r="K24" s="43"/>
      <c r="L24" s="43"/>
      <c r="M24" s="43"/>
      <c r="N24" s="42"/>
      <c r="O24" s="43"/>
    </row>
    <row r="25" spans="1:15" ht="12.75">
      <c r="A25" s="4"/>
      <c r="E25" s="1"/>
      <c r="G25" s="43" t="s">
        <v>9</v>
      </c>
      <c r="H25" s="43"/>
      <c r="I25" s="43"/>
      <c r="J25" s="43"/>
      <c r="K25" s="43"/>
      <c r="L25" s="43"/>
      <c r="M25" s="43"/>
      <c r="N25" s="43"/>
      <c r="O25" s="43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gwalsh</dc:creator>
  <cp:keywords/>
  <dc:description/>
  <cp:lastModifiedBy>Shields, David A</cp:lastModifiedBy>
  <dcterms:created xsi:type="dcterms:W3CDTF">2005-07-28T18:21:19Z</dcterms:created>
  <dcterms:modified xsi:type="dcterms:W3CDTF">2022-02-16T18:00:55Z</dcterms:modified>
  <cp:category/>
  <cp:version/>
  <cp:contentType/>
  <cp:contentStatus/>
</cp:coreProperties>
</file>